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Override PartName="/xl/threadedComments/threadedComment3.xml" ContentType="application/vnd.ms-excel.threadedcomments+xml"/>
  <Override PartName="/xl/threadedComments/threadedComment4.xml" ContentType="application/vnd.ms-excel.threadedcomments+xml"/>
  <Override PartName="/xl/threadedComments/threadedComment5.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A:\02-politiques_publiques\01-soutien_agriculture\24-pacte_haie\00_campagne _2025\03_lancement_aap_2025\"/>
    </mc:Choice>
  </mc:AlternateContent>
  <bookViews>
    <workbookView xWindow="0" yWindow="0" windowWidth="20490" windowHeight="7050" activeTab="6"/>
  </bookViews>
  <sheets>
    <sheet name="Synthèse" sheetId="1" r:id="rId1"/>
    <sheet name="Volet A1" sheetId="2" r:id="rId2"/>
    <sheet name="Volet A2" sheetId="3" r:id="rId3"/>
    <sheet name="Volet A3" sheetId="4" r:id="rId4"/>
    <sheet name="Volet A4" sheetId="5" r:id="rId5"/>
    <sheet name="Investissement" sheetId="6" r:id="rId6"/>
    <sheet name="Coûts jours" sheetId="7" r:id="rId7"/>
  </sheets>
  <externalReferences>
    <externalReference r:id="rId8"/>
    <externalReference r:id="rId9"/>
  </externalReferences>
  <definedNames>
    <definedName name="__xlfn_SUMIFS">NA()</definedName>
    <definedName name="actions_volet_1">Synthèse!$C$36:$C$43</definedName>
    <definedName name="date_instr" localSheetId="5">#REF!</definedName>
    <definedName name="date_instr" localSheetId="1">#REF!</definedName>
    <definedName name="date_instr" localSheetId="2">#REF!</definedName>
    <definedName name="date_instr" localSheetId="3">#REF!</definedName>
    <definedName name="date_instr" localSheetId="4">#REF!</definedName>
    <definedName name="date_instr">#REF!</definedName>
    <definedName name="désignation" localSheetId="5">#REF!</definedName>
    <definedName name="désignation" localSheetId="1">#REF!</definedName>
    <definedName name="désignation" localSheetId="2">#REF!</definedName>
    <definedName name="désignation" localSheetId="3">#REF!</definedName>
    <definedName name="désignation" localSheetId="4">#REF!</definedName>
    <definedName name="désignation">#REF!</definedName>
    <definedName name="dossier">'[1]VOLET2-Plantation'!$E$2</definedName>
    <definedName name="e" localSheetId="5">#REF!</definedName>
    <definedName name="e">#REF!</definedName>
    <definedName name="gtzr">#REF!</definedName>
    <definedName name="identif" localSheetId="5">#REF!</definedName>
    <definedName name="identif" localSheetId="1">#REF!</definedName>
    <definedName name="identif" localSheetId="2">#REF!</definedName>
    <definedName name="identif" localSheetId="3">#REF!</definedName>
    <definedName name="identif" localSheetId="4">#REF!</definedName>
    <definedName name="identif">#REF!</definedName>
    <definedName name="Instructeur" localSheetId="5">#REF!</definedName>
    <definedName name="Instructeur" localSheetId="1">#REF!</definedName>
    <definedName name="Instructeur" localSheetId="2">#REF!</definedName>
    <definedName name="Instructeur" localSheetId="3">#REF!</definedName>
    <definedName name="Instructeur" localSheetId="4">#REF!</definedName>
    <definedName name="Instructeur">#REF!</definedName>
    <definedName name="liste">Investissement!$K$5:$K$8</definedName>
    <definedName name="liste_Action" localSheetId="5">Investissement!#REF!</definedName>
    <definedName name="liste_Action" localSheetId="1">'Volet A1'!#REF!</definedName>
    <definedName name="liste_Action" localSheetId="2">'Volet A2'!#REF!</definedName>
    <definedName name="liste_Action" localSheetId="3">'Volet A3'!#REF!</definedName>
    <definedName name="liste_Action" localSheetId="4">'Volet A4'!#REF!</definedName>
    <definedName name="liste_Action">#REF!</definedName>
    <definedName name="liste1">#REF!</definedName>
    <definedName name="osiris" localSheetId="5">#REF!</definedName>
    <definedName name="osiris" localSheetId="1">#REF!</definedName>
    <definedName name="osiris" localSheetId="2">#REF!</definedName>
    <definedName name="osiris" localSheetId="3">#REF!</definedName>
    <definedName name="osiris" localSheetId="4">#REF!</definedName>
    <definedName name="osiris">#REF!</definedName>
    <definedName name="osiris2" localSheetId="5">#REF!</definedName>
    <definedName name="osiris2">#REF!</definedName>
    <definedName name="Service_instr" localSheetId="5">#REF!</definedName>
    <definedName name="Service_instr" localSheetId="1">#REF!</definedName>
    <definedName name="Service_instr" localSheetId="2">#REF!</definedName>
    <definedName name="Service_instr" localSheetId="3">#REF!</definedName>
    <definedName name="Service_instr" localSheetId="4">#REF!</definedName>
    <definedName name="Service_instr">#REF!</definedName>
    <definedName name="SHARED_FORMULA_0_10_0_10_4">#REF!+1</definedName>
    <definedName name="SHARED_FORMULA_0_11_0_11_1">#REF!+1</definedName>
    <definedName name="SHARED_FORMULA_0_11_0_11_5">#REF!+1</definedName>
    <definedName name="SHARED_FORMULA_0_11_0_11_6">#REF!+1</definedName>
    <definedName name="SHARED_FORMULA_0_11_0_11_7">#REF!+1</definedName>
    <definedName name="SHARED_FORMULA_0_11_0_11_9">#REF!+1</definedName>
    <definedName name="SHARED_FORMULA_11_10_11_10_6">IF(ISBLANK(#REF!),"","heure")</definedName>
    <definedName name="SHARED_FORMULA_12_11_12_11_6">IF(ISBLANK(#REF!),"",IF(#REF!=0,"",ROUND((#REF!/#REF!)*#REF!,2)))</definedName>
    <definedName name="SHARED_FORMULA_5_10_5_10_7">IF(#REF!="Déplacement en voiture de 5CV ou moins",0.25,IF(#REF!="Déplacement en voiture de 6 ou 7CV",0.32,IF(#REF!="Déplacement en voiture de 8CV et plus",0.35,IF(#REF!="Repas",15.25,IF(#REF!="Nuitée(s)",60,"")))))</definedName>
    <definedName name="SHARED_FORMULA_6_10_6_10_4">IF(ISBLANK(#REF!),"","heure")</definedName>
    <definedName name="SHARED_FORMULA_6_10_6_10_5">IF(ISBLANK(#REF!),"","heure")</definedName>
    <definedName name="SHARED_FORMULA_7_9_7_9_4">#REF!*#REF!</definedName>
    <definedName name="SHARED_FORMULA_7_9_7_9_5">#REF!*#REF!</definedName>
    <definedName name="SHARED_FORMULA_7_9_7_9_7">IF(#REF!="Déplacement en voiture de 5CV ou moins","€ par Km",IF(#REF!="Déplacement en voiture de 6 ou 7CV","€ par Km",IF(#REF!="Déplacement en voiture de 8CV et plus","€ par Km",IF(#REF!="Repas","€ par repas",IF(#REF!="Nuitée(s)","€ par nuitée","")))))</definedName>
    <definedName name="SHARED_FORMULA_8_10_8_10_7">IF(#REF!="","",#REF!*#REF!)</definedName>
    <definedName name="SHARED_FORMULA_9_11_9_11_6">IF(ISERROR(#REF!*133*#REF!),"",#REF!*133*#REF!)</definedName>
    <definedName name="SIRET" localSheetId="5">#REF!</definedName>
    <definedName name="SIRET" localSheetId="1">#REF!</definedName>
    <definedName name="SIRET" localSheetId="2">#REF!</definedName>
    <definedName name="SIRET" localSheetId="3">#REF!</definedName>
    <definedName name="SIRET" localSheetId="4">#REF!</definedName>
    <definedName name="SIRET">#REF!</definedName>
    <definedName name="Total_interne_dépenses_personnel">#REF!</definedName>
    <definedName name="Total_V4_interne_fraisdéplacement">#REF!</definedName>
    <definedName name="Total_V4_interne_fraisSoustraitance">#REF!</definedName>
    <definedName name="Total_V4_interne_fraisStructure">#REF!</definedName>
    <definedName name="Total_V4_interne_petit_matériel">#REF!</definedName>
    <definedName name="TotalCoutFormation">#REF!</definedName>
    <definedName name="TotalFraisDeplacements">#REF!</definedName>
    <definedName name="TotalFraisPedagogique">#REF!</definedName>
    <definedName name="TotalReste_A_Financer">#REF!</definedName>
    <definedName name="Volet_1" localSheetId="5">'[2]1- liste des actions'!$B$9:$B$43</definedName>
    <definedName name="Volet_1" localSheetId="1">'[2]1- liste des actions'!$B$9:$B$43</definedName>
    <definedName name="Volet_1" localSheetId="2">'[2]1- liste des actions'!$B$9:$B$43</definedName>
    <definedName name="Volet_1" localSheetId="3">'[2]1- liste des actions'!$B$9:$B$43</definedName>
    <definedName name="Volet_1" localSheetId="4">'[2]1- liste des actions'!$B$9:$B$43</definedName>
    <definedName name="Volet_1">Synthèse!$C$36:$C$43</definedName>
    <definedName name="Volet_2" localSheetId="5">'[2]1- liste des actions'!$C$9:$C$43</definedName>
    <definedName name="Volet_2" localSheetId="1">'[2]1- liste des actions'!$C$9:$C$43</definedName>
    <definedName name="Volet_2" localSheetId="2">'[2]1- liste des actions'!$C$9:$C$43</definedName>
    <definedName name="Volet_2" localSheetId="3">'[2]1- liste des actions'!$C$9:$C$43</definedName>
    <definedName name="Volet_2" localSheetId="4">'[2]1- liste des actions'!$C$9:$C$43</definedName>
    <definedName name="Volet_2">Synthèse!$D$36:$D$43</definedName>
    <definedName name="Volet_3" localSheetId="5">'[2]1- liste des actions'!$D$9:$D$43</definedName>
    <definedName name="Volet_3" localSheetId="1">'[2]1- liste des actions'!$D$9:$D$43</definedName>
    <definedName name="Volet_3" localSheetId="2">'[2]1- liste des actions'!$D$9:$D$43</definedName>
    <definedName name="Volet_3" localSheetId="3">'[2]1- liste des actions'!$D$9:$D$43</definedName>
    <definedName name="Volet_3" localSheetId="4">'[2]1- liste des actions'!$D$9:$D$43</definedName>
    <definedName name="Volet_3">Synthèse!$E$36:$E$43</definedName>
    <definedName name="Volet_4" localSheetId="5">'[2]1- liste des actions'!$E$9:$E$43</definedName>
    <definedName name="Volet_4" localSheetId="1">'[2]1- liste des actions'!$E$9:$E$43</definedName>
    <definedName name="Volet_4" localSheetId="2">'[2]1- liste des actions'!$E$9:$E$43</definedName>
    <definedName name="Volet_4" localSheetId="3">'[2]1- liste des actions'!$E$9:$E$43</definedName>
    <definedName name="Volet_4" localSheetId="4">'[2]1- liste des actions'!$E$9:$E$43</definedName>
    <definedName name="Volet_4">Synthèse!#REF!</definedName>
    <definedName name="Volet_5" localSheetId="5">'[2]1- liste des actions'!$F$9:$F$43</definedName>
    <definedName name="Volet_5" localSheetId="1">'[2]1- liste des actions'!$F$9:$F$43</definedName>
    <definedName name="Volet_5" localSheetId="2">'[2]1- liste des actions'!$F$9:$F$43</definedName>
    <definedName name="Volet_5" localSheetId="3">'[2]1- liste des actions'!$F$9:$F$43</definedName>
    <definedName name="Volet_5" localSheetId="4">'[2]1- liste des actions'!$F$9:$F$43</definedName>
    <definedName name="Volet_5">Synthèse!#REF!</definedName>
    <definedName name="_xlnm.Print_Area" localSheetId="6">'Coûts jours'!$A$1:$K$41</definedName>
    <definedName name="_xlnm.Print_Area" localSheetId="5">Investissement!$A$1:$N$41</definedName>
    <definedName name="_xlnm.Print_Area" localSheetId="0">Synthèse!$A$1:$H$68</definedName>
  </definedNames>
  <calcPr calcId="162913"/>
</workbook>
</file>

<file path=xl/calcChain.xml><?xml version="1.0" encoding="utf-8"?>
<calcChain xmlns="http://schemas.openxmlformats.org/spreadsheetml/2006/main">
  <c r="F19" i="7" l="1"/>
  <c r="D19" i="7"/>
  <c r="D18" i="7"/>
  <c r="F18" i="7" s="1"/>
  <c r="D17" i="7"/>
  <c r="F17" i="7" s="1"/>
  <c r="D16" i="7"/>
  <c r="F16" i="7" s="1"/>
  <c r="F14" i="7"/>
  <c r="D14" i="7"/>
  <c r="D13" i="7"/>
  <c r="F13" i="7" s="1"/>
  <c r="F12" i="7"/>
  <c r="F23" i="7" s="1"/>
  <c r="D12" i="7"/>
  <c r="J40" i="6"/>
  <c r="G40" i="6"/>
  <c r="J39" i="6"/>
  <c r="G39" i="6"/>
  <c r="J38" i="6"/>
  <c r="G38" i="6"/>
  <c r="J37" i="6"/>
  <c r="G37" i="6"/>
  <c r="J36" i="6"/>
  <c r="G36" i="6"/>
  <c r="J35" i="6"/>
  <c r="G35" i="6"/>
  <c r="J34" i="6"/>
  <c r="G34" i="6"/>
  <c r="J33" i="6"/>
  <c r="G33" i="6"/>
  <c r="J32" i="6"/>
  <c r="G32" i="6"/>
  <c r="J31" i="6"/>
  <c r="G31" i="6"/>
  <c r="J30" i="6"/>
  <c r="G30" i="6"/>
  <c r="J29" i="6"/>
  <c r="G29" i="6"/>
  <c r="J28" i="6"/>
  <c r="G28" i="6"/>
  <c r="J27" i="6"/>
  <c r="G27" i="6"/>
  <c r="J26" i="6"/>
  <c r="G26" i="6"/>
  <c r="J25" i="6"/>
  <c r="G25" i="6"/>
  <c r="J24" i="6"/>
  <c r="G24" i="6"/>
  <c r="J23" i="6"/>
  <c r="G23" i="6"/>
  <c r="J22" i="6"/>
  <c r="G22" i="6"/>
  <c r="J21" i="6"/>
  <c r="G21" i="6"/>
  <c r="J20" i="6"/>
  <c r="G20" i="6"/>
  <c r="J19" i="6"/>
  <c r="G19" i="6"/>
  <c r="J18" i="6"/>
  <c r="G18" i="6"/>
  <c r="J17" i="6"/>
  <c r="G17" i="6"/>
  <c r="J16" i="6"/>
  <c r="G16" i="6"/>
  <c r="J15" i="6"/>
  <c r="G15" i="6"/>
  <c r="J14" i="6"/>
  <c r="G14" i="6"/>
  <c r="F11" i="6"/>
  <c r="G71" i="5"/>
  <c r="G70" i="5"/>
  <c r="G69" i="5"/>
  <c r="G68" i="5"/>
  <c r="G67" i="5"/>
  <c r="G66" i="5"/>
  <c r="G72" i="5" s="1"/>
  <c r="D49" i="1" s="1"/>
  <c r="G61" i="5"/>
  <c r="G60" i="5"/>
  <c r="G59" i="5"/>
  <c r="G58" i="5"/>
  <c r="G57" i="5"/>
  <c r="G56" i="5"/>
  <c r="G62" i="5" s="1"/>
  <c r="D48" i="1" s="1"/>
  <c r="G51" i="5"/>
  <c r="F44" i="5"/>
  <c r="G44" i="5" s="1"/>
  <c r="E44" i="5"/>
  <c r="F43" i="5"/>
  <c r="E51" i="5" s="1"/>
  <c r="D43" i="5"/>
  <c r="D51" i="5" s="1"/>
  <c r="G38" i="5"/>
  <c r="G37" i="5"/>
  <c r="H37" i="5" s="1"/>
  <c r="G36" i="5"/>
  <c r="H35" i="5"/>
  <c r="G35" i="5"/>
  <c r="G34" i="5"/>
  <c r="H33" i="5"/>
  <c r="G33" i="5"/>
  <c r="G32" i="5"/>
  <c r="H31" i="5" s="1"/>
  <c r="G31" i="5"/>
  <c r="G30" i="5"/>
  <c r="G29" i="5"/>
  <c r="H29" i="5" s="1"/>
  <c r="G28" i="5"/>
  <c r="H27" i="5"/>
  <c r="G27" i="5"/>
  <c r="G26" i="5"/>
  <c r="H25" i="5"/>
  <c r="G25" i="5"/>
  <c r="G39" i="5" s="1"/>
  <c r="D46" i="1" s="1"/>
  <c r="F22" i="5"/>
  <c r="G21" i="5"/>
  <c r="G20" i="5"/>
  <c r="H19" i="5"/>
  <c r="G19" i="5"/>
  <c r="G18" i="5"/>
  <c r="G17" i="5"/>
  <c r="H16" i="5"/>
  <c r="G16" i="5"/>
  <c r="G15" i="5"/>
  <c r="G14" i="5"/>
  <c r="G13" i="5"/>
  <c r="H13" i="5" s="1"/>
  <c r="H22" i="5" s="1"/>
  <c r="G12" i="5"/>
  <c r="G11" i="5"/>
  <c r="H10" i="5"/>
  <c r="G10" i="5"/>
  <c r="G22" i="5" s="1"/>
  <c r="D45" i="1" s="1"/>
  <c r="D50" i="1" s="1"/>
  <c r="G65" i="4"/>
  <c r="G64" i="4"/>
  <c r="G63" i="4"/>
  <c r="G66" i="4" s="1"/>
  <c r="D41" i="1" s="1"/>
  <c r="G62" i="4"/>
  <c r="G61" i="4"/>
  <c r="G56" i="4"/>
  <c r="G55" i="4"/>
  <c r="G54" i="4"/>
  <c r="G53" i="4"/>
  <c r="G52" i="4"/>
  <c r="G51" i="4"/>
  <c r="G57" i="4" s="1"/>
  <c r="D40" i="1" s="1"/>
  <c r="G46" i="4"/>
  <c r="F45" i="4"/>
  <c r="D45" i="4"/>
  <c r="E45" i="4" s="1"/>
  <c r="G45" i="4" s="1"/>
  <c r="F44" i="4"/>
  <c r="D44" i="4"/>
  <c r="E44" i="4" s="1"/>
  <c r="G44" i="4" s="1"/>
  <c r="F43" i="4"/>
  <c r="E43" i="4"/>
  <c r="G43" i="4" s="1"/>
  <c r="D43" i="4"/>
  <c r="F42" i="4"/>
  <c r="D42" i="4"/>
  <c r="E42" i="4" s="1"/>
  <c r="G42" i="4" s="1"/>
  <c r="F41" i="4"/>
  <c r="D41" i="4"/>
  <c r="E41" i="4" s="1"/>
  <c r="G41" i="4" s="1"/>
  <c r="E40" i="4"/>
  <c r="D40" i="4"/>
  <c r="D39" i="4"/>
  <c r="E39" i="4" s="1"/>
  <c r="G34" i="4"/>
  <c r="H33" i="4"/>
  <c r="G33" i="4"/>
  <c r="G32" i="4"/>
  <c r="G31" i="4"/>
  <c r="G30" i="4"/>
  <c r="G29" i="4"/>
  <c r="G28" i="4"/>
  <c r="G27" i="4"/>
  <c r="H27" i="4" s="1"/>
  <c r="G26" i="4"/>
  <c r="G25" i="4"/>
  <c r="G24" i="4"/>
  <c r="G23" i="4"/>
  <c r="G22" i="4"/>
  <c r="G21" i="4"/>
  <c r="G35" i="4" s="1"/>
  <c r="D38" i="1" s="1"/>
  <c r="F18" i="4"/>
  <c r="G17" i="4"/>
  <c r="H16" i="4"/>
  <c r="G16" i="4"/>
  <c r="G15" i="4"/>
  <c r="G14" i="4"/>
  <c r="H14" i="4" s="1"/>
  <c r="G13" i="4"/>
  <c r="G12" i="4"/>
  <c r="H12" i="4" s="1"/>
  <c r="G11" i="4"/>
  <c r="F40" i="4" s="1"/>
  <c r="H10" i="4"/>
  <c r="G10" i="4"/>
  <c r="F39" i="4" s="1"/>
  <c r="G74" i="3"/>
  <c r="G73" i="3"/>
  <c r="G72" i="3"/>
  <c r="G71" i="3"/>
  <c r="G70" i="3"/>
  <c r="G75" i="3" s="1"/>
  <c r="D33" i="1" s="1"/>
  <c r="G69" i="3"/>
  <c r="G64" i="3"/>
  <c r="G63" i="3"/>
  <c r="G62" i="3"/>
  <c r="G61" i="3"/>
  <c r="G60" i="3"/>
  <c r="G59" i="3"/>
  <c r="G65" i="3" s="1"/>
  <c r="D32" i="1" s="1"/>
  <c r="G54" i="3"/>
  <c r="F53" i="3"/>
  <c r="E53" i="3"/>
  <c r="D53" i="3"/>
  <c r="F52" i="3"/>
  <c r="D52" i="3"/>
  <c r="E52" i="3" s="1"/>
  <c r="F51" i="3"/>
  <c r="D51" i="3"/>
  <c r="E51" i="3" s="1"/>
  <c r="F50" i="3"/>
  <c r="E50" i="3"/>
  <c r="D50" i="3"/>
  <c r="F49" i="3"/>
  <c r="D49" i="3"/>
  <c r="E49" i="3" s="1"/>
  <c r="F48" i="3"/>
  <c r="D48" i="3"/>
  <c r="D54" i="3" s="1"/>
  <c r="G43" i="3"/>
  <c r="G42" i="3"/>
  <c r="G41" i="3"/>
  <c r="H41" i="3" s="1"/>
  <c r="G40" i="3"/>
  <c r="G39" i="3"/>
  <c r="G38" i="3"/>
  <c r="H38" i="3" s="1"/>
  <c r="G37" i="3"/>
  <c r="G36" i="3"/>
  <c r="G35" i="3"/>
  <c r="H35" i="3" s="1"/>
  <c r="G34" i="3"/>
  <c r="G33" i="3"/>
  <c r="G32" i="3"/>
  <c r="H32" i="3" s="1"/>
  <c r="G31" i="3"/>
  <c r="G30" i="3"/>
  <c r="G29" i="3"/>
  <c r="H29" i="3" s="1"/>
  <c r="G28" i="3"/>
  <c r="G27" i="3"/>
  <c r="G26" i="3"/>
  <c r="H26" i="3" s="1"/>
  <c r="H44" i="3" s="1"/>
  <c r="F23" i="3"/>
  <c r="G22" i="3"/>
  <c r="G21" i="3"/>
  <c r="G20" i="3"/>
  <c r="G19" i="3"/>
  <c r="G18" i="3"/>
  <c r="G17" i="3"/>
  <c r="H17" i="3" s="1"/>
  <c r="G16" i="3"/>
  <c r="G15" i="3"/>
  <c r="G14" i="3"/>
  <c r="G13" i="3"/>
  <c r="G12" i="3"/>
  <c r="G11" i="3"/>
  <c r="G7" i="3"/>
  <c r="H7" i="3" s="1"/>
  <c r="H5" i="3"/>
  <c r="G5" i="3"/>
  <c r="G68" i="2"/>
  <c r="G67" i="2"/>
  <c r="G66" i="2"/>
  <c r="G65" i="2"/>
  <c r="G64" i="2"/>
  <c r="G63" i="2"/>
  <c r="G69" i="2" s="1"/>
  <c r="D25" i="1" s="1"/>
  <c r="D17" i="1" s="1"/>
  <c r="G58" i="2"/>
  <c r="G57" i="2"/>
  <c r="G56" i="2"/>
  <c r="G55" i="2"/>
  <c r="G54" i="2"/>
  <c r="G53" i="2"/>
  <c r="G59" i="2" s="1"/>
  <c r="D24" i="1" s="1"/>
  <c r="D15" i="1" s="1"/>
  <c r="G48" i="2"/>
  <c r="G47" i="2"/>
  <c r="F47" i="2"/>
  <c r="E47" i="2"/>
  <c r="D47" i="2"/>
  <c r="F46" i="2"/>
  <c r="D46" i="2"/>
  <c r="E46" i="2" s="1"/>
  <c r="G46" i="2" s="1"/>
  <c r="F45" i="2"/>
  <c r="E45" i="2"/>
  <c r="G45" i="2" s="1"/>
  <c r="D45" i="2"/>
  <c r="G44" i="2"/>
  <c r="F44" i="2"/>
  <c r="E44" i="2"/>
  <c r="D44" i="2"/>
  <c r="D43" i="2"/>
  <c r="E43" i="2" s="1"/>
  <c r="E42" i="2"/>
  <c r="D42" i="2"/>
  <c r="D48" i="2" s="1"/>
  <c r="G37" i="2"/>
  <c r="G36" i="2"/>
  <c r="H36" i="2" s="1"/>
  <c r="G35" i="2"/>
  <c r="G34" i="2"/>
  <c r="G33" i="2"/>
  <c r="G32" i="2"/>
  <c r="G31" i="2"/>
  <c r="H30" i="2"/>
  <c r="G30" i="2"/>
  <c r="G29" i="2"/>
  <c r="G28" i="2"/>
  <c r="G27" i="2"/>
  <c r="G26" i="2"/>
  <c r="G25" i="2"/>
  <c r="G24" i="2"/>
  <c r="G38" i="2" s="1"/>
  <c r="D22" i="1" s="1"/>
  <c r="F21" i="2"/>
  <c r="G20" i="2"/>
  <c r="G19" i="2"/>
  <c r="H19" i="2" s="1"/>
  <c r="G18" i="2"/>
  <c r="G17" i="2"/>
  <c r="G16" i="2"/>
  <c r="H16" i="2" s="1"/>
  <c r="G15" i="2"/>
  <c r="G14" i="2"/>
  <c r="H13" i="2"/>
  <c r="G13" i="2"/>
  <c r="G12" i="2"/>
  <c r="G11" i="2"/>
  <c r="F43" i="2" s="1"/>
  <c r="G10" i="2"/>
  <c r="H10" i="2" s="1"/>
  <c r="H21" i="2" s="1"/>
  <c r="D56" i="1"/>
  <c r="D55" i="1"/>
  <c r="D54" i="1"/>
  <c r="E53" i="1"/>
  <c r="E57" i="1" s="1"/>
  <c r="D53" i="1"/>
  <c r="D57" i="1" s="1"/>
  <c r="E47" i="1"/>
  <c r="E50" i="1" s="1"/>
  <c r="D47" i="1"/>
  <c r="E46" i="1"/>
  <c r="E45" i="1"/>
  <c r="E42" i="1"/>
  <c r="E39" i="1"/>
  <c r="D39" i="1"/>
  <c r="E38" i="1"/>
  <c r="E37" i="1"/>
  <c r="E31" i="1"/>
  <c r="E34" i="1" s="1"/>
  <c r="D31" i="1"/>
  <c r="E30" i="1"/>
  <c r="E29" i="1"/>
  <c r="E26" i="1"/>
  <c r="E23" i="1"/>
  <c r="D23" i="1"/>
  <c r="D14" i="1" s="1"/>
  <c r="E22" i="1"/>
  <c r="E21" i="1"/>
  <c r="E17" i="1"/>
  <c r="E16" i="1"/>
  <c r="E15" i="1"/>
  <c r="E14" i="1"/>
  <c r="E13" i="1"/>
  <c r="E12" i="1"/>
  <c r="E18" i="1" s="1"/>
  <c r="G51" i="3" l="1"/>
  <c r="G23" i="3"/>
  <c r="D29" i="1" s="1"/>
  <c r="G52" i="3"/>
  <c r="E54" i="3"/>
  <c r="G49" i="3"/>
  <c r="G50" i="3"/>
  <c r="H11" i="3"/>
  <c r="I5" i="3" s="1"/>
  <c r="G53" i="3"/>
  <c r="E46" i="4"/>
  <c r="I7" i="3"/>
  <c r="H18" i="4"/>
  <c r="G39" i="4"/>
  <c r="G40" i="4"/>
  <c r="G43" i="2"/>
  <c r="H39" i="5"/>
  <c r="D16" i="1"/>
  <c r="F42" i="2"/>
  <c r="E48" i="2" s="1"/>
  <c r="G18" i="4"/>
  <c r="D37" i="1" s="1"/>
  <c r="D42" i="1" s="1"/>
  <c r="G21" i="2"/>
  <c r="D21" i="1" s="1"/>
  <c r="D46" i="4"/>
  <c r="E43" i="5"/>
  <c r="G43" i="5" s="1"/>
  <c r="F51" i="5" s="1"/>
  <c r="G44" i="3"/>
  <c r="D30" i="1" s="1"/>
  <c r="D13" i="1" s="1"/>
  <c r="H21" i="4"/>
  <c r="H35" i="4" s="1"/>
  <c r="H24" i="2"/>
  <c r="H38" i="2" s="1"/>
  <c r="E48" i="3"/>
  <c r="G48" i="3" s="1"/>
  <c r="F54" i="3" l="1"/>
  <c r="H23" i="3"/>
  <c r="F29" i="1" s="1"/>
  <c r="F46" i="4"/>
  <c r="D26" i="1"/>
  <c r="D12" i="1"/>
  <c r="G42" i="2"/>
  <c r="F48" i="2" s="1"/>
  <c r="D34" i="1"/>
  <c r="F45" i="1" s="1"/>
  <c r="D18" i="1" l="1"/>
  <c r="F17" i="1" s="1"/>
  <c r="G14" i="1"/>
  <c r="F21" i="1"/>
  <c r="F15" i="1"/>
</calcChain>
</file>

<file path=xl/comments1.xml><?xml version="1.0" encoding="utf-8"?>
<comments xmlns="http://schemas.openxmlformats.org/spreadsheetml/2006/main">
  <authors>
    <author>tc={0088007D-002C-497F-857E-000E00FB0004}</author>
    <author>tc={0022001D-0084-4956-94BE-007600350059}</author>
    <author>tc={00BA0044-0053-4490-BE97-007800910008}</author>
    <author>tc={0000000E-003A-4254-A6CB-00460078003D}</author>
    <author>tc={003B0085-00CF-44E2-A715-002200D900DB}</author>
  </authors>
  <commentList>
    <comment ref="E9" authorId="0" shapeId="0">
      <text>
        <r>
          <rPr>
            <b/>
            <sz val="9"/>
            <rFont val="Tahoma"/>
          </rPr>
          <t>Utilisateur:</t>
        </r>
        <r>
          <rPr>
            <sz val="9"/>
            <rFont val="Tahoma"/>
          </rPr>
          <t xml:space="preserve">
coût total annuel chargé/nombre de jours ouvrés travaillés
</t>
        </r>
      </text>
    </comment>
    <comment ref="G23" authorId="1" shapeId="0">
      <text>
        <r>
          <rPr>
            <sz val="9"/>
            <rFont val="Tahoma"/>
          </rPr>
          <t xml:space="preserve">
Le montant éligible est plafonné au barème fonction public
</t>
        </r>
      </text>
    </comment>
    <comment ref="C41" authorId="2" shapeId="0">
      <text>
        <r>
          <rPr>
            <sz val="9"/>
            <rFont val="Tahoma"/>
          </rPr>
          <t xml:space="preserve">
Frais de structures : à remplir avec la valeur calculé dans l'onglet coûts jours
</t>
        </r>
      </text>
    </comment>
    <comment ref="G41" authorId="3" shapeId="0">
      <text>
        <r>
          <rPr>
            <sz val="9"/>
            <rFont val="Tahoma"/>
          </rPr>
          <t xml:space="preserve">
Attention ce montant est plafonné à 20% des dépenses directes de personnel
</t>
        </r>
      </text>
    </comment>
    <comment ref="G59" authorId="4" shapeId="0">
      <text>
        <r>
          <rPr>
            <sz val="9"/>
            <rFont val="Tahoma"/>
          </rPr>
          <t xml:space="preserve">Le montant des frais de sous-traitance est limité à 20% du coût total du projet
</t>
        </r>
      </text>
    </comment>
  </commentList>
</comments>
</file>

<file path=xl/comments2.xml><?xml version="1.0" encoding="utf-8"?>
<comments xmlns="http://schemas.openxmlformats.org/spreadsheetml/2006/main">
  <authors>
    <author>tc={0094009D-00BA-4DD7-9C76-003D00AB0096}</author>
    <author>tc={00850007-001F-4748-9A61-00DB00F500BD}</author>
    <author>tc={006400EC-00A7-4888-AA03-0099004E0098}</author>
    <author>tc={00E2009D-009B-44DE-B408-0016000E0080}</author>
  </authors>
  <commentList>
    <comment ref="E10" authorId="0" shapeId="0">
      <text>
        <r>
          <rPr>
            <sz val="9"/>
            <rFont val="Tahoma"/>
          </rPr>
          <t xml:space="preserve">
coût total annuel chargé/nombre de jours ouvrés travaillés
</t>
        </r>
      </text>
    </comment>
    <comment ref="C47" authorId="1" shapeId="0">
      <text>
        <r>
          <rPr>
            <b/>
            <sz val="9"/>
            <rFont val="Tahoma"/>
          </rPr>
          <t>Juliette ASPAR:</t>
        </r>
        <r>
          <rPr>
            <sz val="9"/>
            <rFont val="Tahoma"/>
          </rPr>
          <t xml:space="preserve">
Frais de structures : à remplir avec la valeur calculée dans l'onglet coûts jours
</t>
        </r>
      </text>
    </comment>
    <comment ref="G47" authorId="2" shapeId="0">
      <text>
        <r>
          <rPr>
            <sz val="9"/>
            <rFont val="Tahoma"/>
          </rPr>
          <t xml:space="preserve">
Attention ce montant est plafonné à 20% des dépenses directes de personnel
</t>
        </r>
      </text>
    </comment>
    <comment ref="G65" authorId="3" shapeId="0">
      <text>
        <r>
          <rPr>
            <sz val="9"/>
            <rFont val="Tahoma"/>
          </rPr>
          <t xml:space="preserve">
Le montant des frais de sous-traitance est limité à 20% du coût total du projet
</t>
        </r>
      </text>
    </comment>
  </commentList>
</comments>
</file>

<file path=xl/comments3.xml><?xml version="1.0" encoding="utf-8"?>
<comments xmlns="http://schemas.openxmlformats.org/spreadsheetml/2006/main">
  <authors>
    <author>tc={009B0006-003B-4284-B5D0-0017007B000B}</author>
    <author>tc={0030007D-00E9-4598-B66E-00E2007800AF}</author>
    <author>tc={003D0024-0009-4BBD-BC4D-001C00160037}</author>
    <author>tc={006B00D8-003C-42D5-B7E3-009F003A0017}</author>
    <author>tc={007F0054-001E-46D0-837B-0080001500E8}</author>
    <author>tc={0057005E-00F5-4C1F-8483-007700360096}</author>
  </authors>
  <commentList>
    <comment ref="E9" authorId="0" shapeId="0">
      <text>
        <r>
          <rPr>
            <b/>
            <sz val="9"/>
            <rFont val="Tahoma"/>
          </rPr>
          <t>Utilisateur:</t>
        </r>
        <r>
          <rPr>
            <sz val="9"/>
            <rFont val="Tahoma"/>
          </rPr>
          <t xml:space="preserve">
coût total annuel chargé/nombre de jours ouvrés travaillés
</t>
        </r>
      </text>
    </comment>
    <comment ref="G20" authorId="1" shapeId="0">
      <text>
        <r>
          <rPr>
            <b/>
            <sz val="9"/>
            <rFont val="Tahoma"/>
          </rPr>
          <t>Juliette ASPAR:</t>
        </r>
        <r>
          <rPr>
            <sz val="9"/>
            <rFont val="Tahoma"/>
          </rPr>
          <t xml:space="preserve">
Le montant éligible est plafonné au barème fonction public
</t>
        </r>
      </text>
    </comment>
    <comment ref="C38" authorId="2" shapeId="0">
      <text>
        <r>
          <rPr>
            <b/>
            <sz val="9"/>
            <rFont val="Tahoma"/>
          </rPr>
          <t>Juliette ASPAR:</t>
        </r>
        <r>
          <rPr>
            <sz val="9"/>
            <rFont val="Tahoma"/>
          </rPr>
          <t xml:space="preserve">
Frais de structures : à remplir avec la valeur calculée dans l'onglet coûts jours
</t>
        </r>
      </text>
    </comment>
    <comment ref="G38" authorId="3" shapeId="0">
      <text>
        <r>
          <rPr>
            <b/>
            <sz val="9"/>
            <rFont val="Tahoma"/>
          </rPr>
          <t>Juliette ASPAR:</t>
        </r>
        <r>
          <rPr>
            <sz val="9"/>
            <rFont val="Tahoma"/>
          </rPr>
          <t xml:space="preserve">
Attention ce montant est plafonné à 20% des dépenses directes de personnel
</t>
        </r>
      </text>
    </comment>
    <comment ref="G57" authorId="4" shapeId="0">
      <text>
        <r>
          <rPr>
            <sz val="9"/>
            <rFont val="Tahoma"/>
          </rPr>
          <t xml:space="preserve">
Le montant des frais de sous-traitance est limité à 20% du coût total du projet
</t>
        </r>
      </text>
    </comment>
    <comment ref="G66" authorId="5" shapeId="0">
      <text>
        <r>
          <rPr>
            <sz val="9"/>
            <rFont val="Tahoma"/>
          </rPr>
          <t xml:space="preserve">
Le montant des frais de sous-traitance est limité à 20% du coût total du projet
</t>
        </r>
      </text>
    </comment>
  </commentList>
</comments>
</file>

<file path=xl/comments4.xml><?xml version="1.0" encoding="utf-8"?>
<comments xmlns="http://schemas.openxmlformats.org/spreadsheetml/2006/main">
  <authors>
    <author>tc={008A0068-0050-400B-A808-009B00A200BB}</author>
    <author>tc={00CA00B5-0069-4BE2-8106-009100A60075}</author>
    <author>tc={00EA00CE-00DE-4C53-A318-008A0035007E}</author>
    <author>tc={0046008A-0077-4A3A-A641-001800450014}</author>
    <author>tc={00510011-0015-43DC-977D-000F00A100F2}</author>
  </authors>
  <commentList>
    <comment ref="E9" authorId="0" shapeId="0">
      <text>
        <r>
          <rPr>
            <b/>
            <sz val="9"/>
            <rFont val="Tahoma"/>
          </rPr>
          <t>Utilisateur:</t>
        </r>
        <r>
          <rPr>
            <sz val="9"/>
            <rFont val="Tahoma"/>
          </rPr>
          <t xml:space="preserve">
coût total annuel chargé/nombre de jours ouvrés travaillés
</t>
        </r>
      </text>
    </comment>
    <comment ref="C42" authorId="1" shapeId="0">
      <text>
        <r>
          <rPr>
            <b/>
            <sz val="9"/>
            <rFont val="Tahoma"/>
          </rPr>
          <t>Juliette ASPAR:</t>
        </r>
        <r>
          <rPr>
            <sz val="9"/>
            <rFont val="Tahoma"/>
          </rPr>
          <t xml:space="preserve">
Frais de structures : à remplir avec la valeur calculée dans l'onglet coûts jours
</t>
        </r>
      </text>
    </comment>
    <comment ref="G42" authorId="2" shapeId="0">
      <text>
        <r>
          <rPr>
            <b/>
            <sz val="9"/>
            <rFont val="Tahoma"/>
          </rPr>
          <t>Juliette ASPAR:</t>
        </r>
        <r>
          <rPr>
            <sz val="9"/>
            <rFont val="Tahoma"/>
          </rPr>
          <t xml:space="preserve">
Attention ce montant est plafonné à 20% des dépenses directes de personnel
</t>
        </r>
      </text>
    </comment>
    <comment ref="G62" authorId="3" shapeId="0">
      <text>
        <r>
          <rPr>
            <b/>
            <sz val="9"/>
            <rFont val="Tahoma"/>
          </rPr>
          <t>Juliette ASPAR:</t>
        </r>
        <r>
          <rPr>
            <sz val="9"/>
            <rFont val="Tahoma"/>
          </rPr>
          <t xml:space="preserve">
Le montant des frais de sous-traitance est limité à 20% du coût total du projet
</t>
        </r>
      </text>
    </comment>
    <comment ref="G72" authorId="4" shapeId="0">
      <text>
        <r>
          <rPr>
            <b/>
            <sz val="9"/>
            <rFont val="Tahoma"/>
          </rPr>
          <t>Juliette ASPAR:</t>
        </r>
        <r>
          <rPr>
            <sz val="9"/>
            <rFont val="Tahoma"/>
          </rPr>
          <t xml:space="preserve">
Le montant des frais de sous-traitance est limité à 20% du coût total du projet
</t>
        </r>
      </text>
    </comment>
  </commentList>
</comments>
</file>

<file path=xl/comments5.xml><?xml version="1.0" encoding="utf-8"?>
<comments xmlns="http://schemas.openxmlformats.org/spreadsheetml/2006/main">
  <authors>
    <author>tc={0045006C-00A2-4153-ABE3-001800DC00EC}</author>
    <author>tc={00E400C3-00A6-49D0-AA3C-00D800F20086}</author>
  </authors>
  <commentList>
    <comment ref="E10" authorId="0" shapeId="0">
      <text>
        <r>
          <rPr>
            <sz val="9"/>
            <rFont val="Tahoma"/>
          </rPr>
          <t xml:space="preserve">DRAAF Occitanie : 
La clef de répartition représente la part du projet financé dans les coûts globaux de la structure. Le calcul doit être détaillé dans l'onglet "calcul clef de répartition". Elle peut être différente par ligne de coput ou globale pour la structure.
</t>
        </r>
      </text>
    </comment>
    <comment ref="B16" authorId="1" shapeId="0">
      <text>
        <r>
          <rPr>
            <sz val="9"/>
            <rFont val="Tahoma"/>
          </rPr>
          <t xml:space="preserve">DRAAF Occitanie
Se rapporte uniquement au personnel n'étant pas directement lié au projet mais qui ont une action de support vis-à-vis de celui-ci (personnel administratif…)
</t>
        </r>
      </text>
    </comment>
  </commentList>
</comments>
</file>

<file path=xl/sharedStrings.xml><?xml version="1.0" encoding="utf-8"?>
<sst xmlns="http://schemas.openxmlformats.org/spreadsheetml/2006/main" count="405" uniqueCount="163">
  <si>
    <r>
      <t>Intitulé du projet</t>
    </r>
    <r>
      <rPr>
        <b/>
        <sz val="12"/>
        <color theme="1"/>
        <rFont val="Calibri"/>
        <scheme val="minor"/>
      </rPr>
      <t> :</t>
    </r>
  </si>
  <si>
    <r>
      <rPr>
        <b/>
        <u/>
        <sz val="12"/>
        <color theme="1"/>
        <rFont val="Calibri"/>
        <scheme val="minor"/>
      </rPr>
      <t>Porteur du projet</t>
    </r>
    <r>
      <rPr>
        <b/>
        <sz val="12"/>
        <color theme="1"/>
        <rFont val="Calibri"/>
        <scheme val="minor"/>
      </rPr>
      <t xml:space="preserve"> : </t>
    </r>
  </si>
  <si>
    <r>
      <t>Code couleur à respecter</t>
    </r>
    <r>
      <rPr>
        <b/>
        <sz val="12"/>
        <color theme="1"/>
        <rFont val="Calibri"/>
        <scheme val="minor"/>
      </rPr>
      <t> :</t>
    </r>
  </si>
  <si>
    <t>Case à compléter par le porteur</t>
  </si>
  <si>
    <t>Cases à remplissage automatique</t>
  </si>
  <si>
    <t>Cases reservée à l'administration</t>
  </si>
  <si>
    <t xml:space="preserve">Synthèse des dépenses prévisionnelles </t>
  </si>
  <si>
    <t>Postes de dépenses</t>
  </si>
  <si>
    <t>Montants présentés</t>
  </si>
  <si>
    <t xml:space="preserve">Montants retenus </t>
  </si>
  <si>
    <t xml:space="preserve">TOTAL GENERAL </t>
  </si>
  <si>
    <t>Dépenses directes de personnels</t>
  </si>
  <si>
    <t>Frais de déplacement/repas/hébergement</t>
  </si>
  <si>
    <t>Frais de structure</t>
  </si>
  <si>
    <t>Frais de sous-traitance</t>
  </si>
  <si>
    <t>Investissement sur facture</t>
  </si>
  <si>
    <t>Autres dépenses sur facture ( achat de petit matériel, autres, etc.)</t>
  </si>
  <si>
    <t xml:space="preserve">TOTAL GENRAL </t>
  </si>
  <si>
    <t xml:space="preserve">Volet A1 : Sensibilisation générale et communication </t>
  </si>
  <si>
    <t xml:space="preserve">Dépenses directes de personnels </t>
  </si>
  <si>
    <t xml:space="preserve">Frais de sous-traitance </t>
  </si>
  <si>
    <t xml:space="preserve">Autres dépenses sur factures </t>
  </si>
  <si>
    <t>TOTAL-VOLET A1 :</t>
  </si>
  <si>
    <t xml:space="preserve">Volet A2 : Accompagnement à la gestion durable </t>
  </si>
  <si>
    <t>TOTAL-VOLET A2 :</t>
  </si>
  <si>
    <t>Volet A3 : Accompagnement au développement de l’animation territoriale et de solutions organisationnelles pour regrouper les acteurs de la filière, uniquement ouvert pour les consortiums</t>
  </si>
  <si>
    <t>TOTAL-VOLET A3 :</t>
  </si>
  <si>
    <t>Volet A4 : Actions de coordination de l’animation</t>
  </si>
  <si>
    <t>TOTAL-VOLET A4 :</t>
  </si>
  <si>
    <t>VOLET I1 à I4 : investissement</t>
  </si>
  <si>
    <t xml:space="preserve">Volet I1 : Équipements d’exploitation durable des haies et d’arbres intraparcellaires </t>
  </si>
  <si>
    <t xml:space="preserve">Volet I2 : Création ou l’aménagement des plateformes d’approvisionnement et de tri </t>
  </si>
  <si>
    <t xml:space="preserve">Volet I3 : Équipements assurant le tri des bois selon les usages et la production de qualité </t>
  </si>
  <si>
    <t>Volet I4  : Petits équipements en lien avec la gestion fine de la haie et du bois bûche</t>
  </si>
  <si>
    <t>TOTAL-VOLET A1 à A4 :</t>
  </si>
  <si>
    <t xml:space="preserve">Le (date)_______
Nom, prénom et qualité du représentant légal de la structure :
Signature du représentant légal  de la structure : </t>
  </si>
  <si>
    <t xml:space="preserve">Volet Animation A1 : Sensibilisation générale et communication </t>
  </si>
  <si>
    <t>A1.1. - Dépenses prévisionnelles de personnel</t>
  </si>
  <si>
    <t>*</t>
  </si>
  <si>
    <t>A1.1.1. - Dépenses directes de personnel</t>
  </si>
  <si>
    <t>Intitulé de l'action</t>
  </si>
  <si>
    <r>
      <t xml:space="preserve">Structure concernée
</t>
    </r>
    <r>
      <rPr>
        <i/>
        <sz val="11"/>
        <rFont val="Calibri  "/>
      </rPr>
      <t>(si consortium)</t>
    </r>
  </si>
  <si>
    <r>
      <t xml:space="preserve">Nom de l'agent 
</t>
    </r>
    <r>
      <rPr>
        <i/>
        <sz val="10"/>
        <rFont val="Calibri  "/>
      </rPr>
      <t>(prévu d'être mobilisé)</t>
    </r>
  </si>
  <si>
    <r>
      <t xml:space="preserve">Coût salarial journalier </t>
    </r>
    <r>
      <rPr>
        <i/>
        <sz val="11"/>
        <rFont val="Calibri  "/>
      </rPr>
      <t>(€/jours)</t>
    </r>
  </si>
  <si>
    <t>Nombre de jours consacrés à l'action</t>
  </si>
  <si>
    <t>Montant présenté (€)</t>
  </si>
  <si>
    <t>Total Action</t>
  </si>
  <si>
    <t>Commentaire</t>
  </si>
  <si>
    <t>Structure X</t>
  </si>
  <si>
    <t>M.X</t>
  </si>
  <si>
    <t>Structure Y</t>
  </si>
  <si>
    <t>Mme Y</t>
  </si>
  <si>
    <t>Sous-total</t>
  </si>
  <si>
    <t>1.1.2 - frais déplacement, hébergement,</t>
  </si>
  <si>
    <t xml:space="preserve">Libellé de la dépense </t>
  </si>
  <si>
    <t>Quantité</t>
  </si>
  <si>
    <t xml:space="preserve">Coût unitaire </t>
  </si>
  <si>
    <t>Frais kmtriques</t>
  </si>
  <si>
    <t>Repas</t>
  </si>
  <si>
    <t>Hébergement</t>
  </si>
  <si>
    <t>…</t>
  </si>
  <si>
    <t>A1.1.3 - Dépenses indirectes de personnel (frais de structure)</t>
  </si>
  <si>
    <t>Structure concernée</t>
  </si>
  <si>
    <t>Cout unitaire / jour</t>
  </si>
  <si>
    <t>Nbre de jours</t>
  </si>
  <si>
    <t>Plafond (20% des dépenses directes de personnel)</t>
  </si>
  <si>
    <t>Montant retenu (€)</t>
  </si>
  <si>
    <r>
      <rPr>
        <b/>
        <sz val="11"/>
        <rFont val="Arial"/>
      </rPr>
      <t>Sous-total</t>
    </r>
  </si>
  <si>
    <t>A1.2 - Dépenses sur facture</t>
  </si>
  <si>
    <t>A1.2.1. Frais de sous-traitance</t>
  </si>
  <si>
    <r>
      <rPr>
        <b/>
        <sz val="11"/>
        <rFont val="Arial"/>
      </rPr>
      <t>Structure qui supporte la dépense</t>
    </r>
  </si>
  <si>
    <r>
      <rPr>
        <b/>
        <sz val="11"/>
        <rFont val="Arial"/>
      </rPr>
      <t xml:space="preserve">Libellé de la dépense </t>
    </r>
  </si>
  <si>
    <r>
      <rPr>
        <b/>
        <sz val="11"/>
        <rFont val="Arial"/>
      </rPr>
      <t>Quantité</t>
    </r>
  </si>
  <si>
    <t xml:space="preserve">Montant présenté </t>
  </si>
  <si>
    <r>
      <rPr>
        <b/>
        <sz val="11"/>
        <rFont val="Arial"/>
      </rPr>
      <t>Commentaire</t>
    </r>
  </si>
  <si>
    <t>A1.2.1. Autres dépenses sur facture ( achat de petit matériel, autres, etc.)</t>
  </si>
  <si>
    <t>Coût unitaire</t>
  </si>
  <si>
    <t>Nb de bénéficiaire</t>
  </si>
  <si>
    <t>Nombre de jour</t>
  </si>
  <si>
    <t>Nombre de joura près application du plafond</t>
  </si>
  <si>
    <t>Respect du plafonnement en euro</t>
  </si>
  <si>
    <t xml:space="preserve">Volet Animation A2 : Accompagnement à la gestion durable </t>
  </si>
  <si>
    <t>Plan de Gestion Durable des haies plafonné à 5 jours et à 550 €/bénéficiaire</t>
  </si>
  <si>
    <t>A2.1. - Dépenses prévisionnelles de personnel</t>
  </si>
  <si>
    <t>Accompagnement à la labelisation ou équivalent plafonné à 2 jours et à 550 €/bénéficiaire</t>
  </si>
  <si>
    <t>A2.1.1. - Dépenses directes de personnel</t>
  </si>
  <si>
    <r>
      <t xml:space="preserve">Structure concernée
</t>
    </r>
    <r>
      <rPr>
        <i/>
        <sz val="11"/>
        <rFont val="Arial"/>
      </rPr>
      <t>(si consortium)</t>
    </r>
  </si>
  <si>
    <r>
      <t xml:space="preserve">Nom de l'agent 
</t>
    </r>
    <r>
      <rPr>
        <i/>
        <sz val="10"/>
        <rFont val="Arial"/>
      </rPr>
      <t>(prévu d'être mobilisé)</t>
    </r>
  </si>
  <si>
    <r>
      <t xml:space="preserve">Coût salarial journalier </t>
    </r>
    <r>
      <rPr>
        <i/>
        <sz val="11"/>
        <rFont val="Arial"/>
      </rPr>
      <t>(€/jours)</t>
    </r>
  </si>
  <si>
    <r>
      <rPr>
        <b/>
        <sz val="11"/>
        <rFont val="Arial"/>
      </rPr>
      <t>Nombre de jours consacrés à l'action</t>
    </r>
  </si>
  <si>
    <r>
      <rPr>
        <b/>
        <sz val="11"/>
        <rFont val="Arial"/>
      </rPr>
      <t>Montant présenté (€)</t>
    </r>
  </si>
  <si>
    <t xml:space="preserve">Plan de Gestion durable des haies </t>
  </si>
  <si>
    <t>Labellisation</t>
  </si>
  <si>
    <t>A2.1.2 - frais déplacement, hébergement,</t>
  </si>
  <si>
    <t>Structure Z</t>
  </si>
  <si>
    <t>A2.1.3 - Dépenses indirectes de personnel (frais de structure)</t>
  </si>
  <si>
    <t>tructure Z</t>
  </si>
  <si>
    <t>A2.2 - Dépenses sur facture</t>
  </si>
  <si>
    <t>A2.2.1. Frais de sous-traitance</t>
  </si>
  <si>
    <t>Structure qui supporte la dépense</t>
  </si>
  <si>
    <t>A2.2.2. Autres dépenses sur facture ( achat de petit matériel, autres, etc.)</t>
  </si>
  <si>
    <t>Volet Animation A3 : Accompagnement au développement de l’animation territoriale et de solutions organisationnelles pour regrouper les acteurs de la filière, uniquement ouvert pour les consortiums</t>
  </si>
  <si>
    <t>A3.1. - Dépenses prévisionnelles de personnel</t>
  </si>
  <si>
    <t>A3.1.1. - Dépenses directes de personnel</t>
  </si>
  <si>
    <t>Animation lobilisation acteurs locaux</t>
  </si>
  <si>
    <t>structure X</t>
  </si>
  <si>
    <t>A3.1.2 - frais déplacement, hébergement,</t>
  </si>
  <si>
    <t>A3.1.3 - Dépenses indirectes de personnel (frais de structure)</t>
  </si>
  <si>
    <t>A3.2 - Dépenses sur facture</t>
  </si>
  <si>
    <t>A3.2.1. Frais de sous-traitance</t>
  </si>
  <si>
    <t>A3.2.1. Autres dépenses sur facture ( achat de petit matériel, autres, etc.)</t>
  </si>
  <si>
    <t>Volet Animation A4 : Actions de coordination de l’animation</t>
  </si>
  <si>
    <t>A4.1. - Dépenses prévisionnelles de personnel</t>
  </si>
  <si>
    <t>A4.1.1. - Dépenses directes de personnel</t>
  </si>
  <si>
    <t>Réunuion de coordination</t>
  </si>
  <si>
    <t>A4.1.2 - frais déplacement, hébergement,</t>
  </si>
  <si>
    <t>Coût unitaire (HT ou TTC au regard de la situation de la structure vis-à-vis de la TVA)</t>
  </si>
  <si>
    <t>A4.1.3 - Dépenses indirectes de personnel (frais de structure)</t>
  </si>
  <si>
    <t>A4.2 - Dépenses sur facture</t>
  </si>
  <si>
    <t>A4.2.1. Frais de sous-traitance</t>
  </si>
  <si>
    <t>A4.2.2. Autres dépenses sur facture ( achat de petit matériel, autres, etc.)</t>
  </si>
  <si>
    <t>Volets Investissement: Dépenses sur facture</t>
  </si>
  <si>
    <t>I1</t>
  </si>
  <si>
    <r>
      <rPr>
        <b/>
        <i/>
        <sz val="10"/>
        <color rgb="FFC00000"/>
        <rFont val="Calibri"/>
        <scheme val="minor"/>
      </rPr>
      <t>*</t>
    </r>
    <r>
      <rPr>
        <i/>
        <sz val="10"/>
        <rFont val="Calibri"/>
        <scheme val="minor"/>
      </rPr>
      <t xml:space="preserve"> Chaque dépense d'investissement doit être justifiée par un ou plusieurs devis, selon les trois niveaux suivants :
- Pour les dépenses retenues inférieures à 10 000 € HT : un seul devis est à fournir
- Pour les dépenses retenues comprises entre 10 000 € HT et 100 000 € HT : deux devis sont à fournir
- Pour les dépenses retenues supérieures à 100 000 € HT : trois devis sont à fournir</t>
    </r>
  </si>
  <si>
    <t>I2</t>
  </si>
  <si>
    <t>I3</t>
  </si>
  <si>
    <t>I4</t>
  </si>
  <si>
    <t>TOTAL (€ HT)</t>
  </si>
  <si>
    <t>Description de la dépense</t>
  </si>
  <si>
    <t>Structure porteuse de la dépense</t>
  </si>
  <si>
    <t>Volet à sélectionner dans la liste</t>
  </si>
  <si>
    <t>Devis 1 (retenu)</t>
  </si>
  <si>
    <r>
      <t xml:space="preserve"> Devis 2 (comparatif si requis)</t>
    </r>
    <r>
      <rPr>
        <b/>
        <sz val="10"/>
        <color rgb="FFC00000"/>
        <rFont val="Marianne"/>
      </rPr>
      <t>*</t>
    </r>
  </si>
  <si>
    <r>
      <t xml:space="preserve"> Devis 3 (comparatif si requis)</t>
    </r>
    <r>
      <rPr>
        <b/>
        <sz val="10"/>
        <color rgb="FFC00000"/>
        <rFont val="Marianne"/>
      </rPr>
      <t>*</t>
    </r>
  </si>
  <si>
    <t>Argumentaire si le devis le moins cher est non retenu</t>
  </si>
  <si>
    <t>Fournisseur</t>
  </si>
  <si>
    <t xml:space="preserve">Montant  présenté en €  </t>
  </si>
  <si>
    <t xml:space="preserve">Montant présenté en €  </t>
  </si>
  <si>
    <r>
      <t xml:space="preserve">Les dépenses indirectes de l’opération sont des coûts qui ne sont ou ne peuvent pas être rattachés </t>
    </r>
    <r>
      <rPr>
        <u/>
        <sz val="10"/>
        <color theme="1"/>
        <rFont val="Calibri"/>
        <scheme val="minor"/>
      </rPr>
      <t>directement à l’opération</t>
    </r>
    <r>
      <rPr>
        <sz val="10"/>
        <color theme="1"/>
        <rFont val="Calibri"/>
        <scheme val="minor"/>
      </rPr>
      <t xml:space="preserve">.
Ces dépenses incluent notamment les frais administratifs de la structure tels que les dépenses de fonctionnement courant de la structure bénéficiaire et/ou les rémunérations des personnels administratifs pour lesquels on ne peut déterminer directement avec précision le montant des dépenses rattachées à l’opération cofinancée.
</t>
    </r>
    <r>
      <rPr>
        <b/>
        <sz val="10"/>
        <color theme="1"/>
        <rFont val="Calibri"/>
        <scheme val="minor"/>
      </rPr>
      <t>Elles sont éligibles si les deux conditions suivantes sont remplies</t>
    </r>
    <r>
      <rPr>
        <sz val="10"/>
        <color theme="1"/>
        <rFont val="Calibri"/>
        <scheme val="minor"/>
      </rPr>
      <t xml:space="preserve"> :
- elles sont liées à l’opération, et
- elles sont affectées au prorata à l'opération selon une méthode équitable et dûment justifiée sur la base de clé(s) physique(s) de répartition en lien avec l’activité du bénéficiaire, permettant de distinguer l'activité du bénéficiaire liée à l'opération cofinancée parmi l'ensemble de ses activités.
</t>
    </r>
    <r>
      <rPr>
        <u/>
        <sz val="10"/>
        <color theme="1"/>
        <rFont val="Calibri"/>
        <scheme val="minor"/>
      </rPr>
      <t>La clé de répartition doit être validée par le service en charge de l'instruction de l'opération.</t>
    </r>
  </si>
  <si>
    <t>Charges Globales pour l'ensembre de la structure pour une année (229,5 jours) en €</t>
  </si>
  <si>
    <t>Charges globales pour l'ensemble de la structure pour une journée en €</t>
  </si>
  <si>
    <t>Clé de répartition en % liée à l'action</t>
  </si>
  <si>
    <t>Coût pour une journée liée au projet en €</t>
  </si>
  <si>
    <t>Frais de fonctionnement (hors frais directs)</t>
  </si>
  <si>
    <t xml:space="preserve">Le 
</t>
  </si>
  <si>
    <t>Achats</t>
  </si>
  <si>
    <t>Achats de sous-traitance et services extérieur</t>
  </si>
  <si>
    <t>Autres services extérieurs</t>
  </si>
  <si>
    <t xml:space="preserve">Nom, prénom et qualité du responsable de la structure : </t>
  </si>
  <si>
    <t>Impôts, taxes et versements assimilés</t>
  </si>
  <si>
    <t>non éligible</t>
  </si>
  <si>
    <t>Charges de personnel (dont taxes sur personnel)</t>
  </si>
  <si>
    <t>Autres charges de gestion courante</t>
  </si>
  <si>
    <t>Charges financières</t>
  </si>
  <si>
    <t>Charges exceptionnelles</t>
  </si>
  <si>
    <t xml:space="preserve">Signature du responsable de la structure : </t>
  </si>
  <si>
    <t>Dotations aux amortissements et provisions</t>
  </si>
  <si>
    <t>Impôts</t>
  </si>
  <si>
    <t>TOTAL PRESENTE 
frais de fonctionnement pour 1 jour</t>
  </si>
  <si>
    <r>
      <t xml:space="preserve">Le calcul de la clef de répartition que vous avez utilisée dans le tableau précédent doit être </t>
    </r>
    <r>
      <rPr>
        <b/>
        <u/>
        <sz val="11"/>
        <color indexed="2"/>
        <rFont val="Calibri"/>
        <scheme val="minor"/>
      </rPr>
      <t>obligatoirement</t>
    </r>
    <r>
      <rPr>
        <b/>
        <sz val="11"/>
        <color theme="1"/>
        <rFont val="Calibri"/>
        <scheme val="minor"/>
      </rPr>
      <t xml:space="preserve"> indiqué ci-dessous. 
Celui-ci doit permettre  de distinguer votre activité globale de l'activité liée au projet financé selon une méthode claire et justifiée.</t>
    </r>
  </si>
  <si>
    <t>L'option des coûts simplifés n'est pas éligible.</t>
  </si>
  <si>
    <t xml:space="preserve">Frais km </t>
  </si>
  <si>
    <r>
      <rPr>
        <b/>
        <sz val="16"/>
        <color theme="1"/>
        <rFont val="Calibri"/>
        <scheme val="minor"/>
      </rPr>
      <t>Détail du calcul du coût journalier</t>
    </r>
    <r>
      <rPr>
        <b/>
        <sz val="14"/>
        <color theme="1"/>
        <rFont val="Calibri"/>
        <scheme val="minor"/>
      </rPr>
      <t xml:space="preserve">
</t>
    </r>
    <r>
      <rPr>
        <b/>
        <sz val="12"/>
        <color theme="1"/>
        <rFont val="Calibri"/>
        <scheme val="minor"/>
      </rPr>
      <t>En cas de consortium : une fiche par structure (rajouter autant d'onglets que nécessaires)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</si>
</sst>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0.00\ [$€]"/>
    <numFmt numFmtId="165" formatCode="General&quot; jours&quot;"/>
    <numFmt numFmtId="166" formatCode="#,##0.00\ &quot;€&quot;"/>
    <numFmt numFmtId="167" formatCode="#,##0.0&quot; jrs&quot;"/>
    <numFmt numFmtId="168" formatCode="General&quot; bénéficiaires&quot;"/>
    <numFmt numFmtId="169" formatCode="General&quot; dossiers&quot;"/>
    <numFmt numFmtId="170" formatCode="#,##0.00\ _€"/>
  </numFmts>
  <fonts count="60">
    <font>
      <sz val="11"/>
      <color theme="1"/>
      <name val="Calibri"/>
      <scheme val="minor"/>
    </font>
    <font>
      <sz val="11"/>
      <name val="Calibri"/>
    </font>
    <font>
      <sz val="10"/>
      <name val="Arial"/>
    </font>
    <font>
      <sz val="11"/>
      <color theme="1"/>
      <name val="Marianne"/>
    </font>
    <font>
      <sz val="11"/>
      <color theme="1"/>
      <name val="Calibri "/>
    </font>
    <font>
      <b/>
      <u/>
      <sz val="12"/>
      <color theme="1"/>
      <name val="Calibri"/>
      <scheme val="minor"/>
    </font>
    <font>
      <sz val="12"/>
      <color theme="1"/>
      <name val="Calibri"/>
      <scheme val="minor"/>
    </font>
    <font>
      <b/>
      <sz val="12"/>
      <color theme="1"/>
      <name val="Calibri"/>
      <scheme val="minor"/>
    </font>
    <font>
      <sz val="12"/>
      <color rgb="FFC00000"/>
      <name val="Calibri"/>
      <scheme val="minor"/>
    </font>
    <font>
      <sz val="16"/>
      <color indexed="2"/>
      <name val="Calibri"/>
      <scheme val="minor"/>
    </font>
    <font>
      <sz val="10"/>
      <color theme="1"/>
      <name val="Calibri"/>
      <scheme val="minor"/>
    </font>
    <font>
      <b/>
      <sz val="16"/>
      <color rgb="FF0070C0"/>
      <name val="Calibri"/>
      <scheme val="minor"/>
    </font>
    <font>
      <b/>
      <sz val="14"/>
      <color rgb="FF0070C0"/>
      <name val="Calibri"/>
      <scheme val="minor"/>
    </font>
    <font>
      <b/>
      <sz val="12"/>
      <name val="Calibri"/>
      <scheme val="minor"/>
    </font>
    <font>
      <sz val="11"/>
      <name val="Calibri"/>
      <scheme val="minor"/>
    </font>
    <font>
      <sz val="10"/>
      <name val="Calibri"/>
      <scheme val="minor"/>
    </font>
    <font>
      <b/>
      <sz val="12"/>
      <color indexed="2"/>
      <name val="Calibri"/>
      <scheme val="minor"/>
    </font>
    <font>
      <b/>
      <sz val="10"/>
      <name val="Calibri"/>
      <scheme val="minor"/>
    </font>
    <font>
      <sz val="12"/>
      <name val="Calibri"/>
      <scheme val="minor"/>
    </font>
    <font>
      <sz val="16"/>
      <name val="Arial"/>
    </font>
    <font>
      <sz val="11"/>
      <name val="Arial"/>
    </font>
    <font>
      <sz val="11"/>
      <name val="Calibri  "/>
    </font>
    <font>
      <b/>
      <sz val="14"/>
      <color rgb="FFB2CA3A"/>
      <name val="Calibri  "/>
    </font>
    <font>
      <b/>
      <i/>
      <sz val="16"/>
      <color indexed="62"/>
      <name val="Arial"/>
    </font>
    <font>
      <b/>
      <i/>
      <sz val="12"/>
      <color indexed="4"/>
      <name val="Arial"/>
    </font>
    <font>
      <sz val="12"/>
      <name val="Calibri  "/>
    </font>
    <font>
      <sz val="11"/>
      <color theme="1"/>
      <name val="Calibri  "/>
    </font>
    <font>
      <b/>
      <sz val="11"/>
      <name val="Calibri  "/>
    </font>
    <font>
      <i/>
      <sz val="11"/>
      <name val="Calibri  "/>
    </font>
    <font>
      <sz val="10"/>
      <name val="Calibri  "/>
    </font>
    <font>
      <b/>
      <sz val="10"/>
      <name val="Calibri  "/>
    </font>
    <font>
      <b/>
      <sz val="11"/>
      <name val="Calibri"/>
    </font>
    <font>
      <b/>
      <sz val="11"/>
      <name val="Arial"/>
    </font>
    <font>
      <b/>
      <sz val="11"/>
      <name val="Calibri"/>
      <scheme val="minor"/>
    </font>
    <font>
      <b/>
      <i/>
      <sz val="11"/>
      <color indexed="62"/>
      <name val="Calibri"/>
    </font>
    <font>
      <sz val="14"/>
      <color theme="1"/>
      <name val="Calibri  "/>
    </font>
    <font>
      <i/>
      <sz val="11"/>
      <name val="Calibri"/>
    </font>
    <font>
      <sz val="11"/>
      <color theme="0"/>
      <name val="Calibri"/>
      <scheme val="minor"/>
    </font>
    <font>
      <i/>
      <sz val="10"/>
      <name val="Calibri"/>
      <scheme val="minor"/>
    </font>
    <font>
      <sz val="9"/>
      <name val="Marianne"/>
    </font>
    <font>
      <b/>
      <sz val="11"/>
      <color theme="1"/>
      <name val="Marianne"/>
    </font>
    <font>
      <b/>
      <sz val="10"/>
      <color theme="1"/>
      <name val="Marianne"/>
    </font>
    <font>
      <b/>
      <sz val="14"/>
      <color theme="1"/>
      <name val="Calibri"/>
      <scheme val="minor"/>
    </font>
    <font>
      <b/>
      <sz val="11"/>
      <color theme="1"/>
      <name val="Calibri"/>
      <scheme val="minor"/>
    </font>
    <font>
      <sz val="10"/>
      <name val="Marianne"/>
    </font>
    <font>
      <sz val="11"/>
      <color theme="1"/>
      <name val="Calibri"/>
      <scheme val="minor"/>
    </font>
    <font>
      <i/>
      <sz val="10"/>
      <name val="Calibri  "/>
    </font>
    <font>
      <i/>
      <sz val="11"/>
      <name val="Arial"/>
    </font>
    <font>
      <i/>
      <sz val="10"/>
      <name val="Arial"/>
    </font>
    <font>
      <b/>
      <i/>
      <sz val="10"/>
      <color rgb="FFC00000"/>
      <name val="Calibri"/>
      <scheme val="minor"/>
    </font>
    <font>
      <b/>
      <sz val="10"/>
      <color rgb="FFC00000"/>
      <name val="Marianne"/>
    </font>
    <font>
      <b/>
      <sz val="16"/>
      <color theme="1"/>
      <name val="Calibri"/>
      <scheme val="minor"/>
    </font>
    <font>
      <u/>
      <sz val="10"/>
      <color theme="1"/>
      <name val="Calibri"/>
      <scheme val="minor"/>
    </font>
    <font>
      <b/>
      <sz val="10"/>
      <color theme="1"/>
      <name val="Calibri"/>
      <scheme val="minor"/>
    </font>
    <font>
      <b/>
      <u/>
      <sz val="11"/>
      <color indexed="2"/>
      <name val="Calibri"/>
      <scheme val="minor"/>
    </font>
    <font>
      <b/>
      <sz val="9"/>
      <name val="Tahoma"/>
    </font>
    <font>
      <sz val="9"/>
      <name val="Tahoma"/>
    </font>
    <font>
      <b/>
      <sz val="14"/>
      <color rgb="FF00B050"/>
      <name val="Calibri  "/>
    </font>
    <font>
      <b/>
      <sz val="14"/>
      <color theme="1"/>
      <name val="Calibri"/>
      <family val="2"/>
      <scheme val="minor"/>
    </font>
    <font>
      <b/>
      <sz val="12"/>
      <color theme="1"/>
      <name val="Calibri"/>
      <family val="2"/>
      <scheme val="minor"/>
    </font>
  </fonts>
  <fills count="20">
    <fill>
      <patternFill patternType="none"/>
    </fill>
    <fill>
      <patternFill patternType="gray125"/>
    </fill>
    <fill>
      <patternFill patternType="solid">
        <fgColor theme="0"/>
      </patternFill>
    </fill>
    <fill>
      <patternFill patternType="solid">
        <fgColor theme="3" tint="0.79998168889431442"/>
        <bgColor indexed="65"/>
      </patternFill>
    </fill>
    <fill>
      <patternFill patternType="solid">
        <fgColor theme="0"/>
        <bgColor indexed="43"/>
      </patternFill>
    </fill>
    <fill>
      <patternFill patternType="solid">
        <fgColor theme="6" tint="0.79998168889431442"/>
        <bgColor indexed="43"/>
      </patternFill>
    </fill>
    <fill>
      <patternFill patternType="solid">
        <fgColor theme="7" tint="0.79998168889431442"/>
        <bgColor indexed="43"/>
      </patternFill>
    </fill>
    <fill>
      <patternFill patternType="solid">
        <fgColor theme="4" tint="0.79998168889431442"/>
        <bgColor indexed="31"/>
      </patternFill>
    </fill>
    <fill>
      <patternFill patternType="solid">
        <fgColor theme="0"/>
        <bgColor indexed="31"/>
      </patternFill>
    </fill>
    <fill>
      <patternFill patternType="solid">
        <f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rgb="FFE9F0C6"/>
        <bgColor indexed="31"/>
      </patternFill>
    </fill>
    <fill>
      <patternFill patternType="solid">
        <fgColor theme="0" tint="-4.9989318521683403E-2"/>
        <bgColor indexed="65"/>
      </patternFill>
    </fill>
    <fill>
      <patternFill patternType="solid">
        <fgColor theme="0" tint="-4.9989318521683403E-2"/>
        <bgColor indexed="43"/>
      </patternFill>
    </fill>
    <fill>
      <patternFill patternType="solid">
        <fgColor rgb="FFD5E296"/>
      </patternFill>
    </fill>
    <fill>
      <patternFill patternType="solid">
        <fgColor theme="4" tint="0.79998168889431442"/>
        <bgColor indexed="65"/>
      </patternFill>
    </fill>
    <fill>
      <patternFill patternType="solid">
        <fgColor theme="0" tint="-0.14999847407452621"/>
        <bgColor indexed="65"/>
      </patternFill>
    </fill>
    <fill>
      <patternFill patternType="solid">
        <fgColor theme="4" tint="0.59999389629810485"/>
        <bgColor indexed="65"/>
      </patternFill>
    </fill>
    <fill>
      <patternFill patternType="solid">
        <fgColor theme="5" tint="0.39997558519241921"/>
        <bgColor indexed="65"/>
      </patternFill>
    </fill>
  </fills>
  <borders count="105">
    <border>
      <left/>
      <right/>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auto="1"/>
      </left>
      <right style="thin">
        <color auto="1"/>
      </right>
      <top style="thin">
        <color auto="1"/>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auto="1"/>
      </left>
      <right style="thin">
        <color auto="1"/>
      </right>
      <top/>
      <bottom style="thin">
        <color auto="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theme="0" tint="-0.34998626667073579"/>
      </left>
      <right style="thin">
        <color theme="0" tint="-0.34998626667073579"/>
      </right>
      <top style="medium">
        <color theme="0" tint="-0.34998626667073579"/>
      </top>
      <bottom style="medium">
        <color theme="0" tint="-0.34998626667073579"/>
      </bottom>
      <diagonal/>
    </border>
    <border>
      <left style="thin">
        <color theme="0" tint="-0.34998626667073579"/>
      </left>
      <right style="thin">
        <color theme="0" tint="-0.34998626667073579"/>
      </right>
      <top style="medium">
        <color theme="0" tint="-0.34998626667073579"/>
      </top>
      <bottom style="medium">
        <color theme="0" tint="-0.34998626667073579"/>
      </bottom>
      <diagonal/>
    </border>
    <border>
      <left style="thin">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thin">
        <color theme="0" tint="-0.34998626667073579"/>
      </right>
      <top style="medium">
        <color theme="0" tint="-0.34998626667073579"/>
      </top>
      <bottom style="thin">
        <color theme="0" tint="-0.34998626667073579"/>
      </bottom>
      <diagonal/>
    </border>
    <border>
      <left style="thin">
        <color theme="0" tint="-0.34998626667073579"/>
      </left>
      <right style="thin">
        <color theme="0" tint="-0.34998626667073579"/>
      </right>
      <top style="medium">
        <color theme="0" tint="-0.34998626667073579"/>
      </top>
      <bottom style="thin">
        <color theme="0" tint="-0.34998626667073579"/>
      </bottom>
      <diagonal/>
    </border>
    <border>
      <left style="thin">
        <color theme="0" tint="-0.34998626667073579"/>
      </left>
      <right style="medium">
        <color theme="0" tint="-0.34998626667073579"/>
      </right>
      <top style="medium">
        <color theme="0" tint="-0.34998626667073579"/>
      </top>
      <bottom style="thin">
        <color theme="0" tint="-0.34998626667073579"/>
      </bottom>
      <diagonal/>
    </border>
    <border>
      <left style="medium">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top/>
      <bottom/>
      <diagonal/>
    </border>
    <border>
      <left style="medium">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medium">
        <color theme="0" tint="-0.34998626667073579"/>
      </right>
      <top style="thin">
        <color theme="0" tint="-0.34998626667073579"/>
      </top>
      <bottom/>
      <diagonal/>
    </border>
    <border>
      <left style="medium">
        <color theme="0" tint="-0.34998626667073579"/>
      </left>
      <right style="thin">
        <color theme="0" tint="-0.34998626667073579"/>
      </right>
      <top style="double">
        <color theme="0" tint="-0.34998626667073579"/>
      </top>
      <bottom style="medium">
        <color theme="0" tint="-0.34998626667073579"/>
      </bottom>
      <diagonal/>
    </border>
    <border>
      <left style="thin">
        <color theme="0" tint="-0.34998626667073579"/>
      </left>
      <right style="thin">
        <color theme="0" tint="-0.34998626667073579"/>
      </right>
      <top style="double">
        <color theme="0" tint="-0.34998626667073579"/>
      </top>
      <bottom style="medium">
        <color theme="0" tint="-0.34998626667073579"/>
      </bottom>
      <diagonal/>
    </border>
    <border>
      <left style="thin">
        <color theme="0" tint="-0.34998626667073579"/>
      </left>
      <right style="medium">
        <color theme="0" tint="-0.34998626667073579"/>
      </right>
      <top style="double">
        <color theme="0" tint="-0.34998626667073579"/>
      </top>
      <bottom style="medium">
        <color theme="0" tint="-0.34998626667073579"/>
      </bottom>
      <diagonal/>
    </border>
    <border>
      <left style="medium">
        <color theme="0" tint="-0.34998626667073579"/>
      </left>
      <right/>
      <top style="medium">
        <color theme="0" tint="-0.34998626667073579"/>
      </top>
      <bottom/>
      <diagonal/>
    </border>
    <border>
      <left/>
      <right/>
      <top style="medium">
        <color theme="0" tint="-0.34998626667073579"/>
      </top>
      <bottom/>
      <diagonal/>
    </border>
    <border>
      <left/>
      <right style="medium">
        <color theme="0" tint="-0.34998626667073579"/>
      </right>
      <top style="medium">
        <color theme="0" tint="-0.34998626667073579"/>
      </top>
      <bottom/>
      <diagonal/>
    </border>
    <border>
      <left/>
      <right style="medium">
        <color theme="0" tint="-0.34998626667073579"/>
      </right>
      <top/>
      <bottom/>
      <diagonal/>
    </border>
    <border>
      <left style="medium">
        <color theme="0" tint="-0.34998626667073579"/>
      </left>
      <right/>
      <top/>
      <bottom style="medium">
        <color theme="0" tint="-0.34998626667073579"/>
      </bottom>
      <diagonal/>
    </border>
    <border>
      <left/>
      <right/>
      <top/>
      <bottom style="medium">
        <color theme="0" tint="-0.34998626667073579"/>
      </bottom>
      <diagonal/>
    </border>
    <border>
      <left/>
      <right style="medium">
        <color theme="0" tint="-0.34998626667073579"/>
      </right>
      <top/>
      <bottom style="medium">
        <color theme="0" tint="-0.34998626667073579"/>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thin">
        <color auto="1"/>
      </bottom>
      <diagonal/>
    </border>
    <border>
      <left/>
      <right style="medium">
        <color auto="1"/>
      </right>
      <top/>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medium">
        <color auto="1"/>
      </right>
      <top/>
      <bottom style="medium">
        <color auto="1"/>
      </bottom>
      <diagonal/>
    </border>
    <border>
      <left style="thin">
        <color auto="1"/>
      </left>
      <right/>
      <top/>
      <bottom style="medium">
        <color auto="1"/>
      </bottom>
      <diagonal/>
    </border>
    <border>
      <left/>
      <right style="medium">
        <color auto="1"/>
      </right>
      <top/>
      <bottom style="medium">
        <color auto="1"/>
      </bottom>
      <diagonal/>
    </border>
    <border>
      <left style="thin">
        <color auto="1"/>
      </left>
      <right style="thin">
        <color auto="1"/>
      </right>
      <top/>
      <bottom/>
      <diagonal/>
    </border>
    <border>
      <left style="thin">
        <color auto="1"/>
      </left>
      <right style="thin">
        <color auto="1"/>
      </right>
      <top/>
      <bottom style="double">
        <color auto="1"/>
      </bottom>
      <diagonal/>
    </border>
    <border>
      <left style="thin">
        <color auto="1"/>
      </left>
      <right style="medium">
        <color auto="1"/>
      </right>
      <top style="thin">
        <color auto="1"/>
      </top>
      <bottom/>
      <diagonal/>
    </border>
    <border>
      <left style="medium">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thin">
        <color auto="1"/>
      </right>
      <top style="double">
        <color auto="1"/>
      </top>
      <bottom/>
      <diagonal/>
    </border>
    <border>
      <left style="thin">
        <color auto="1"/>
      </left>
      <right style="medium">
        <color auto="1"/>
      </right>
      <top style="double">
        <color auto="1"/>
      </top>
      <bottom style="thin">
        <color auto="1"/>
      </bottom>
      <diagonal/>
    </border>
    <border>
      <left style="medium">
        <color auto="1"/>
      </left>
      <right style="thin">
        <color auto="1"/>
      </right>
      <top style="double">
        <color auto="1"/>
      </top>
      <bottom/>
      <diagonal/>
    </border>
    <border>
      <left style="medium">
        <color auto="1"/>
      </left>
      <right style="thin">
        <color auto="1"/>
      </right>
      <top/>
      <bottom/>
      <diagonal/>
    </border>
    <border>
      <left style="medium">
        <color auto="1"/>
      </left>
      <right style="medium">
        <color auto="1"/>
      </right>
      <top style="medium">
        <color auto="1"/>
      </top>
      <bottom style="medium">
        <color auto="1"/>
      </bottom>
      <diagonal/>
    </border>
    <border>
      <left style="thin">
        <color auto="1"/>
      </left>
      <right/>
      <top/>
      <bottom style="thin">
        <color auto="1"/>
      </bottom>
      <diagonal/>
    </border>
    <border>
      <left/>
      <right style="medium">
        <color auto="1"/>
      </right>
      <top/>
      <bottom style="thin">
        <color auto="1"/>
      </bottom>
      <diagonal/>
    </border>
    <border>
      <left style="thin">
        <color auto="1"/>
      </left>
      <right/>
      <top/>
      <bottom/>
      <diagonal/>
    </border>
    <border>
      <left style="medium">
        <color theme="0" tint="-0.34998626667073579"/>
      </left>
      <right style="thin">
        <color theme="0" tint="-0.34998626667073579"/>
      </right>
      <top style="medium">
        <color theme="0" tint="-0.34998626667073579"/>
      </top>
      <bottom/>
      <diagonal/>
    </border>
    <border>
      <left style="thin">
        <color theme="0" tint="-0.34998626667073579"/>
      </left>
      <right style="medium">
        <color theme="0" tint="-0.34998626667073579"/>
      </right>
      <top style="medium">
        <color theme="0" tint="-0.34998626667073579"/>
      </top>
      <bottom/>
      <diagonal/>
    </border>
    <border>
      <left style="medium">
        <color theme="0" tint="-0.34998626667073579"/>
      </left>
      <right style="thin">
        <color theme="0" tint="-0.34998626667073579"/>
      </right>
      <top style="thin">
        <color theme="0" tint="-0.34998626667073579"/>
      </top>
      <bottom style="medium">
        <color theme="0" tint="-0.34998626667073579"/>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style="thin">
        <color theme="0" tint="-0.34998626667073579"/>
      </left>
      <right style="medium">
        <color theme="0" tint="-0.34998626667073579"/>
      </right>
      <top style="thin">
        <color theme="0" tint="-0.34998626667073579"/>
      </top>
      <bottom style="medium">
        <color theme="0" tint="-0.34998626667073579"/>
      </bottom>
      <diagonal/>
    </border>
    <border>
      <left style="medium">
        <color auto="1"/>
      </left>
      <right style="medium">
        <color auto="1"/>
      </right>
      <top style="medium">
        <color auto="1"/>
      </top>
      <bottom style="thin">
        <color auto="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hair">
        <color indexed="64"/>
      </left>
      <right style="hair">
        <color indexed="64"/>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s>
  <cellStyleXfs count="8">
    <xf numFmtId="0" fontId="0" fillId="0" borderId="0"/>
    <xf numFmtId="44" fontId="45" fillId="0" borderId="0" applyFont="0" applyFill="0" applyBorder="0" applyProtection="0"/>
    <xf numFmtId="44" fontId="45" fillId="0" borderId="0" applyFont="0" applyFill="0" applyBorder="0" applyProtection="0"/>
    <xf numFmtId="0" fontId="1" fillId="0" borderId="0"/>
    <xf numFmtId="0" fontId="2" fillId="0" borderId="0"/>
    <xf numFmtId="0" fontId="45" fillId="0" borderId="0"/>
    <xf numFmtId="0" fontId="1" fillId="0" borderId="0"/>
    <xf numFmtId="9" fontId="1" fillId="0" borderId="0" applyFont="0" applyFill="0" applyBorder="0" applyProtection="0"/>
  </cellStyleXfs>
  <cellXfs count="413">
    <xf numFmtId="0" fontId="0" fillId="0" borderId="0" xfId="0"/>
    <xf numFmtId="0" fontId="3" fillId="0" borderId="0" xfId="0" applyFont="1"/>
    <xf numFmtId="0" fontId="4" fillId="0" borderId="0" xfId="0" applyFont="1"/>
    <xf numFmtId="0" fontId="4" fillId="2" borderId="0" xfId="0" applyFont="1" applyFill="1"/>
    <xf numFmtId="0" fontId="3" fillId="2" borderId="0" xfId="0" applyFont="1" applyFill="1" applyAlignment="1">
      <alignment horizontal="center"/>
    </xf>
    <xf numFmtId="0" fontId="3" fillId="0" borderId="0" xfId="0" applyFont="1" applyAlignment="1">
      <alignment vertical="center"/>
    </xf>
    <xf numFmtId="0" fontId="6" fillId="2" borderId="0" xfId="0" applyFont="1" applyFill="1" applyAlignment="1">
      <alignment horizontal="center" vertical="center"/>
    </xf>
    <xf numFmtId="0" fontId="7" fillId="3" borderId="4" xfId="0" applyFont="1" applyFill="1" applyBorder="1" applyAlignment="1">
      <alignment horizontal="center" vertical="center"/>
    </xf>
    <xf numFmtId="0" fontId="6" fillId="2" borderId="0" xfId="0" applyFont="1" applyFill="1" applyAlignment="1">
      <alignment horizontal="center"/>
    </xf>
    <xf numFmtId="0" fontId="8" fillId="2" borderId="8" xfId="0" applyFont="1" applyFill="1" applyBorder="1" applyAlignment="1">
      <alignment horizontal="center"/>
    </xf>
    <xf numFmtId="0" fontId="6" fillId="0" borderId="0" xfId="0" applyFont="1" applyAlignment="1">
      <alignment horizontal="center"/>
    </xf>
    <xf numFmtId="164" fontId="10" fillId="4" borderId="9" xfId="0" applyNumberFormat="1" applyFont="1" applyFill="1" applyBorder="1" applyAlignment="1">
      <alignment horizontal="center" vertical="center" wrapText="1"/>
    </xf>
    <xf numFmtId="164" fontId="10" fillId="5" borderId="9" xfId="0" applyNumberFormat="1" applyFont="1" applyFill="1" applyBorder="1" applyAlignment="1">
      <alignment horizontal="center" vertical="center" wrapText="1"/>
    </xf>
    <xf numFmtId="164" fontId="10" fillId="6" borderId="9" xfId="0" applyNumberFormat="1" applyFont="1" applyFill="1" applyBorder="1" applyAlignment="1">
      <alignment horizontal="center" vertical="center" wrapText="1"/>
    </xf>
    <xf numFmtId="0" fontId="12" fillId="0" borderId="0" xfId="0" applyFont="1"/>
    <xf numFmtId="0" fontId="0" fillId="2" borderId="0" xfId="0" applyFill="1"/>
    <xf numFmtId="0" fontId="13" fillId="7" borderId="11" xfId="0" applyFont="1" applyFill="1" applyBorder="1" applyAlignment="1">
      <alignment horizontal="center" vertical="center" wrapText="1"/>
    </xf>
    <xf numFmtId="0" fontId="13" fillId="7" borderId="12" xfId="0" applyFont="1" applyFill="1" applyBorder="1" applyAlignment="1">
      <alignment horizontal="center" vertical="center" wrapText="1"/>
    </xf>
    <xf numFmtId="0" fontId="13" fillId="8" borderId="0" xfId="0" applyFont="1" applyFill="1" applyAlignment="1">
      <alignment horizontal="center" vertical="center" wrapText="1"/>
    </xf>
    <xf numFmtId="0" fontId="14" fillId="2" borderId="0" xfId="0" applyFont="1" applyFill="1" applyAlignment="1">
      <alignment vertical="center"/>
    </xf>
    <xf numFmtId="164" fontId="15" fillId="5" borderId="14" xfId="0" applyNumberFormat="1" applyFont="1" applyFill="1" applyBorder="1" applyAlignment="1">
      <alignment horizontal="center" vertical="center" wrapText="1"/>
    </xf>
    <xf numFmtId="164" fontId="15" fillId="6" borderId="15" xfId="0" applyNumberFormat="1" applyFont="1" applyFill="1" applyBorder="1" applyAlignment="1">
      <alignment horizontal="center" vertical="center" wrapText="1"/>
    </xf>
    <xf numFmtId="164" fontId="15" fillId="4" borderId="0" xfId="0" applyNumberFormat="1" applyFont="1" applyFill="1" applyAlignment="1">
      <alignment horizontal="center" vertical="center" wrapText="1"/>
    </xf>
    <xf numFmtId="164" fontId="15" fillId="5" borderId="9" xfId="0" applyNumberFormat="1" applyFont="1" applyFill="1" applyBorder="1" applyAlignment="1">
      <alignment horizontal="center" vertical="center" wrapText="1"/>
    </xf>
    <xf numFmtId="164" fontId="15" fillId="6" borderId="17" xfId="0" applyNumberFormat="1" applyFont="1" applyFill="1" applyBorder="1" applyAlignment="1">
      <alignment horizontal="center" vertical="center" wrapText="1"/>
    </xf>
    <xf numFmtId="164" fontId="15" fillId="5" borderId="20" xfId="0" applyNumberFormat="1" applyFont="1" applyFill="1" applyBorder="1" applyAlignment="1">
      <alignment horizontal="center" vertical="center" wrapText="1"/>
    </xf>
    <xf numFmtId="164" fontId="15" fillId="6" borderId="21" xfId="0" applyNumberFormat="1" applyFont="1" applyFill="1" applyBorder="1" applyAlignment="1">
      <alignment horizontal="center" vertical="center" wrapText="1"/>
    </xf>
    <xf numFmtId="164" fontId="17" fillId="10" borderId="23" xfId="0" applyNumberFormat="1" applyFont="1" applyFill="1" applyBorder="1" applyAlignment="1">
      <alignment horizontal="center" vertical="center" wrapText="1"/>
    </xf>
    <xf numFmtId="164" fontId="17" fillId="11" borderId="24" xfId="0" applyNumberFormat="1" applyFont="1" applyFill="1" applyBorder="1" applyAlignment="1">
      <alignment horizontal="center" vertical="center" wrapText="1"/>
    </xf>
    <xf numFmtId="0" fontId="13" fillId="0" borderId="0" xfId="0" applyFont="1" applyAlignment="1">
      <alignment horizontal="right" vertical="center"/>
    </xf>
    <xf numFmtId="164" fontId="17" fillId="0" borderId="0" xfId="0" applyNumberFormat="1" applyFont="1" applyAlignment="1">
      <alignment horizontal="center" vertical="center" wrapText="1"/>
    </xf>
    <xf numFmtId="164" fontId="17" fillId="2" borderId="0" xfId="0" applyNumberFormat="1" applyFont="1" applyFill="1" applyAlignment="1">
      <alignment horizontal="center" vertical="center" wrapText="1"/>
    </xf>
    <xf numFmtId="164" fontId="15" fillId="0" borderId="0" xfId="0" applyNumberFormat="1" applyFont="1" applyAlignment="1">
      <alignment horizontal="center" vertical="center" wrapText="1"/>
    </xf>
    <xf numFmtId="0" fontId="19" fillId="0" borderId="0" xfId="4" applyFont="1" applyAlignment="1" applyProtection="1">
      <alignment vertical="top" wrapText="1"/>
      <protection locked="0"/>
    </xf>
    <xf numFmtId="0" fontId="19" fillId="2" borderId="0" xfId="4" applyFont="1" applyFill="1" applyAlignment="1" applyProtection="1">
      <alignment vertical="top" wrapText="1"/>
      <protection locked="0"/>
    </xf>
    <xf numFmtId="0" fontId="0" fillId="0" borderId="0" xfId="0" applyAlignment="1">
      <alignment horizontal="center"/>
    </xf>
    <xf numFmtId="0" fontId="12" fillId="0" borderId="0" xfId="0" applyFont="1" applyAlignment="1">
      <alignment horizontal="left"/>
    </xf>
    <xf numFmtId="0" fontId="20" fillId="0" borderId="0" xfId="0" applyFont="1" applyAlignment="1">
      <alignment vertical="center" wrapText="1"/>
    </xf>
    <xf numFmtId="0" fontId="21" fillId="0" borderId="0" xfId="0" applyFont="1" applyAlignment="1">
      <alignment vertical="center" wrapText="1"/>
    </xf>
    <xf numFmtId="4" fontId="23" fillId="0" borderId="0" xfId="0" applyNumberFormat="1" applyFont="1" applyAlignment="1" applyProtection="1">
      <alignment vertical="center" wrapText="1"/>
      <protection locked="0"/>
    </xf>
    <xf numFmtId="4" fontId="23" fillId="0" borderId="0" xfId="0" applyNumberFormat="1" applyFont="1" applyAlignment="1">
      <alignment vertical="center" wrapText="1"/>
    </xf>
    <xf numFmtId="4" fontId="24" fillId="0" borderId="0" xfId="0" applyNumberFormat="1" applyFont="1" applyAlignment="1">
      <alignment vertical="center" wrapText="1"/>
    </xf>
    <xf numFmtId="0" fontId="25" fillId="0" borderId="0" xfId="0" applyFont="1" applyAlignment="1" applyProtection="1">
      <alignment horizontal="left" vertical="center" wrapText="1"/>
      <protection locked="0"/>
    </xf>
    <xf numFmtId="0" fontId="26" fillId="0" borderId="0" xfId="0" applyFont="1"/>
    <xf numFmtId="0" fontId="27" fillId="7" borderId="32" xfId="0" applyFont="1" applyFill="1" applyBorder="1" applyAlignment="1">
      <alignment horizontal="center" vertical="center" wrapText="1"/>
    </xf>
    <xf numFmtId="0" fontId="27" fillId="7" borderId="33" xfId="0" applyFont="1" applyFill="1" applyBorder="1" applyAlignment="1">
      <alignment horizontal="center" vertical="center" wrapText="1"/>
    </xf>
    <xf numFmtId="0" fontId="27" fillId="7" borderId="34" xfId="0" applyFont="1" applyFill="1" applyBorder="1" applyAlignment="1">
      <alignment horizontal="center" vertical="center" wrapText="1"/>
    </xf>
    <xf numFmtId="1" fontId="28" fillId="4" borderId="8" xfId="0" applyNumberFormat="1" applyFont="1" applyFill="1" applyBorder="1" applyAlignment="1">
      <alignment horizontal="left" vertical="center" wrapText="1"/>
    </xf>
    <xf numFmtId="1" fontId="28" fillId="4" borderId="8" xfId="0" applyNumberFormat="1" applyFont="1" applyFill="1" applyBorder="1" applyAlignment="1">
      <alignment horizontal="center" vertical="center" wrapText="1"/>
    </xf>
    <xf numFmtId="164" fontId="21" fillId="4" borderId="8" xfId="0" applyNumberFormat="1" applyFont="1" applyFill="1" applyBorder="1" applyAlignment="1">
      <alignment horizontal="center" vertical="center" wrapText="1"/>
    </xf>
    <xf numFmtId="165" fontId="29" fillId="4" borderId="8" xfId="0" applyNumberFormat="1" applyFont="1" applyFill="1" applyBorder="1" applyAlignment="1">
      <alignment horizontal="center" vertical="center" wrapText="1"/>
    </xf>
    <xf numFmtId="166" fontId="21" fillId="13" borderId="8" xfId="1" applyNumberFormat="1" applyFont="1" applyFill="1" applyBorder="1" applyAlignment="1">
      <alignment horizontal="center" vertical="center" wrapText="1"/>
    </xf>
    <xf numFmtId="164" fontId="21" fillId="4" borderId="36" xfId="0" applyNumberFormat="1" applyFont="1" applyFill="1" applyBorder="1" applyAlignment="1">
      <alignment horizontal="center" vertical="center" wrapText="1"/>
    </xf>
    <xf numFmtId="1" fontId="28" fillId="4" borderId="38" xfId="0" applyNumberFormat="1" applyFont="1" applyFill="1" applyBorder="1" applyAlignment="1">
      <alignment horizontal="left" vertical="center" wrapText="1"/>
    </xf>
    <xf numFmtId="1" fontId="28" fillId="4" borderId="38" xfId="0" applyNumberFormat="1" applyFont="1" applyFill="1" applyBorder="1" applyAlignment="1">
      <alignment horizontal="center" vertical="center" wrapText="1"/>
    </xf>
    <xf numFmtId="164" fontId="21" fillId="4" borderId="38" xfId="0" applyNumberFormat="1" applyFont="1" applyFill="1" applyBorder="1" applyAlignment="1">
      <alignment horizontal="center" vertical="center" wrapText="1"/>
    </xf>
    <xf numFmtId="165" fontId="29" fillId="4" borderId="38" xfId="0" applyNumberFormat="1" applyFont="1" applyFill="1" applyBorder="1" applyAlignment="1">
      <alignment horizontal="center" vertical="center" wrapText="1"/>
    </xf>
    <xf numFmtId="166" fontId="21" fillId="13" borderId="38" xfId="1" applyNumberFormat="1" applyFont="1" applyFill="1" applyBorder="1" applyAlignment="1">
      <alignment horizontal="center" vertical="center" wrapText="1"/>
    </xf>
    <xf numFmtId="164" fontId="21" fillId="4" borderId="39" xfId="0" applyNumberFormat="1" applyFont="1" applyFill="1" applyBorder="1" applyAlignment="1">
      <alignment horizontal="center" vertical="center" wrapText="1"/>
    </xf>
    <xf numFmtId="0" fontId="0" fillId="0" borderId="38" xfId="0" applyBorder="1"/>
    <xf numFmtId="1" fontId="21" fillId="4" borderId="38" xfId="0" applyNumberFormat="1" applyFont="1" applyFill="1" applyBorder="1" applyAlignment="1">
      <alignment horizontal="left" vertical="center" wrapText="1"/>
    </xf>
    <xf numFmtId="1" fontId="21" fillId="4" borderId="38" xfId="0" applyNumberFormat="1" applyFont="1" applyFill="1" applyBorder="1" applyAlignment="1">
      <alignment horizontal="center" vertical="center" wrapText="1"/>
    </xf>
    <xf numFmtId="1" fontId="21" fillId="4" borderId="37" xfId="0" applyNumberFormat="1" applyFont="1" applyFill="1" applyBorder="1" applyAlignment="1">
      <alignment horizontal="center" vertical="center" wrapText="1"/>
    </xf>
    <xf numFmtId="0" fontId="26" fillId="0" borderId="38" xfId="0" applyFont="1" applyBorder="1"/>
    <xf numFmtId="1" fontId="21" fillId="4" borderId="40" xfId="0" applyNumberFormat="1" applyFont="1" applyFill="1" applyBorder="1" applyAlignment="1">
      <alignment horizontal="center" vertical="center" wrapText="1"/>
    </xf>
    <xf numFmtId="0" fontId="26" fillId="0" borderId="41" xfId="0" applyFont="1" applyBorder="1"/>
    <xf numFmtId="1" fontId="21" fillId="4" borderId="41" xfId="0" applyNumberFormat="1" applyFont="1" applyFill="1" applyBorder="1" applyAlignment="1">
      <alignment horizontal="center" vertical="center" wrapText="1"/>
    </xf>
    <xf numFmtId="164" fontId="21" fillId="4" borderId="41" xfId="0" applyNumberFormat="1" applyFont="1" applyFill="1" applyBorder="1" applyAlignment="1">
      <alignment horizontal="center" vertical="center" wrapText="1"/>
    </xf>
    <xf numFmtId="165" fontId="29" fillId="4" borderId="41" xfId="0" applyNumberFormat="1" applyFont="1" applyFill="1" applyBorder="1" applyAlignment="1">
      <alignment horizontal="center" vertical="center" wrapText="1"/>
    </xf>
    <xf numFmtId="166" fontId="21" fillId="13" borderId="41" xfId="1" applyNumberFormat="1" applyFont="1" applyFill="1" applyBorder="1" applyAlignment="1">
      <alignment horizontal="center" vertical="center" wrapText="1"/>
    </xf>
    <xf numFmtId="164" fontId="21" fillId="4" borderId="42" xfId="0" applyNumberFormat="1" applyFont="1" applyFill="1" applyBorder="1" applyAlignment="1">
      <alignment horizontal="center" vertical="center" wrapText="1"/>
    </xf>
    <xf numFmtId="0" fontId="21" fillId="0" borderId="0" xfId="0" applyFont="1" applyAlignment="1">
      <alignment vertical="center"/>
    </xf>
    <xf numFmtId="0" fontId="27" fillId="7" borderId="43" xfId="0" applyFont="1" applyFill="1" applyBorder="1" applyAlignment="1">
      <alignment horizontal="center" vertical="center" wrapText="1"/>
    </xf>
    <xf numFmtId="165" fontId="30" fillId="14" borderId="44" xfId="0" applyNumberFormat="1" applyFont="1" applyFill="1" applyBorder="1" applyAlignment="1">
      <alignment horizontal="center" vertical="center" wrapText="1"/>
    </xf>
    <xf numFmtId="166" fontId="27" fillId="13" borderId="44" xfId="1" applyNumberFormat="1" applyFont="1" applyFill="1" applyBorder="1" applyAlignment="1">
      <alignment horizontal="center" vertical="center" wrapText="1"/>
    </xf>
    <xf numFmtId="166" fontId="27" fillId="13" borderId="45" xfId="1" applyNumberFormat="1" applyFont="1" applyFill="1" applyBorder="1" applyAlignment="1">
      <alignment horizontal="center" vertical="center" wrapText="1"/>
    </xf>
    <xf numFmtId="0" fontId="26" fillId="0" borderId="0" xfId="0" applyFont="1" applyAlignment="1">
      <alignment vertical="center"/>
    </xf>
    <xf numFmtId="4" fontId="21" fillId="4" borderId="38" xfId="0" applyNumberFormat="1" applyFont="1" applyFill="1" applyBorder="1" applyAlignment="1">
      <alignment horizontal="center" vertical="center" wrapText="1"/>
    </xf>
    <xf numFmtId="166" fontId="29" fillId="4" borderId="38" xfId="0" applyNumberFormat="1" applyFont="1" applyFill="1" applyBorder="1" applyAlignment="1">
      <alignment horizontal="center" vertical="center" wrapText="1"/>
    </xf>
    <xf numFmtId="1" fontId="28" fillId="4" borderId="41" xfId="0" applyNumberFormat="1" applyFont="1" applyFill="1" applyBorder="1" applyAlignment="1">
      <alignment horizontal="left" vertical="center" wrapText="1"/>
    </xf>
    <xf numFmtId="1" fontId="28" fillId="4" borderId="41" xfId="0" applyNumberFormat="1" applyFont="1" applyFill="1" applyBorder="1" applyAlignment="1">
      <alignment horizontal="center" vertical="center" wrapText="1"/>
    </xf>
    <xf numFmtId="4" fontId="21" fillId="4" borderId="41" xfId="0" applyNumberFormat="1" applyFont="1" applyFill="1" applyBorder="1" applyAlignment="1">
      <alignment horizontal="center" vertical="center" wrapText="1"/>
    </xf>
    <xf numFmtId="166" fontId="29" fillId="4" borderId="41" xfId="0" applyNumberFormat="1" applyFont="1" applyFill="1" applyBorder="1" applyAlignment="1">
      <alignment horizontal="center" vertical="center" wrapText="1"/>
    </xf>
    <xf numFmtId="166" fontId="27" fillId="14" borderId="44" xfId="0" applyNumberFormat="1" applyFont="1" applyFill="1" applyBorder="1" applyAlignment="1">
      <alignment horizontal="center" vertical="center" wrapText="1"/>
    </xf>
    <xf numFmtId="166" fontId="27" fillId="0" borderId="0" xfId="1" applyNumberFormat="1" applyFont="1" applyAlignment="1">
      <alignment horizontal="center" vertical="center" wrapText="1"/>
    </xf>
    <xf numFmtId="0" fontId="1" fillId="0" borderId="0" xfId="0" applyFont="1" applyAlignment="1">
      <alignment vertical="center"/>
    </xf>
    <xf numFmtId="0" fontId="0" fillId="0" borderId="0" xfId="0" applyAlignment="1">
      <alignment vertical="center"/>
    </xf>
    <xf numFmtId="164" fontId="31" fillId="9" borderId="0" xfId="0" applyNumberFormat="1" applyFont="1" applyFill="1" applyAlignment="1">
      <alignment horizontal="center" vertical="center" wrapText="1"/>
    </xf>
    <xf numFmtId="164" fontId="1" fillId="0" borderId="0" xfId="0" applyNumberFormat="1" applyFont="1" applyAlignment="1">
      <alignment horizontal="center" vertical="center" wrapText="1"/>
    </xf>
    <xf numFmtId="164" fontId="31" fillId="0" borderId="0" xfId="0" applyNumberFormat="1" applyFont="1" applyAlignment="1">
      <alignment horizontal="center" vertical="center" wrapText="1"/>
    </xf>
    <xf numFmtId="1" fontId="1" fillId="4" borderId="37" xfId="0" applyNumberFormat="1" applyFont="1" applyFill="1" applyBorder="1" applyAlignment="1">
      <alignment horizontal="left" vertical="center" wrapText="1"/>
    </xf>
    <xf numFmtId="166" fontId="0" fillId="0" borderId="38" xfId="1" applyNumberFormat="1" applyFont="1" applyBorder="1"/>
    <xf numFmtId="165" fontId="1" fillId="13" borderId="38" xfId="1" applyNumberFormat="1" applyFont="1" applyFill="1" applyBorder="1" applyAlignment="1">
      <alignment horizontal="center" vertical="center" wrapText="1"/>
    </xf>
    <xf numFmtId="166" fontId="1" fillId="13" borderId="38" xfId="1" applyNumberFormat="1" applyFont="1" applyFill="1" applyBorder="1" applyAlignment="1">
      <alignment horizontal="center" vertical="center" wrapText="1"/>
    </xf>
    <xf numFmtId="0" fontId="0" fillId="0" borderId="40" xfId="0" applyBorder="1"/>
    <xf numFmtId="166" fontId="1" fillId="13" borderId="4" xfId="1" applyNumberFormat="1" applyFont="1" applyFill="1" applyBorder="1" applyAlignment="1">
      <alignment horizontal="center" vertical="center" wrapText="1"/>
    </xf>
    <xf numFmtId="0" fontId="31" fillId="7" borderId="43" xfId="0" applyFont="1" applyFill="1" applyBorder="1" applyAlignment="1">
      <alignment horizontal="center" vertical="center" wrapText="1"/>
    </xf>
    <xf numFmtId="167" fontId="31" fillId="10" borderId="44" xfId="0" applyNumberFormat="1" applyFont="1" applyFill="1" applyBorder="1" applyAlignment="1">
      <alignment horizontal="center" vertical="center"/>
    </xf>
    <xf numFmtId="166" fontId="31" fillId="10" borderId="44" xfId="1" applyNumberFormat="1" applyFont="1" applyFill="1" applyBorder="1" applyAlignment="1">
      <alignment horizontal="center" vertical="center" wrapText="1"/>
    </xf>
    <xf numFmtId="166" fontId="31" fillId="10" borderId="45" xfId="1" applyNumberFormat="1" applyFont="1" applyFill="1" applyBorder="1" applyAlignment="1">
      <alignment horizontal="center" vertical="center" wrapText="1"/>
    </xf>
    <xf numFmtId="164" fontId="1" fillId="0" borderId="0" xfId="0" applyNumberFormat="1" applyFont="1" applyAlignment="1">
      <alignment vertical="center"/>
    </xf>
    <xf numFmtId="0" fontId="31" fillId="7" borderId="32" xfId="0" applyFont="1" applyFill="1" applyBorder="1" applyAlignment="1">
      <alignment horizontal="center" vertical="center" wrapText="1"/>
    </xf>
    <xf numFmtId="0" fontId="31" fillId="7" borderId="33" xfId="0" applyFont="1" applyFill="1" applyBorder="1" applyAlignment="1">
      <alignment horizontal="center" vertical="center" wrapText="1"/>
    </xf>
    <xf numFmtId="0" fontId="32" fillId="7" borderId="33" xfId="0" applyFont="1" applyFill="1" applyBorder="1" applyAlignment="1">
      <alignment horizontal="center" vertical="center" wrapText="1"/>
    </xf>
    <xf numFmtId="1" fontId="1" fillId="4" borderId="38" xfId="0" applyNumberFormat="1" applyFont="1" applyFill="1" applyBorder="1" applyAlignment="1">
      <alignment horizontal="center" vertical="center" wrapText="1"/>
    </xf>
    <xf numFmtId="164" fontId="1" fillId="4" borderId="38" xfId="0" applyNumberFormat="1" applyFont="1" applyFill="1" applyBorder="1" applyAlignment="1">
      <alignment horizontal="center" vertical="center" wrapText="1"/>
    </xf>
    <xf numFmtId="166" fontId="1" fillId="13" borderId="38" xfId="1" applyNumberFormat="1" applyFont="1" applyFill="1" applyBorder="1" applyAlignment="1">
      <alignment vertical="center" wrapText="1"/>
    </xf>
    <xf numFmtId="166" fontId="1" fillId="2" borderId="48" xfId="1" applyNumberFormat="1" applyFont="1" applyFill="1" applyBorder="1" applyAlignment="1">
      <alignment horizontal="center" vertical="center" wrapText="1"/>
    </xf>
    <xf numFmtId="166" fontId="1" fillId="2" borderId="49" xfId="1" applyNumberFormat="1" applyFont="1" applyFill="1" applyBorder="1" applyAlignment="1">
      <alignment horizontal="center" vertical="center" wrapText="1"/>
    </xf>
    <xf numFmtId="1" fontId="1" fillId="4" borderId="37" xfId="0" applyNumberFormat="1" applyFont="1" applyFill="1" applyBorder="1" applyAlignment="1">
      <alignment horizontal="center" vertical="center" wrapText="1"/>
    </xf>
    <xf numFmtId="1" fontId="1" fillId="4" borderId="40" xfId="0" applyNumberFormat="1" applyFont="1" applyFill="1" applyBorder="1" applyAlignment="1">
      <alignment horizontal="center" vertical="center" wrapText="1"/>
    </xf>
    <xf numFmtId="1" fontId="1" fillId="4" borderId="41" xfId="0" applyNumberFormat="1" applyFont="1" applyFill="1" applyBorder="1" applyAlignment="1">
      <alignment horizontal="center" vertical="center" wrapText="1"/>
    </xf>
    <xf numFmtId="164" fontId="1" fillId="4" borderId="41" xfId="0" applyNumberFormat="1" applyFont="1" applyFill="1" applyBorder="1" applyAlignment="1">
      <alignment horizontal="center" vertical="center" wrapText="1"/>
    </xf>
    <xf numFmtId="166" fontId="1" fillId="13" borderId="41" xfId="1" applyNumberFormat="1" applyFont="1" applyFill="1" applyBorder="1" applyAlignment="1">
      <alignment vertical="center" wrapText="1"/>
    </xf>
    <xf numFmtId="166" fontId="33" fillId="14" borderId="45" xfId="0" applyNumberFormat="1" applyFont="1" applyFill="1" applyBorder="1" applyAlignment="1">
      <alignment vertical="center" wrapText="1"/>
    </xf>
    <xf numFmtId="166" fontId="33" fillId="4" borderId="0" xfId="0" applyNumberFormat="1" applyFont="1" applyFill="1" applyAlignment="1">
      <alignment vertical="center" wrapText="1"/>
    </xf>
    <xf numFmtId="4" fontId="34" fillId="0" borderId="0" xfId="0" applyNumberFormat="1" applyFont="1" applyAlignment="1">
      <alignment vertical="center"/>
    </xf>
    <xf numFmtId="0" fontId="31" fillId="7" borderId="52" xfId="0" applyFont="1" applyFill="1" applyBorder="1" applyAlignment="1">
      <alignment horizontal="center" vertical="center" wrapText="1"/>
    </xf>
    <xf numFmtId="0" fontId="35" fillId="0" borderId="0" xfId="0" applyFont="1"/>
    <xf numFmtId="0" fontId="31" fillId="7" borderId="34" xfId="0" applyFont="1" applyFill="1" applyBorder="1" applyAlignment="1">
      <alignment horizontal="center" vertical="center" wrapText="1"/>
    </xf>
    <xf numFmtId="1" fontId="36" fillId="4" borderId="38" xfId="0" applyNumberFormat="1" applyFont="1" applyFill="1" applyBorder="1" applyAlignment="1">
      <alignment horizontal="left" vertical="center" wrapText="1"/>
    </xf>
    <xf numFmtId="1" fontId="36" fillId="4" borderId="38" xfId="0" applyNumberFormat="1" applyFont="1" applyFill="1" applyBorder="1" applyAlignment="1">
      <alignment horizontal="center" vertical="center" wrapText="1"/>
    </xf>
    <xf numFmtId="165" fontId="15" fillId="4" borderId="38" xfId="0" applyNumberFormat="1" applyFont="1" applyFill="1" applyBorder="1" applyAlignment="1">
      <alignment horizontal="center" vertical="center" wrapText="1"/>
    </xf>
    <xf numFmtId="164" fontId="1" fillId="4" borderId="39" xfId="0" applyNumberFormat="1" applyFont="1" applyFill="1" applyBorder="1" applyAlignment="1">
      <alignment horizontal="center" vertical="center" wrapText="1"/>
    </xf>
    <xf numFmtId="1" fontId="36" fillId="4" borderId="4" xfId="0" applyNumberFormat="1" applyFont="1" applyFill="1" applyBorder="1" applyAlignment="1">
      <alignment horizontal="left" vertical="center" wrapText="1"/>
    </xf>
    <xf numFmtId="1" fontId="36" fillId="4" borderId="4" xfId="0" applyNumberFormat="1" applyFont="1" applyFill="1" applyBorder="1" applyAlignment="1">
      <alignment horizontal="center" vertical="center" wrapText="1"/>
    </xf>
    <xf numFmtId="164" fontId="1" fillId="4" borderId="4" xfId="0" applyNumberFormat="1" applyFont="1" applyFill="1" applyBorder="1" applyAlignment="1">
      <alignment horizontal="center" vertical="center" wrapText="1"/>
    </xf>
    <xf numFmtId="165" fontId="15" fillId="4" borderId="4" xfId="0" applyNumberFormat="1" applyFont="1" applyFill="1" applyBorder="1" applyAlignment="1">
      <alignment horizontal="center" vertical="center" wrapText="1"/>
    </xf>
    <xf numFmtId="164" fontId="1" fillId="4" borderId="70" xfId="0" applyNumberFormat="1" applyFont="1" applyFill="1" applyBorder="1" applyAlignment="1">
      <alignment horizontal="center" vertical="center" wrapText="1"/>
    </xf>
    <xf numFmtId="1" fontId="1" fillId="4" borderId="72" xfId="0" applyNumberFormat="1" applyFont="1" applyFill="1" applyBorder="1" applyAlignment="1">
      <alignment horizontal="left" vertical="center" wrapText="1"/>
    </xf>
    <xf numFmtId="1" fontId="1" fillId="4" borderId="72" xfId="0" applyNumberFormat="1" applyFont="1" applyFill="1" applyBorder="1" applyAlignment="1">
      <alignment horizontal="center" vertical="center" wrapText="1"/>
    </xf>
    <xf numFmtId="164" fontId="1" fillId="4" borderId="72" xfId="0" applyNumberFormat="1" applyFont="1" applyFill="1" applyBorder="1" applyAlignment="1">
      <alignment horizontal="center" vertical="center" wrapText="1"/>
    </xf>
    <xf numFmtId="165" fontId="15" fillId="4" borderId="72" xfId="0" applyNumberFormat="1" applyFont="1" applyFill="1" applyBorder="1" applyAlignment="1">
      <alignment horizontal="center" vertical="center" wrapText="1"/>
    </xf>
    <xf numFmtId="166" fontId="1" fillId="13" borderId="72" xfId="1" applyNumberFormat="1" applyFont="1" applyFill="1" applyBorder="1" applyAlignment="1">
      <alignment horizontal="center" vertical="center" wrapText="1"/>
    </xf>
    <xf numFmtId="164" fontId="1" fillId="4" borderId="74" xfId="0" applyNumberFormat="1" applyFont="1" applyFill="1" applyBorder="1" applyAlignment="1">
      <alignment horizontal="center" vertical="center" wrapText="1"/>
    </xf>
    <xf numFmtId="1" fontId="1" fillId="4" borderId="38" xfId="0" applyNumberFormat="1" applyFont="1" applyFill="1" applyBorder="1" applyAlignment="1">
      <alignment horizontal="left" vertical="center" wrapText="1"/>
    </xf>
    <xf numFmtId="0" fontId="0" fillId="0" borderId="41" xfId="0" applyBorder="1"/>
    <xf numFmtId="165" fontId="15" fillId="4" borderId="41" xfId="0" applyNumberFormat="1" applyFont="1" applyFill="1" applyBorder="1" applyAlignment="1">
      <alignment horizontal="center" vertical="center" wrapText="1"/>
    </xf>
    <xf numFmtId="166" fontId="1" fillId="13" borderId="41" xfId="1" applyNumberFormat="1" applyFont="1" applyFill="1" applyBorder="1" applyAlignment="1">
      <alignment horizontal="center" vertical="center" wrapText="1"/>
    </xf>
    <xf numFmtId="164" fontId="1" fillId="4" borderId="42" xfId="0" applyNumberFormat="1" applyFont="1" applyFill="1" applyBorder="1" applyAlignment="1">
      <alignment horizontal="center" vertical="center" wrapText="1"/>
    </xf>
    <xf numFmtId="165" fontId="17" fillId="14" borderId="44" xfId="0" applyNumberFormat="1" applyFont="1" applyFill="1" applyBorder="1" applyAlignment="1">
      <alignment horizontal="center" vertical="center" wrapText="1"/>
    </xf>
    <xf numFmtId="166" fontId="31" fillId="13" borderId="56" xfId="1" applyNumberFormat="1" applyFont="1" applyFill="1" applyBorder="1" applyAlignment="1">
      <alignment horizontal="center" vertical="center" wrapText="1"/>
    </xf>
    <xf numFmtId="166" fontId="31" fillId="13" borderId="57" xfId="1" applyNumberFormat="1" applyFont="1" applyFill="1" applyBorder="1" applyAlignment="1">
      <alignment horizontal="center" vertical="center" wrapText="1"/>
    </xf>
    <xf numFmtId="0" fontId="32" fillId="7" borderId="32" xfId="0" applyFont="1" applyFill="1" applyBorder="1" applyAlignment="1">
      <alignment horizontal="center" vertical="center" wrapText="1"/>
    </xf>
    <xf numFmtId="4" fontId="1" fillId="4" borderId="38" xfId="0" applyNumberFormat="1" applyFont="1" applyFill="1" applyBorder="1" applyAlignment="1">
      <alignment horizontal="center" vertical="center" wrapText="1"/>
    </xf>
    <xf numFmtId="170" fontId="15" fillId="4" borderId="38" xfId="0" applyNumberFormat="1" applyFont="1" applyFill="1" applyBorder="1" applyAlignment="1">
      <alignment horizontal="center" vertical="center" wrapText="1"/>
    </xf>
    <xf numFmtId="4" fontId="1" fillId="4" borderId="4" xfId="0" applyNumberFormat="1" applyFont="1" applyFill="1" applyBorder="1" applyAlignment="1">
      <alignment horizontal="center" vertical="center" wrapText="1"/>
    </xf>
    <xf numFmtId="170" fontId="15" fillId="4" borderId="4" xfId="0" applyNumberFormat="1" applyFont="1" applyFill="1" applyBorder="1" applyAlignment="1">
      <alignment horizontal="center" vertical="center" wrapText="1"/>
    </xf>
    <xf numFmtId="1" fontId="36" fillId="4" borderId="72" xfId="0" applyNumberFormat="1" applyFont="1" applyFill="1" applyBorder="1" applyAlignment="1">
      <alignment horizontal="left" vertical="center" wrapText="1"/>
    </xf>
    <xf numFmtId="4" fontId="1" fillId="4" borderId="72" xfId="0" applyNumberFormat="1" applyFont="1" applyFill="1" applyBorder="1" applyAlignment="1">
      <alignment horizontal="center" vertical="center" wrapText="1"/>
    </xf>
    <xf numFmtId="170" fontId="15" fillId="4" borderId="72" xfId="0" applyNumberFormat="1" applyFont="1" applyFill="1" applyBorder="1" applyAlignment="1">
      <alignment horizontal="center" vertical="center" wrapText="1"/>
    </xf>
    <xf numFmtId="1" fontId="36" fillId="4" borderId="41" xfId="0" applyNumberFormat="1" applyFont="1" applyFill="1" applyBorder="1" applyAlignment="1">
      <alignment horizontal="left" vertical="center" wrapText="1"/>
    </xf>
    <xf numFmtId="4" fontId="1" fillId="4" borderId="41" xfId="0" applyNumberFormat="1" applyFont="1" applyFill="1" applyBorder="1" applyAlignment="1">
      <alignment horizontal="center" vertical="center" wrapText="1"/>
    </xf>
    <xf numFmtId="170" fontId="15" fillId="4" borderId="41" xfId="0" applyNumberFormat="1" applyFont="1" applyFill="1" applyBorder="1" applyAlignment="1">
      <alignment horizontal="center" vertical="center" wrapText="1"/>
    </xf>
    <xf numFmtId="166" fontId="33" fillId="14" borderId="44" xfId="0" applyNumberFormat="1" applyFont="1" applyFill="1" applyBorder="1" applyAlignment="1">
      <alignment horizontal="center" vertical="center" wrapText="1"/>
    </xf>
    <xf numFmtId="166" fontId="31" fillId="0" borderId="0" xfId="1" applyNumberFormat="1" applyFont="1" applyAlignment="1">
      <alignment horizontal="center" vertical="center" wrapText="1"/>
    </xf>
    <xf numFmtId="0" fontId="27" fillId="7" borderId="46" xfId="0" applyFont="1" applyFill="1" applyBorder="1" applyAlignment="1">
      <alignment horizontal="center" vertical="center" wrapText="1"/>
    </xf>
    <xf numFmtId="165" fontId="1" fillId="13" borderId="48" xfId="1" applyNumberFormat="1" applyFont="1" applyFill="1" applyBorder="1" applyAlignment="1">
      <alignment horizontal="center" vertical="center" wrapText="1"/>
    </xf>
    <xf numFmtId="166" fontId="1" fillId="13" borderId="48" xfId="1" applyNumberFormat="1" applyFont="1" applyFill="1" applyBorder="1" applyAlignment="1">
      <alignment horizontal="center" vertical="center" wrapText="1"/>
    </xf>
    <xf numFmtId="164" fontId="31" fillId="4" borderId="48" xfId="0" applyNumberFormat="1" applyFont="1" applyFill="1" applyBorder="1" applyAlignment="1">
      <alignment horizontal="center" vertical="center" wrapText="1"/>
    </xf>
    <xf numFmtId="164" fontId="31" fillId="4" borderId="49" xfId="0" applyNumberFormat="1" applyFont="1" applyFill="1" applyBorder="1" applyAlignment="1">
      <alignment horizontal="center" vertical="center" wrapText="1"/>
    </xf>
    <xf numFmtId="1" fontId="1" fillId="4" borderId="76" xfId="0" applyNumberFormat="1" applyFont="1" applyFill="1" applyBorder="1" applyAlignment="1">
      <alignment horizontal="left" vertical="center" wrapText="1"/>
    </xf>
    <xf numFmtId="1" fontId="1" fillId="4" borderId="62" xfId="0" applyNumberFormat="1" applyFont="1" applyFill="1" applyBorder="1" applyAlignment="1">
      <alignment horizontal="left" vertical="center" wrapText="1"/>
    </xf>
    <xf numFmtId="1" fontId="1" fillId="4" borderId="40" xfId="0" applyNumberFormat="1" applyFont="1" applyFill="1" applyBorder="1" applyAlignment="1">
      <alignment horizontal="left" vertical="center" wrapText="1"/>
    </xf>
    <xf numFmtId="166" fontId="0" fillId="0" borderId="4" xfId="1" applyNumberFormat="1" applyFont="1" applyBorder="1"/>
    <xf numFmtId="165" fontId="1" fillId="13" borderId="4" xfId="1" applyNumberFormat="1" applyFont="1" applyFill="1" applyBorder="1" applyAlignment="1">
      <alignment horizontal="center" vertical="center" wrapText="1"/>
    </xf>
    <xf numFmtId="165" fontId="1" fillId="13" borderId="63" xfId="1" applyNumberFormat="1" applyFont="1" applyFill="1" applyBorder="1" applyAlignment="1">
      <alignment horizontal="center" vertical="center" wrapText="1"/>
    </xf>
    <xf numFmtId="166" fontId="1" fillId="13" borderId="63" xfId="1" applyNumberFormat="1" applyFont="1" applyFill="1" applyBorder="1" applyAlignment="1">
      <alignment horizontal="center" vertical="center" wrapText="1"/>
    </xf>
    <xf numFmtId="0" fontId="32" fillId="7" borderId="33" xfId="0" applyFont="1" applyFill="1" applyBorder="1" applyAlignment="1">
      <alignment vertical="center" wrapText="1"/>
    </xf>
    <xf numFmtId="1" fontId="21" fillId="4" borderId="37" xfId="0" applyNumberFormat="1" applyFont="1" applyFill="1" applyBorder="1" applyAlignment="1">
      <alignment horizontal="left" vertical="center" wrapText="1"/>
    </xf>
    <xf numFmtId="0" fontId="27" fillId="7" borderId="52" xfId="0" applyFont="1" applyFill="1" applyBorder="1" applyAlignment="1">
      <alignment horizontal="center" vertical="center" wrapText="1"/>
    </xf>
    <xf numFmtId="166" fontId="17" fillId="14" borderId="45" xfId="0" applyNumberFormat="1" applyFont="1" applyFill="1" applyBorder="1" applyAlignment="1">
      <alignment horizontal="right" vertical="center" wrapText="1"/>
    </xf>
    <xf numFmtId="0" fontId="27" fillId="7" borderId="53" xfId="0" applyFont="1" applyFill="1" applyBorder="1" applyAlignment="1">
      <alignment horizontal="center" vertical="center" wrapText="1"/>
    </xf>
    <xf numFmtId="0" fontId="27" fillId="7" borderId="54" xfId="0" applyFont="1" applyFill="1" applyBorder="1" applyAlignment="1">
      <alignment horizontal="center" vertical="center" wrapText="1"/>
    </xf>
    <xf numFmtId="0" fontId="27" fillId="7" borderId="55" xfId="0" applyFont="1" applyFill="1" applyBorder="1" applyAlignment="1">
      <alignment horizontal="center" vertical="center" wrapText="1"/>
    </xf>
    <xf numFmtId="1" fontId="28" fillId="4" borderId="33" xfId="0" applyNumberFormat="1" applyFont="1" applyFill="1" applyBorder="1" applyAlignment="1">
      <alignment horizontal="left" vertical="center" wrapText="1"/>
    </xf>
    <xf numFmtId="1" fontId="28" fillId="4" borderId="33" xfId="0" applyNumberFormat="1" applyFont="1" applyFill="1" applyBorder="1" applyAlignment="1">
      <alignment horizontal="center" vertical="center" wrapText="1"/>
    </xf>
    <xf numFmtId="164" fontId="21" fillId="4" borderId="33" xfId="0" applyNumberFormat="1" applyFont="1" applyFill="1" applyBorder="1" applyAlignment="1">
      <alignment horizontal="center" vertical="center" wrapText="1"/>
    </xf>
    <xf numFmtId="165" fontId="29" fillId="4" borderId="33" xfId="0" applyNumberFormat="1" applyFont="1" applyFill="1" applyBorder="1" applyAlignment="1">
      <alignment horizontal="center" vertical="center" wrapText="1"/>
    </xf>
    <xf numFmtId="166" fontId="21" fillId="13" borderId="33" xfId="1" applyNumberFormat="1" applyFont="1" applyFill="1" applyBorder="1" applyAlignment="1">
      <alignment horizontal="center" vertical="center" wrapText="1"/>
    </xf>
    <xf numFmtId="164" fontId="21" fillId="4" borderId="34" xfId="0" applyNumberFormat="1" applyFont="1" applyFill="1" applyBorder="1" applyAlignment="1">
      <alignment horizontal="center" vertical="center" wrapText="1"/>
    </xf>
    <xf numFmtId="0" fontId="27" fillId="7" borderId="77" xfId="0" applyFont="1" applyFill="1" applyBorder="1" applyAlignment="1">
      <alignment horizontal="center" vertical="center" wrapText="1"/>
    </xf>
    <xf numFmtId="4" fontId="21" fillId="4" borderId="46" xfId="0" applyNumberFormat="1" applyFont="1" applyFill="1" applyBorder="1" applyAlignment="1">
      <alignment horizontal="center" vertical="center" wrapText="1"/>
    </xf>
    <xf numFmtId="166" fontId="29" fillId="4" borderId="33" xfId="0" applyNumberFormat="1" applyFont="1" applyFill="1" applyBorder="1" applyAlignment="1">
      <alignment horizontal="center" vertical="center" wrapText="1"/>
    </xf>
    <xf numFmtId="164" fontId="21" fillId="4" borderId="47" xfId="0" applyNumberFormat="1" applyFont="1" applyFill="1" applyBorder="1" applyAlignment="1">
      <alignment horizontal="center" vertical="center" wrapText="1"/>
    </xf>
    <xf numFmtId="4" fontId="21" fillId="4" borderId="48" xfId="0" applyNumberFormat="1" applyFont="1" applyFill="1" applyBorder="1" applyAlignment="1">
      <alignment horizontal="center" vertical="center" wrapText="1"/>
    </xf>
    <xf numFmtId="164" fontId="21" fillId="4" borderId="49" xfId="0" applyNumberFormat="1" applyFont="1" applyFill="1" applyBorder="1" applyAlignment="1">
      <alignment horizontal="center" vertical="center" wrapText="1"/>
    </xf>
    <xf numFmtId="4" fontId="21" fillId="4" borderId="50" xfId="0" applyNumberFormat="1" applyFont="1" applyFill="1" applyBorder="1" applyAlignment="1">
      <alignment horizontal="center" vertical="center" wrapText="1"/>
    </xf>
    <xf numFmtId="164" fontId="21" fillId="4" borderId="51" xfId="0" applyNumberFormat="1" applyFont="1" applyFill="1" applyBorder="1" applyAlignment="1">
      <alignment horizontal="center" vertical="center" wrapText="1"/>
    </xf>
    <xf numFmtId="0" fontId="31" fillId="8" borderId="35" xfId="0" applyFont="1" applyFill="1" applyBorder="1" applyAlignment="1">
      <alignment horizontal="center" vertical="center" wrapText="1"/>
    </xf>
    <xf numFmtId="0" fontId="31" fillId="8" borderId="8" xfId="0" applyFont="1" applyFill="1" applyBorder="1" applyAlignment="1">
      <alignment horizontal="center" vertical="center" wrapText="1"/>
    </xf>
    <xf numFmtId="0" fontId="32" fillId="8" borderId="8" xfId="0" applyFont="1" applyFill="1" applyBorder="1" applyAlignment="1">
      <alignment horizontal="center" vertical="center" wrapText="1"/>
    </xf>
    <xf numFmtId="0" fontId="31" fillId="8" borderId="78" xfId="0" applyFont="1" applyFill="1" applyBorder="1" applyAlignment="1">
      <alignment horizontal="center" vertical="center" wrapText="1"/>
    </xf>
    <xf numFmtId="0" fontId="31" fillId="8" borderId="79" xfId="0" applyFont="1" applyFill="1" applyBorder="1" applyAlignment="1">
      <alignment horizontal="center" vertical="center" wrapText="1"/>
    </xf>
    <xf numFmtId="166" fontId="31" fillId="13" borderId="44" xfId="1" applyNumberFormat="1" applyFont="1" applyFill="1" applyBorder="1" applyAlignment="1">
      <alignment horizontal="center" vertical="center" wrapText="1"/>
    </xf>
    <xf numFmtId="1" fontId="36" fillId="4" borderId="41" xfId="0" applyNumberFormat="1" applyFont="1" applyFill="1" applyBorder="1" applyAlignment="1">
      <alignment horizontal="center" vertical="center" wrapText="1"/>
    </xf>
    <xf numFmtId="166" fontId="33" fillId="14" borderId="56" xfId="0" applyNumberFormat="1" applyFont="1" applyFill="1" applyBorder="1" applyAlignment="1">
      <alignment horizontal="center" vertical="center" wrapText="1"/>
    </xf>
    <xf numFmtId="0" fontId="0" fillId="13" borderId="41" xfId="0" applyFill="1" applyBorder="1"/>
    <xf numFmtId="167" fontId="31" fillId="10" borderId="56" xfId="0" applyNumberFormat="1" applyFont="1" applyFill="1" applyBorder="1" applyAlignment="1">
      <alignment horizontal="center" vertical="center"/>
    </xf>
    <xf numFmtId="166" fontId="31" fillId="10" borderId="57" xfId="1" applyNumberFormat="1" applyFont="1" applyFill="1" applyBorder="1" applyAlignment="1">
      <alignment horizontal="center" vertical="center" wrapText="1"/>
    </xf>
    <xf numFmtId="0" fontId="0" fillId="0" borderId="0" xfId="0"/>
    <xf numFmtId="0" fontId="37" fillId="0" borderId="0" xfId="0" applyFont="1"/>
    <xf numFmtId="0" fontId="39" fillId="2" borderId="0" xfId="0" applyFont="1" applyFill="1" applyAlignment="1">
      <alignment vertical="top" wrapText="1"/>
    </xf>
    <xf numFmtId="0" fontId="39" fillId="2" borderId="0" xfId="0" applyFont="1" applyFill="1" applyAlignment="1">
      <alignment horizontal="center" vertical="top" wrapText="1"/>
    </xf>
    <xf numFmtId="0" fontId="0" fillId="2" borderId="0" xfId="0" applyFill="1" applyAlignment="1">
      <alignment horizontal="center"/>
    </xf>
    <xf numFmtId="0" fontId="40" fillId="16" borderId="81" xfId="0" applyFont="1" applyFill="1" applyBorder="1" applyAlignment="1">
      <alignment horizontal="center" vertical="center"/>
    </xf>
    <xf numFmtId="166" fontId="40" fillId="17" borderId="82" xfId="0" applyNumberFormat="1" applyFont="1" applyFill="1" applyBorder="1" applyAlignment="1">
      <alignment horizontal="center" vertical="center"/>
    </xf>
    <xf numFmtId="166" fontId="40" fillId="17" borderId="0" xfId="0" applyNumberFormat="1" applyFont="1" applyFill="1" applyAlignment="1">
      <alignment horizontal="center"/>
    </xf>
    <xf numFmtId="0" fontId="41" fillId="16" borderId="14" xfId="0" applyFont="1" applyFill="1" applyBorder="1" applyAlignment="1">
      <alignment horizontal="center" vertical="center"/>
    </xf>
    <xf numFmtId="0" fontId="41" fillId="16" borderId="9" xfId="0" applyFont="1" applyFill="1" applyBorder="1" applyAlignment="1">
      <alignment horizontal="center" vertical="center" wrapText="1"/>
    </xf>
    <xf numFmtId="0" fontId="41" fillId="16" borderId="9" xfId="0" applyFont="1" applyFill="1" applyBorder="1" applyAlignment="1">
      <alignment horizontal="center" vertical="center"/>
    </xf>
    <xf numFmtId="0" fontId="0" fillId="0" borderId="16" xfId="0" applyBorder="1"/>
    <xf numFmtId="0" fontId="0" fillId="0" borderId="9" xfId="0" applyBorder="1"/>
    <xf numFmtId="166" fontId="0" fillId="0" borderId="9" xfId="0" applyNumberFormat="1" applyBorder="1"/>
    <xf numFmtId="0" fontId="0" fillId="0" borderId="17" xfId="0" applyBorder="1"/>
    <xf numFmtId="0" fontId="0" fillId="0" borderId="83" xfId="0" applyBorder="1"/>
    <xf numFmtId="0" fontId="0" fillId="0" borderId="84" xfId="0" applyBorder="1"/>
    <xf numFmtId="166" fontId="0" fillId="0" borderId="84" xfId="0" applyNumberFormat="1" applyBorder="1"/>
    <xf numFmtId="0" fontId="0" fillId="0" borderId="85" xfId="0" applyBorder="1"/>
    <xf numFmtId="0" fontId="45" fillId="0" borderId="0" xfId="5"/>
    <xf numFmtId="0" fontId="45" fillId="0" borderId="0" xfId="5" applyAlignment="1">
      <alignment wrapText="1"/>
    </xf>
    <xf numFmtId="0" fontId="7" fillId="0" borderId="0" xfId="5" applyFont="1" applyAlignment="1">
      <alignment horizontal="center" wrapText="1"/>
    </xf>
    <xf numFmtId="0" fontId="45" fillId="2" borderId="0" xfId="5" applyFill="1" applyAlignment="1">
      <alignment wrapText="1"/>
    </xf>
    <xf numFmtId="2" fontId="45" fillId="0" borderId="0" xfId="5" applyNumberFormat="1" applyAlignment="1">
      <alignment wrapText="1"/>
    </xf>
    <xf numFmtId="0" fontId="17" fillId="18" borderId="86" xfId="5" applyFont="1" applyFill="1" applyBorder="1" applyAlignment="1">
      <alignment horizontal="center" vertical="center"/>
    </xf>
    <xf numFmtId="0" fontId="10" fillId="16" borderId="35" xfId="5" applyFont="1" applyFill="1" applyBorder="1"/>
    <xf numFmtId="1" fontId="44" fillId="4" borderId="33" xfId="6" applyNumberFormat="1" applyFont="1" applyFill="1" applyBorder="1" applyAlignment="1" applyProtection="1">
      <alignment horizontal="center" vertical="center" wrapText="1"/>
      <protection locked="0"/>
    </xf>
    <xf numFmtId="44" fontId="0" fillId="10" borderId="33" xfId="2" applyNumberFormat="1" applyFont="1" applyFill="1" applyBorder="1" applyAlignment="1">
      <alignment wrapText="1"/>
    </xf>
    <xf numFmtId="9" fontId="44" fillId="4" borderId="33" xfId="7" applyNumberFormat="1" applyFont="1" applyFill="1" applyBorder="1" applyAlignment="1" applyProtection="1">
      <alignment horizontal="center" vertical="center" wrapText="1"/>
      <protection locked="0"/>
    </xf>
    <xf numFmtId="44" fontId="0" fillId="10" borderId="34" xfId="2" applyNumberFormat="1" applyFont="1" applyFill="1" applyBorder="1" applyAlignment="1">
      <alignment wrapText="1"/>
    </xf>
    <xf numFmtId="0" fontId="10" fillId="16" borderId="37" xfId="5" applyFont="1" applyFill="1" applyBorder="1"/>
    <xf numFmtId="1" fontId="44" fillId="4" borderId="38" xfId="6" applyNumberFormat="1" applyFont="1" applyFill="1" applyBorder="1" applyAlignment="1" applyProtection="1">
      <alignment horizontal="center" vertical="center" wrapText="1"/>
      <protection locked="0"/>
    </xf>
    <xf numFmtId="44" fontId="0" fillId="10" borderId="38" xfId="2" applyNumberFormat="1" applyFont="1" applyFill="1" applyBorder="1" applyAlignment="1">
      <alignment wrapText="1"/>
    </xf>
    <xf numFmtId="9" fontId="44" fillId="4" borderId="38" xfId="7" applyNumberFormat="1" applyFont="1" applyFill="1" applyBorder="1" applyAlignment="1" applyProtection="1">
      <alignment horizontal="center" vertical="center" wrapText="1"/>
      <protection locked="0"/>
    </xf>
    <xf numFmtId="44" fontId="0" fillId="10" borderId="39" xfId="2" applyNumberFormat="1" applyFont="1" applyFill="1" applyBorder="1" applyAlignment="1">
      <alignment wrapText="1"/>
    </xf>
    <xf numFmtId="0" fontId="10" fillId="16" borderId="40" xfId="5" applyFont="1" applyFill="1" applyBorder="1"/>
    <xf numFmtId="0" fontId="45" fillId="0" borderId="95" xfId="5" applyBorder="1"/>
    <xf numFmtId="2" fontId="45" fillId="0" borderId="95" xfId="5" applyNumberFormat="1" applyBorder="1" applyAlignment="1">
      <alignment wrapText="1"/>
    </xf>
    <xf numFmtId="44" fontId="0" fillId="10" borderId="77" xfId="2" applyNumberFormat="1" applyFont="1" applyFill="1" applyBorder="1"/>
    <xf numFmtId="3" fontId="45" fillId="0" borderId="0" xfId="5" applyNumberFormat="1"/>
    <xf numFmtId="0" fontId="13" fillId="12" borderId="22" xfId="0" applyFont="1" applyFill="1" applyBorder="1" applyAlignment="1">
      <alignment horizontal="right" vertical="center"/>
    </xf>
    <xf numFmtId="0" fontId="13" fillId="12" borderId="23" xfId="0" applyFont="1" applyFill="1" applyBorder="1" applyAlignment="1">
      <alignment horizontal="right" vertical="center"/>
    </xf>
    <xf numFmtId="0" fontId="18" fillId="0" borderId="25" xfId="4" applyFont="1" applyBorder="1" applyAlignment="1" applyProtection="1">
      <alignment horizontal="left" vertical="top" wrapText="1"/>
      <protection locked="0"/>
    </xf>
    <xf numFmtId="0" fontId="18" fillId="0" borderId="26" xfId="4" applyFont="1" applyBorder="1" applyAlignment="1" applyProtection="1">
      <alignment horizontal="left" vertical="top" wrapText="1"/>
      <protection locked="0"/>
    </xf>
    <xf numFmtId="0" fontId="18" fillId="0" borderId="27" xfId="4" applyFont="1" applyBorder="1" applyAlignment="1" applyProtection="1">
      <alignment horizontal="left" vertical="top" wrapText="1"/>
      <protection locked="0"/>
    </xf>
    <xf numFmtId="0" fontId="18" fillId="0" borderId="18" xfId="4" applyFont="1" applyBorder="1" applyAlignment="1" applyProtection="1">
      <alignment horizontal="left" vertical="top" wrapText="1"/>
      <protection locked="0"/>
    </xf>
    <xf numFmtId="0" fontId="18" fillId="0" borderId="0" xfId="4" applyFont="1" applyAlignment="1" applyProtection="1">
      <alignment horizontal="left" vertical="top" wrapText="1"/>
      <protection locked="0"/>
    </xf>
    <xf numFmtId="0" fontId="18" fillId="0" borderId="28" xfId="4" applyFont="1" applyBorder="1" applyAlignment="1" applyProtection="1">
      <alignment horizontal="left" vertical="top" wrapText="1"/>
      <protection locked="0"/>
    </xf>
    <xf numFmtId="0" fontId="18" fillId="0" borderId="29" xfId="4" applyFont="1" applyBorder="1" applyAlignment="1" applyProtection="1">
      <alignment horizontal="left" vertical="top" wrapText="1"/>
      <protection locked="0"/>
    </xf>
    <xf numFmtId="0" fontId="18" fillId="0" borderId="30" xfId="4" applyFont="1" applyBorder="1" applyAlignment="1" applyProtection="1">
      <alignment horizontal="left" vertical="top" wrapText="1"/>
      <protection locked="0"/>
    </xf>
    <xf numFmtId="0" fontId="18" fillId="0" borderId="31" xfId="4" applyFont="1" applyBorder="1" applyAlignment="1" applyProtection="1">
      <alignment horizontal="left" vertical="top" wrapText="1"/>
      <protection locked="0"/>
    </xf>
    <xf numFmtId="0" fontId="13" fillId="9" borderId="0" xfId="0" applyFont="1" applyFill="1" applyAlignment="1">
      <alignment horizontal="center" vertical="center"/>
    </xf>
    <xf numFmtId="0" fontId="15" fillId="12" borderId="13" xfId="0" applyFont="1" applyFill="1" applyBorder="1" applyAlignment="1">
      <alignment horizontal="left" vertical="center" wrapText="1"/>
    </xf>
    <xf numFmtId="0" fontId="15" fillId="12" borderId="14" xfId="0" applyFont="1" applyFill="1" applyBorder="1" applyAlignment="1">
      <alignment horizontal="left" vertical="center" wrapText="1"/>
    </xf>
    <xf numFmtId="0" fontId="15" fillId="12" borderId="16" xfId="0" applyFont="1" applyFill="1" applyBorder="1" applyAlignment="1">
      <alignment horizontal="left" vertical="center" wrapText="1"/>
    </xf>
    <xf numFmtId="0" fontId="15" fillId="12" borderId="9" xfId="0" applyFont="1" applyFill="1" applyBorder="1" applyAlignment="1">
      <alignment horizontal="left" vertical="center" wrapText="1"/>
    </xf>
    <xf numFmtId="0" fontId="15" fillId="12" borderId="19" xfId="0" applyFont="1" applyFill="1" applyBorder="1" applyAlignment="1">
      <alignment horizontal="left" vertical="center" wrapText="1"/>
    </xf>
    <xf numFmtId="0" fontId="15" fillId="12" borderId="20" xfId="0" applyFont="1" applyFill="1" applyBorder="1" applyAlignment="1">
      <alignment horizontal="left" vertical="center" wrapText="1"/>
    </xf>
    <xf numFmtId="0" fontId="13" fillId="9" borderId="0" xfId="0" applyFont="1" applyFill="1" applyAlignment="1">
      <alignment horizontal="center" vertical="center" wrapText="1"/>
    </xf>
    <xf numFmtId="164" fontId="16" fillId="4" borderId="0" xfId="0" applyNumberFormat="1" applyFont="1" applyFill="1" applyAlignment="1">
      <alignment horizontal="center" vertical="center" wrapText="1"/>
    </xf>
    <xf numFmtId="0" fontId="15" fillId="7" borderId="16" xfId="0" applyFont="1" applyFill="1" applyBorder="1" applyAlignment="1">
      <alignment horizontal="left" vertical="center" wrapText="1"/>
    </xf>
    <xf numFmtId="0" fontId="15" fillId="7" borderId="9" xfId="0" applyFont="1" applyFill="1" applyBorder="1" applyAlignment="1">
      <alignment horizontal="left" vertical="center" wrapText="1"/>
    </xf>
    <xf numFmtId="164" fontId="16" fillId="4" borderId="18" xfId="0" applyNumberFormat="1" applyFont="1" applyFill="1" applyBorder="1" applyAlignment="1">
      <alignment horizontal="center" vertical="center" wrapText="1"/>
    </xf>
    <xf numFmtId="0" fontId="15" fillId="7" borderId="19" xfId="0" applyFont="1" applyFill="1" applyBorder="1" applyAlignment="1">
      <alignment horizontal="left" vertical="center" wrapText="1"/>
    </xf>
    <xf numFmtId="0" fontId="15" fillId="7" borderId="20" xfId="0" applyFont="1" applyFill="1" applyBorder="1" applyAlignment="1">
      <alignment horizontal="left" vertical="center" wrapText="1"/>
    </xf>
    <xf numFmtId="0" fontId="13" fillId="7" borderId="22" xfId="0" applyFont="1" applyFill="1" applyBorder="1" applyAlignment="1">
      <alignment horizontal="right" vertical="center"/>
    </xf>
    <xf numFmtId="0" fontId="13" fillId="7" borderId="23" xfId="0" applyFont="1" applyFill="1" applyBorder="1" applyAlignment="1">
      <alignment horizontal="right" vertical="center"/>
    </xf>
    <xf numFmtId="0" fontId="13" fillId="7" borderId="10" xfId="0" applyFont="1" applyFill="1" applyBorder="1" applyAlignment="1">
      <alignment horizontal="center" vertical="center"/>
    </xf>
    <xf numFmtId="0" fontId="13" fillId="7" borderId="11" xfId="0" applyFont="1" applyFill="1" applyBorder="1" applyAlignment="1">
      <alignment horizontal="center" vertical="center"/>
    </xf>
    <xf numFmtId="0" fontId="15" fillId="7" borderId="13" xfId="0" applyFont="1" applyFill="1" applyBorder="1" applyAlignment="1">
      <alignment horizontal="left" vertical="center" wrapText="1"/>
    </xf>
    <xf numFmtId="0" fontId="15" fillId="7" borderId="14" xfId="0" applyFont="1" applyFill="1" applyBorder="1" applyAlignment="1">
      <alignment horizontal="left" vertical="center" wrapText="1"/>
    </xf>
    <xf numFmtId="0" fontId="3" fillId="0" borderId="0" xfId="0" applyFont="1" applyAlignment="1">
      <alignment horizont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5" fillId="3" borderId="9" xfId="0" applyFont="1" applyFill="1" applyBorder="1" applyAlignment="1">
      <alignment horizontal="center" vertical="center"/>
    </xf>
    <xf numFmtId="0" fontId="9" fillId="2" borderId="0" xfId="0" applyFont="1" applyFill="1" applyAlignment="1">
      <alignment horizontal="center" vertical="center" wrapText="1"/>
    </xf>
    <xf numFmtId="0" fontId="11" fillId="0" borderId="0" xfId="0" applyFont="1" applyAlignment="1">
      <alignment horizontal="center"/>
    </xf>
    <xf numFmtId="166" fontId="1" fillId="2" borderId="50" xfId="1" applyNumberFormat="1" applyFont="1" applyFill="1" applyBorder="1" applyAlignment="1">
      <alignment horizontal="center" vertical="center" wrapText="1"/>
    </xf>
    <xf numFmtId="166" fontId="1" fillId="2" borderId="51" xfId="1" applyNumberFormat="1" applyFont="1" applyFill="1" applyBorder="1" applyAlignment="1">
      <alignment horizontal="center" vertical="center" wrapText="1"/>
    </xf>
    <xf numFmtId="0" fontId="25" fillId="0" borderId="0" xfId="0" applyFont="1" applyAlignment="1" applyProtection="1">
      <alignment horizontal="left" vertical="center" wrapText="1"/>
      <protection locked="0"/>
    </xf>
    <xf numFmtId="0" fontId="31" fillId="7" borderId="46" xfId="0" applyFont="1" applyFill="1" applyBorder="1" applyAlignment="1">
      <alignment horizontal="center" vertical="center" wrapText="1"/>
    </xf>
    <xf numFmtId="0" fontId="31" fillId="7" borderId="47" xfId="0" applyFont="1" applyFill="1" applyBorder="1" applyAlignment="1">
      <alignment horizontal="center" vertical="center" wrapText="1"/>
    </xf>
    <xf numFmtId="166" fontId="1" fillId="2" borderId="48" xfId="1" applyNumberFormat="1" applyFont="1" applyFill="1" applyBorder="1" applyAlignment="1">
      <alignment horizontal="center" vertical="center" wrapText="1"/>
    </xf>
    <xf numFmtId="166" fontId="1" fillId="2" borderId="49" xfId="1" applyNumberFormat="1" applyFont="1" applyFill="1" applyBorder="1" applyAlignment="1">
      <alignment horizontal="center" vertical="center" wrapText="1"/>
    </xf>
    <xf numFmtId="0" fontId="22" fillId="0" borderId="0" xfId="0" applyFont="1" applyAlignment="1" applyProtection="1">
      <alignment horizontal="left" vertical="center" wrapText="1"/>
      <protection locked="0"/>
    </xf>
    <xf numFmtId="164" fontId="31" fillId="4" borderId="38" xfId="0" applyNumberFormat="1" applyFont="1" applyFill="1" applyBorder="1" applyAlignment="1">
      <alignment horizontal="center" vertical="center" wrapText="1"/>
    </xf>
    <xf numFmtId="164" fontId="31" fillId="4" borderId="39" xfId="0" applyNumberFormat="1" applyFont="1" applyFill="1" applyBorder="1" applyAlignment="1">
      <alignment horizontal="center" vertical="center" wrapText="1"/>
    </xf>
    <xf numFmtId="164" fontId="31" fillId="4" borderId="41" xfId="0" applyNumberFormat="1" applyFont="1" applyFill="1" applyBorder="1" applyAlignment="1">
      <alignment horizontal="center" vertical="center" wrapText="1"/>
    </xf>
    <xf numFmtId="164" fontId="31" fillId="4" borderId="42" xfId="0" applyNumberFormat="1" applyFont="1" applyFill="1" applyBorder="1" applyAlignment="1">
      <alignment horizontal="center" vertical="center" wrapText="1"/>
    </xf>
    <xf numFmtId="1" fontId="28" fillId="4" borderId="37" xfId="0" applyNumberFormat="1" applyFont="1" applyFill="1" applyBorder="1" applyAlignment="1">
      <alignment horizontal="center" vertical="center" wrapText="1"/>
    </xf>
    <xf numFmtId="1" fontId="28" fillId="4" borderId="40" xfId="0" applyNumberFormat="1" applyFont="1" applyFill="1" applyBorder="1" applyAlignment="1">
      <alignment horizontal="center" vertical="center" wrapText="1"/>
    </xf>
    <xf numFmtId="166" fontId="21" fillId="14" borderId="38" xfId="1" applyNumberFormat="1" applyFont="1" applyFill="1" applyBorder="1" applyAlignment="1">
      <alignment horizontal="center" vertical="center" wrapText="1"/>
    </xf>
    <xf numFmtId="166" fontId="21" fillId="14" borderId="41" xfId="1" applyNumberFormat="1" applyFont="1" applyFill="1" applyBorder="1" applyAlignment="1">
      <alignment horizontal="center" vertical="center" wrapText="1"/>
    </xf>
    <xf numFmtId="0" fontId="27" fillId="7" borderId="33" xfId="0" applyFont="1" applyFill="1" applyBorder="1" applyAlignment="1">
      <alignment horizontal="center" vertical="center" wrapText="1"/>
    </xf>
    <xf numFmtId="0" fontId="27" fillId="7" borderId="34" xfId="0" applyFont="1" applyFill="1" applyBorder="1" applyAlignment="1">
      <alignment horizontal="center" vertical="center" wrapText="1"/>
    </xf>
    <xf numFmtId="1" fontId="28" fillId="4" borderId="38" xfId="0" applyNumberFormat="1" applyFont="1" applyFill="1" applyBorder="1" applyAlignment="1">
      <alignment horizontal="center" vertical="center" wrapText="1"/>
    </xf>
    <xf numFmtId="1" fontId="21" fillId="4" borderId="37" xfId="0" applyNumberFormat="1" applyFont="1" applyFill="1" applyBorder="1" applyAlignment="1">
      <alignment horizontal="center" vertical="center" wrapText="1"/>
    </xf>
    <xf numFmtId="1" fontId="21" fillId="4" borderId="40" xfId="0" applyNumberFormat="1" applyFont="1" applyFill="1" applyBorder="1" applyAlignment="1">
      <alignment horizontal="center" vertical="center" wrapText="1"/>
    </xf>
    <xf numFmtId="0" fontId="0" fillId="0" borderId="0" xfId="0" applyAlignment="1">
      <alignment horizontal="center"/>
    </xf>
    <xf numFmtId="0" fontId="11" fillId="0" borderId="0" xfId="0" applyFont="1" applyAlignment="1">
      <alignment horizontal="left"/>
    </xf>
    <xf numFmtId="1" fontId="28" fillId="4" borderId="35" xfId="0" applyNumberFormat="1" applyFont="1" applyFill="1" applyBorder="1" applyAlignment="1">
      <alignment horizontal="center" vertical="center" wrapText="1"/>
    </xf>
    <xf numFmtId="166" fontId="21" fillId="14" borderId="8" xfId="1" applyNumberFormat="1" applyFont="1" applyFill="1" applyBorder="1" applyAlignment="1">
      <alignment horizontal="center" vertical="center" wrapText="1"/>
    </xf>
    <xf numFmtId="164" fontId="31" fillId="4" borderId="48" xfId="0" applyNumberFormat="1" applyFont="1" applyFill="1" applyBorder="1" applyAlignment="1">
      <alignment horizontal="center" vertical="center" wrapText="1"/>
    </xf>
    <xf numFmtId="164" fontId="31" fillId="4" borderId="49" xfId="0" applyNumberFormat="1" applyFont="1" applyFill="1" applyBorder="1" applyAlignment="1">
      <alignment horizontal="center" vertical="center" wrapText="1"/>
    </xf>
    <xf numFmtId="0" fontId="57" fillId="0" borderId="0" xfId="0" applyFont="1" applyAlignment="1" applyProtection="1">
      <alignment horizontal="left" vertical="center" wrapText="1"/>
      <protection locked="0"/>
    </xf>
    <xf numFmtId="1" fontId="36" fillId="4" borderId="75" xfId="0" applyNumberFormat="1" applyFont="1" applyFill="1" applyBorder="1" applyAlignment="1">
      <alignment horizontal="center" vertical="center" wrapText="1"/>
    </xf>
    <xf numFmtId="1" fontId="36" fillId="4" borderId="76" xfId="0" applyNumberFormat="1" applyFont="1" applyFill="1" applyBorder="1" applyAlignment="1">
      <alignment horizontal="center" vertical="center" wrapText="1"/>
    </xf>
    <xf numFmtId="1" fontId="36" fillId="4" borderId="52" xfId="0" applyNumberFormat="1" applyFont="1" applyFill="1" applyBorder="1" applyAlignment="1">
      <alignment horizontal="center" vertical="center" wrapText="1"/>
    </xf>
    <xf numFmtId="1" fontId="36" fillId="4" borderId="72" xfId="0" applyNumberFormat="1" applyFont="1" applyFill="1" applyBorder="1" applyAlignment="1">
      <alignment horizontal="center" vertical="center" wrapText="1"/>
    </xf>
    <xf numFmtId="1" fontId="36" fillId="4" borderId="38" xfId="0" applyNumberFormat="1" applyFont="1" applyFill="1" applyBorder="1" applyAlignment="1">
      <alignment horizontal="center" vertical="center" wrapText="1"/>
    </xf>
    <xf numFmtId="166" fontId="1" fillId="14" borderId="72" xfId="1" applyNumberFormat="1" applyFont="1" applyFill="1" applyBorder="1" applyAlignment="1">
      <alignment horizontal="center" vertical="center" wrapText="1"/>
    </xf>
    <xf numFmtId="166" fontId="1" fillId="14" borderId="38" xfId="1" applyNumberFormat="1" applyFont="1" applyFill="1" applyBorder="1" applyAlignment="1">
      <alignment horizontal="center" vertical="center" wrapText="1"/>
    </xf>
    <xf numFmtId="1" fontId="36" fillId="4" borderId="4" xfId="0" applyNumberFormat="1" applyFont="1" applyFill="1" applyBorder="1" applyAlignment="1">
      <alignment horizontal="center" vertical="center" wrapText="1"/>
    </xf>
    <xf numFmtId="1" fontId="36" fillId="4" borderId="68" xfId="0" applyNumberFormat="1" applyFont="1" applyFill="1" applyBorder="1" applyAlignment="1">
      <alignment horizontal="center" vertical="center" wrapText="1"/>
    </xf>
    <xf numFmtId="1" fontId="36" fillId="4" borderId="56" xfId="0" applyNumberFormat="1" applyFont="1" applyFill="1" applyBorder="1" applyAlignment="1">
      <alignment horizontal="center" vertical="center" wrapText="1"/>
    </xf>
    <xf numFmtId="166" fontId="1" fillId="14" borderId="4" xfId="1" applyNumberFormat="1" applyFont="1" applyFill="1" applyBorder="1" applyAlignment="1">
      <alignment horizontal="center" vertical="center" wrapText="1"/>
    </xf>
    <xf numFmtId="166" fontId="1" fillId="14" borderId="68" xfId="1" applyNumberFormat="1" applyFont="1" applyFill="1" applyBorder="1" applyAlignment="1">
      <alignment horizontal="center" vertical="center" wrapText="1"/>
    </xf>
    <xf numFmtId="166" fontId="1" fillId="14" borderId="56" xfId="1" applyNumberFormat="1" applyFont="1" applyFill="1" applyBorder="1" applyAlignment="1">
      <alignment horizontal="center" vertical="center" wrapText="1"/>
    </xf>
    <xf numFmtId="1" fontId="36" fillId="4" borderId="32" xfId="0" applyNumberFormat="1" applyFont="1" applyFill="1" applyBorder="1" applyAlignment="1">
      <alignment horizontal="center" vertical="center" wrapText="1"/>
    </xf>
    <xf numFmtId="1" fontId="36" fillId="4" borderId="35" xfId="0" applyNumberFormat="1" applyFont="1" applyFill="1" applyBorder="1" applyAlignment="1">
      <alignment horizontal="center" vertical="center" wrapText="1"/>
    </xf>
    <xf numFmtId="1" fontId="36" fillId="4" borderId="37" xfId="0" applyNumberFormat="1" applyFont="1" applyFill="1" applyBorder="1" applyAlignment="1">
      <alignment horizontal="center" vertical="center" wrapText="1"/>
    </xf>
    <xf numFmtId="1" fontId="36" fillId="4" borderId="62" xfId="0" applyNumberFormat="1" applyFont="1" applyFill="1" applyBorder="1" applyAlignment="1">
      <alignment horizontal="center" vertical="center" wrapText="1"/>
    </xf>
    <xf numFmtId="169" fontId="0" fillId="13" borderId="64" xfId="0" applyNumberFormat="1" applyFill="1" applyBorder="1" applyAlignment="1">
      <alignment horizontal="center" vertical="center" wrapText="1"/>
    </xf>
    <xf numFmtId="169" fontId="0" fillId="13" borderId="67" xfId="0" applyNumberFormat="1" applyFill="1" applyBorder="1" applyAlignment="1">
      <alignment horizontal="center" vertical="center" wrapText="1"/>
    </xf>
    <xf numFmtId="0" fontId="25" fillId="0" borderId="60" xfId="0" applyFont="1" applyBorder="1" applyAlignment="1" applyProtection="1">
      <alignment horizontal="left" vertical="center" wrapText="1"/>
      <protection locked="0"/>
    </xf>
    <xf numFmtId="166" fontId="1" fillId="14" borderId="69" xfId="1" applyNumberFormat="1" applyFont="1" applyFill="1" applyBorder="1" applyAlignment="1">
      <alignment horizontal="center" vertical="center" wrapText="1"/>
    </xf>
    <xf numFmtId="1" fontId="36" fillId="4" borderId="71" xfId="0" applyNumberFormat="1" applyFont="1" applyFill="1" applyBorder="1" applyAlignment="1">
      <alignment horizontal="center" vertical="center" wrapText="1"/>
    </xf>
    <xf numFmtId="1" fontId="36" fillId="4" borderId="40" xfId="0" applyNumberFormat="1" applyFont="1" applyFill="1" applyBorder="1" applyAlignment="1">
      <alignment horizontal="center" vertical="center" wrapText="1"/>
    </xf>
    <xf numFmtId="166" fontId="1" fillId="14" borderId="73" xfId="1" applyNumberFormat="1" applyFont="1" applyFill="1" applyBorder="1" applyAlignment="1">
      <alignment horizontal="center" vertical="center" wrapText="1"/>
    </xf>
    <xf numFmtId="0" fontId="57" fillId="0" borderId="60" xfId="0" applyFont="1" applyBorder="1" applyAlignment="1" applyProtection="1">
      <alignment horizontal="left" vertical="center" wrapText="1"/>
      <protection locked="0"/>
    </xf>
    <xf numFmtId="0" fontId="0" fillId="15" borderId="61" xfId="0" applyFill="1" applyBorder="1" applyAlignment="1">
      <alignment horizontal="center" vertical="center" wrapText="1"/>
    </xf>
    <xf numFmtId="0" fontId="0" fillId="15" borderId="65" xfId="0" applyFill="1" applyBorder="1" applyAlignment="1">
      <alignment horizontal="center" vertical="center" wrapText="1"/>
    </xf>
    <xf numFmtId="168" fontId="0" fillId="2" borderId="62" xfId="0" applyNumberFormat="1" applyFill="1" applyBorder="1" applyAlignment="1">
      <alignment horizontal="center" vertical="center"/>
    </xf>
    <xf numFmtId="168" fontId="0" fillId="2" borderId="52" xfId="0" applyNumberFormat="1" applyFill="1" applyBorder="1" applyAlignment="1">
      <alignment horizontal="center" vertical="center"/>
    </xf>
    <xf numFmtId="1" fontId="0" fillId="13" borderId="63" xfId="1" applyNumberFormat="1" applyFont="1" applyFill="1" applyBorder="1" applyAlignment="1">
      <alignment horizontal="center" vertical="center"/>
    </xf>
    <xf numFmtId="1" fontId="0" fillId="13" borderId="66" xfId="1" applyNumberFormat="1" applyFont="1" applyFill="1" applyBorder="1" applyAlignment="1">
      <alignment horizontal="center" vertical="center"/>
    </xf>
    <xf numFmtId="1" fontId="0" fillId="13" borderId="58" xfId="1" applyNumberFormat="1" applyFont="1" applyFill="1" applyBorder="1" applyAlignment="1">
      <alignment horizontal="center" vertical="center"/>
    </xf>
    <xf numFmtId="1" fontId="0" fillId="13" borderId="65" xfId="1" applyNumberFormat="1" applyFont="1" applyFill="1" applyBorder="1" applyAlignment="1">
      <alignment horizontal="center" vertical="center"/>
    </xf>
    <xf numFmtId="0" fontId="0" fillId="15" borderId="58" xfId="0" applyFill="1" applyBorder="1" applyAlignment="1">
      <alignment horizontal="center" vertical="center" wrapText="1"/>
    </xf>
    <xf numFmtId="0" fontId="0" fillId="15" borderId="59" xfId="0" applyFill="1" applyBorder="1" applyAlignment="1">
      <alignment horizontal="center" vertical="center" wrapText="1"/>
    </xf>
    <xf numFmtId="168" fontId="0" fillId="2" borderId="53" xfId="0" applyNumberFormat="1" applyFill="1" applyBorder="1" applyAlignment="1">
      <alignment horizontal="center" vertical="center"/>
    </xf>
    <xf numFmtId="168" fontId="0" fillId="2" borderId="35" xfId="0" applyNumberFormat="1" applyFill="1" applyBorder="1" applyAlignment="1">
      <alignment horizontal="center" vertical="center"/>
    </xf>
    <xf numFmtId="1" fontId="0" fillId="13" borderId="54" xfId="1" applyNumberFormat="1" applyFont="1" applyFill="1" applyBorder="1" applyAlignment="1">
      <alignment horizontal="center" vertical="center"/>
    </xf>
    <xf numFmtId="1" fontId="0" fillId="13" borderId="8" xfId="1" applyNumberFormat="1" applyFont="1" applyFill="1" applyBorder="1" applyAlignment="1">
      <alignment horizontal="center" vertical="center"/>
    </xf>
    <xf numFmtId="169" fontId="0" fillId="13" borderId="55" xfId="0" applyNumberFormat="1" applyFill="1" applyBorder="1" applyAlignment="1">
      <alignment horizontal="center" vertical="center" wrapText="1"/>
    </xf>
    <xf numFmtId="169" fontId="0" fillId="13" borderId="36" xfId="0" applyNumberFormat="1" applyFill="1" applyBorder="1" applyAlignment="1">
      <alignment horizontal="center" vertical="center" wrapText="1"/>
    </xf>
    <xf numFmtId="0" fontId="0" fillId="15" borderId="53" xfId="0" applyFill="1" applyBorder="1" applyAlignment="1">
      <alignment horizontal="center" vertical="center" wrapText="1"/>
    </xf>
    <xf numFmtId="0" fontId="0" fillId="15" borderId="52" xfId="0" applyFill="1" applyBorder="1" applyAlignment="1">
      <alignment horizontal="center" vertical="center" wrapText="1"/>
    </xf>
    <xf numFmtId="0" fontId="0" fillId="15" borderId="54" xfId="0" applyFill="1" applyBorder="1" applyAlignment="1">
      <alignment horizontal="center" vertical="center" wrapText="1"/>
    </xf>
    <xf numFmtId="0" fontId="0" fillId="15" borderId="56" xfId="0" applyFill="1" applyBorder="1" applyAlignment="1">
      <alignment horizontal="center" vertical="center" wrapText="1"/>
    </xf>
    <xf numFmtId="0" fontId="0" fillId="15" borderId="55" xfId="0" applyFill="1" applyBorder="1" applyAlignment="1">
      <alignment horizontal="center" vertical="center" wrapText="1"/>
    </xf>
    <xf numFmtId="0" fontId="0" fillId="15" borderId="57" xfId="0" applyFill="1" applyBorder="1" applyAlignment="1">
      <alignment horizontal="center" vertical="center" wrapText="1"/>
    </xf>
    <xf numFmtId="1" fontId="28" fillId="4" borderId="32" xfId="0" applyNumberFormat="1" applyFont="1" applyFill="1" applyBorder="1" applyAlignment="1">
      <alignment horizontal="center" vertical="center" wrapText="1"/>
    </xf>
    <xf numFmtId="1" fontId="28" fillId="4" borderId="33" xfId="0" applyNumberFormat="1" applyFont="1" applyFill="1" applyBorder="1" applyAlignment="1">
      <alignment horizontal="center" vertical="center" wrapText="1"/>
    </xf>
    <xf numFmtId="166" fontId="21" fillId="14" borderId="33" xfId="1" applyNumberFormat="1" applyFont="1" applyFill="1" applyBorder="1" applyAlignment="1">
      <alignment horizontal="center" vertical="center" wrapText="1"/>
    </xf>
    <xf numFmtId="0" fontId="11" fillId="0" borderId="0" xfId="0" applyFont="1" applyAlignment="1">
      <alignment horizontal="left" wrapText="1"/>
    </xf>
    <xf numFmtId="166" fontId="1" fillId="14" borderId="41" xfId="1" applyNumberFormat="1" applyFont="1" applyFill="1" applyBorder="1" applyAlignment="1">
      <alignment horizontal="center" vertical="center" wrapText="1"/>
    </xf>
    <xf numFmtId="166" fontId="1" fillId="14" borderId="8" xfId="1" applyNumberFormat="1" applyFont="1" applyFill="1" applyBorder="1" applyAlignment="1">
      <alignment horizontal="center" vertical="center" wrapText="1"/>
    </xf>
    <xf numFmtId="0" fontId="41" fillId="16" borderId="14" xfId="0" applyFont="1" applyFill="1" applyBorder="1" applyAlignment="1">
      <alignment horizontal="center" vertical="center"/>
    </xf>
    <xf numFmtId="0" fontId="41" fillId="16" borderId="15" xfId="0" applyFont="1" applyFill="1" applyBorder="1" applyAlignment="1">
      <alignment horizontal="center" vertical="center" wrapText="1"/>
    </xf>
    <xf numFmtId="0" fontId="41" fillId="16" borderId="17" xfId="0" applyFont="1" applyFill="1" applyBorder="1" applyAlignment="1">
      <alignment horizontal="center" vertical="center" wrapText="1"/>
    </xf>
    <xf numFmtId="0" fontId="38" fillId="2" borderId="80" xfId="0" applyFont="1" applyFill="1" applyBorder="1" applyAlignment="1">
      <alignment horizontal="left" vertical="center" wrapText="1"/>
    </xf>
    <xf numFmtId="0" fontId="38" fillId="2" borderId="0" xfId="0" applyFont="1" applyFill="1" applyAlignment="1">
      <alignment horizontal="left" vertical="center" wrapText="1"/>
    </xf>
    <xf numFmtId="0" fontId="41" fillId="16" borderId="13" xfId="0" applyFont="1" applyFill="1" applyBorder="1" applyAlignment="1">
      <alignment horizontal="center" vertical="center"/>
    </xf>
    <xf numFmtId="0" fontId="41" fillId="16" borderId="16" xfId="0" applyFont="1" applyFill="1" applyBorder="1" applyAlignment="1">
      <alignment horizontal="center" vertical="center"/>
    </xf>
    <xf numFmtId="0" fontId="41" fillId="16" borderId="14" xfId="0" applyFont="1" applyFill="1" applyBorder="1" applyAlignment="1">
      <alignment horizontal="center" vertical="center" wrapText="1"/>
    </xf>
    <xf numFmtId="0" fontId="41" fillId="16" borderId="9" xfId="0" applyFont="1" applyFill="1" applyBorder="1" applyAlignment="1">
      <alignment horizontal="center" vertical="center" wrapText="1"/>
    </xf>
    <xf numFmtId="0" fontId="43" fillId="18" borderId="99" xfId="5" applyFont="1" applyFill="1" applyBorder="1" applyAlignment="1">
      <alignment horizontal="center" vertical="center" wrapText="1"/>
    </xf>
    <xf numFmtId="0" fontId="43" fillId="18" borderId="100" xfId="5" applyFont="1" applyFill="1" applyBorder="1" applyAlignment="1">
      <alignment horizontal="center" vertical="center" wrapText="1"/>
    </xf>
    <xf numFmtId="0" fontId="43" fillId="18" borderId="101" xfId="5" applyFont="1" applyFill="1" applyBorder="1" applyAlignment="1">
      <alignment horizontal="center" vertical="center" wrapText="1"/>
    </xf>
    <xf numFmtId="0" fontId="43" fillId="18" borderId="102" xfId="5" applyFont="1" applyFill="1" applyBorder="1" applyAlignment="1">
      <alignment horizontal="center" vertical="center" wrapText="1"/>
    </xf>
    <xf numFmtId="0" fontId="43" fillId="18" borderId="0" xfId="5" applyFont="1" applyFill="1" applyAlignment="1">
      <alignment horizontal="center" vertical="center" wrapText="1"/>
    </xf>
    <xf numFmtId="0" fontId="43" fillId="18" borderId="60" xfId="5" applyFont="1" applyFill="1" applyBorder="1" applyAlignment="1">
      <alignment horizontal="center" vertical="center" wrapText="1"/>
    </xf>
    <xf numFmtId="0" fontId="45" fillId="0" borderId="99" xfId="5" applyBorder="1" applyAlignment="1">
      <alignment horizontal="center"/>
    </xf>
    <xf numFmtId="0" fontId="45" fillId="0" borderId="100" xfId="5" applyBorder="1" applyAlignment="1">
      <alignment horizontal="center"/>
    </xf>
    <xf numFmtId="0" fontId="45" fillId="0" borderId="101" xfId="5" applyBorder="1" applyAlignment="1">
      <alignment horizontal="center"/>
    </xf>
    <xf numFmtId="0" fontId="45" fillId="0" borderId="102" xfId="5" applyBorder="1" applyAlignment="1">
      <alignment horizontal="center"/>
    </xf>
    <xf numFmtId="0" fontId="45" fillId="0" borderId="0" xfId="5" applyAlignment="1">
      <alignment horizontal="center"/>
    </xf>
    <xf numFmtId="0" fontId="45" fillId="0" borderId="60" xfId="5" applyBorder="1" applyAlignment="1">
      <alignment horizontal="center"/>
    </xf>
    <xf numFmtId="0" fontId="45" fillId="0" borderId="103" xfId="5" applyBorder="1" applyAlignment="1">
      <alignment horizontal="center"/>
    </xf>
    <xf numFmtId="0" fontId="45" fillId="0" borderId="104" xfId="5" applyBorder="1" applyAlignment="1">
      <alignment horizontal="center"/>
    </xf>
    <xf numFmtId="0" fontId="45" fillId="0" borderId="67" xfId="5" applyBorder="1" applyAlignment="1">
      <alignment horizontal="center"/>
    </xf>
    <xf numFmtId="0" fontId="20" fillId="0" borderId="87" xfId="4" applyFont="1" applyBorder="1" applyAlignment="1" applyProtection="1">
      <alignment horizontal="left" vertical="top" wrapText="1"/>
      <protection locked="0"/>
    </xf>
    <xf numFmtId="0" fontId="20" fillId="0" borderId="88" xfId="4" applyFont="1" applyBorder="1" applyAlignment="1" applyProtection="1">
      <alignment horizontal="left" vertical="top" wrapText="1"/>
      <protection locked="0"/>
    </xf>
    <xf numFmtId="0" fontId="20" fillId="0" borderId="89" xfId="4" applyFont="1" applyBorder="1" applyAlignment="1" applyProtection="1">
      <alignment horizontal="left" vertical="top" wrapText="1"/>
      <protection locked="0"/>
    </xf>
    <xf numFmtId="0" fontId="20" fillId="0" borderId="90" xfId="4" applyFont="1" applyBorder="1" applyAlignment="1" applyProtection="1">
      <alignment horizontal="left" vertical="top" wrapText="1"/>
      <protection locked="0"/>
    </xf>
    <xf numFmtId="0" fontId="20" fillId="0" borderId="0" xfId="4" applyFont="1" applyAlignment="1" applyProtection="1">
      <alignment horizontal="left" vertical="top" wrapText="1"/>
      <protection locked="0"/>
    </xf>
    <xf numFmtId="0" fontId="20" fillId="0" borderId="91" xfId="4" applyFont="1" applyBorder="1" applyAlignment="1" applyProtection="1">
      <alignment horizontal="left" vertical="top" wrapText="1"/>
      <protection locked="0"/>
    </xf>
    <xf numFmtId="0" fontId="20" fillId="0" borderId="92" xfId="4" applyFont="1" applyBorder="1" applyAlignment="1" applyProtection="1">
      <alignment horizontal="left" vertical="top" wrapText="1"/>
      <protection locked="0"/>
    </xf>
    <xf numFmtId="0" fontId="20" fillId="0" borderId="93" xfId="4" applyFont="1" applyBorder="1" applyAlignment="1" applyProtection="1">
      <alignment horizontal="left" vertical="top" wrapText="1"/>
      <protection locked="0"/>
    </xf>
    <xf numFmtId="0" fontId="20" fillId="0" borderId="94" xfId="4" applyFont="1" applyBorder="1" applyAlignment="1" applyProtection="1">
      <alignment horizontal="left" vertical="top" wrapText="1"/>
      <protection locked="0"/>
    </xf>
    <xf numFmtId="0" fontId="38" fillId="19" borderId="38" xfId="5" applyFont="1" applyFill="1" applyBorder="1" applyAlignment="1">
      <alignment horizontal="center" wrapText="1"/>
    </xf>
    <xf numFmtId="0" fontId="38" fillId="19" borderId="39" xfId="5" applyFont="1" applyFill="1" applyBorder="1" applyAlignment="1">
      <alignment horizontal="center" wrapText="1"/>
    </xf>
    <xf numFmtId="0" fontId="38" fillId="19" borderId="41" xfId="5" applyFont="1" applyFill="1" applyBorder="1" applyAlignment="1">
      <alignment horizontal="center" wrapText="1"/>
    </xf>
    <xf numFmtId="0" fontId="38" fillId="19" borderId="42" xfId="5" applyFont="1" applyFill="1" applyBorder="1" applyAlignment="1">
      <alignment horizontal="center" wrapText="1"/>
    </xf>
    <xf numFmtId="3" fontId="17" fillId="18" borderId="96" xfId="5" applyNumberFormat="1" applyFont="1" applyFill="1" applyBorder="1" applyAlignment="1">
      <alignment horizontal="center" wrapText="1"/>
    </xf>
    <xf numFmtId="3" fontId="17" fillId="18" borderId="97" xfId="5" applyNumberFormat="1" applyFont="1" applyFill="1" applyBorder="1" applyAlignment="1">
      <alignment horizontal="center"/>
    </xf>
    <xf numFmtId="3" fontId="17" fillId="18" borderId="98" xfId="5" applyNumberFormat="1" applyFont="1" applyFill="1" applyBorder="1" applyAlignment="1">
      <alignment horizontal="center"/>
    </xf>
    <xf numFmtId="0" fontId="58" fillId="0" borderId="0" xfId="5" applyFont="1" applyAlignment="1">
      <alignment horizontal="center" vertical="center" wrapText="1"/>
    </xf>
    <xf numFmtId="0" fontId="42" fillId="0" borderId="0" xfId="5" applyFont="1" applyAlignment="1">
      <alignment horizontal="center" vertical="center"/>
    </xf>
    <xf numFmtId="0" fontId="59" fillId="0" borderId="0" xfId="5" applyFont="1" applyAlignment="1">
      <alignment horizontal="center" wrapText="1"/>
    </xf>
    <xf numFmtId="0" fontId="7" fillId="0" borderId="0" xfId="5" applyFont="1" applyAlignment="1">
      <alignment horizontal="center" wrapText="1"/>
    </xf>
    <xf numFmtId="0" fontId="10" fillId="0" borderId="0" xfId="5" applyFont="1" applyAlignment="1">
      <alignment horizontal="left" vertical="top" wrapText="1"/>
    </xf>
    <xf numFmtId="0" fontId="43" fillId="18" borderId="53" xfId="5" applyFont="1" applyFill="1" applyBorder="1" applyAlignment="1">
      <alignment horizontal="center" vertical="center" wrapText="1"/>
    </xf>
    <xf numFmtId="0" fontId="43" fillId="18" borderId="52" xfId="5" applyFont="1" applyFill="1" applyBorder="1" applyAlignment="1">
      <alignment horizontal="center" vertical="center" wrapText="1"/>
    </xf>
    <xf numFmtId="0" fontId="43" fillId="18" borderId="54" xfId="5" applyFont="1" applyFill="1" applyBorder="1" applyAlignment="1">
      <alignment horizontal="center" vertical="center" wrapText="1"/>
    </xf>
    <xf numFmtId="0" fontId="43" fillId="18" borderId="56" xfId="5" applyFont="1" applyFill="1" applyBorder="1" applyAlignment="1">
      <alignment horizontal="center" vertical="center" wrapText="1"/>
    </xf>
    <xf numFmtId="0" fontId="43" fillId="18" borderId="55" xfId="5" applyFont="1" applyFill="1" applyBorder="1" applyAlignment="1">
      <alignment horizontal="center" vertical="center" wrapText="1"/>
    </xf>
    <xf numFmtId="0" fontId="43" fillId="18" borderId="57" xfId="5" applyFont="1" applyFill="1" applyBorder="1" applyAlignment="1">
      <alignment horizontal="center" vertical="center" wrapText="1"/>
    </xf>
  </cellXfs>
  <cellStyles count="8">
    <cellStyle name="Monétaire" xfId="1" builtinId="4"/>
    <cellStyle name="Monétaire 2" xfId="2"/>
    <cellStyle name="Normal" xfId="0" builtinId="0"/>
    <cellStyle name="Normal 2" xfId="3"/>
    <cellStyle name="Normal 2 2" xfId="4"/>
    <cellStyle name="Normal 2 3" xfId="5"/>
    <cellStyle name="Normal 3" xfId="6"/>
    <cellStyle name="Pourcentage 2" xfId="7"/>
  </cellStyles>
  <dxfs count="0"/>
  <tableStyles count="0" defaultTableStyle="TableStyleMedium2" defaultPivotStyle="PivotStyleLight16"/>
  <colors>
    <mruColors>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microsoft.com/office/2017/10/relationships/person" Target="persons/perso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6</xdr:col>
      <xdr:colOff>1703386</xdr:colOff>
      <xdr:row>0</xdr:row>
      <xdr:rowOff>0</xdr:rowOff>
    </xdr:from>
    <xdr:to>
      <xdr:col>6</xdr:col>
      <xdr:colOff>3011486</xdr:colOff>
      <xdr:row>0</xdr:row>
      <xdr:rowOff>1079500</xdr:rowOff>
    </xdr:to>
    <xdr:pic>
      <xdr:nvPicPr>
        <xdr:cNvPr id="3" name="Image 2" descr="France nation verte logo - Publicité et affichage : logos à ..."/>
        <xdr:cNvPicPr/>
      </xdr:nvPicPr>
      <xdr:blipFill>
        <a:blip xmlns:r="http://schemas.openxmlformats.org/officeDocument/2006/relationships" r:embed="rId1"/>
        <a:stretch/>
      </xdr:blipFill>
      <xdr:spPr bwMode="auto">
        <a:xfrm>
          <a:off x="11156950" y="0"/>
          <a:ext cx="1308100" cy="1079500"/>
        </a:xfrm>
        <a:prstGeom prst="rect">
          <a:avLst/>
        </a:prstGeom>
        <a:noFill/>
        <a:ln>
          <a:noFill/>
        </a:ln>
      </xdr:spPr>
    </xdr:pic>
    <xdr:clientData/>
  </xdr:twoCellAnchor>
  <xdr:twoCellAnchor editAs="oneCell">
    <xdr:from>
      <xdr:col>1</xdr:col>
      <xdr:colOff>0</xdr:colOff>
      <xdr:row>0</xdr:row>
      <xdr:rowOff>0</xdr:rowOff>
    </xdr:from>
    <xdr:to>
      <xdr:col>1</xdr:col>
      <xdr:colOff>1301115</xdr:colOff>
      <xdr:row>1</xdr:row>
      <xdr:rowOff>20161</xdr:rowOff>
    </xdr:to>
    <xdr:pic>
      <xdr:nvPicPr>
        <xdr:cNvPr id="6" name="Image 5" descr="A:\09-modele_logo_annuaires\02-logo\03-prefectures_sd\occitanie\pref_region_occitanie_rvb.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1938" y="0"/>
          <a:ext cx="1301115" cy="119888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8</xdr:col>
      <xdr:colOff>411163</xdr:colOff>
      <xdr:row>0</xdr:row>
      <xdr:rowOff>59531</xdr:rowOff>
    </xdr:from>
    <xdr:ext cx="1517650" cy="1177924"/>
    <xdr:pic>
      <xdr:nvPicPr>
        <xdr:cNvPr id="3" name="Image 2" descr="France nation verte logo - Publicité et affichage : logos à ..."/>
        <xdr:cNvPicPr/>
      </xdr:nvPicPr>
      <xdr:blipFill>
        <a:blip xmlns:r="http://schemas.openxmlformats.org/officeDocument/2006/relationships" r:embed="rId1"/>
        <a:stretch/>
      </xdr:blipFill>
      <xdr:spPr bwMode="auto">
        <a:xfrm>
          <a:off x="11126788" y="59531"/>
          <a:ext cx="1517650" cy="1177925"/>
        </a:xfrm>
        <a:prstGeom prst="rect">
          <a:avLst/>
        </a:prstGeom>
        <a:noFill/>
        <a:ln>
          <a:noFill/>
        </a:ln>
      </xdr:spPr>
    </xdr:pic>
    <xdr:clientData/>
  </xdr:oneCellAnchor>
  <xdr:twoCellAnchor editAs="oneCell">
    <xdr:from>
      <xdr:col>0</xdr:col>
      <xdr:colOff>0</xdr:colOff>
      <xdr:row>0</xdr:row>
      <xdr:rowOff>0</xdr:rowOff>
    </xdr:from>
    <xdr:to>
      <xdr:col>1</xdr:col>
      <xdr:colOff>801052</xdr:colOff>
      <xdr:row>3</xdr:row>
      <xdr:rowOff>55880</xdr:rowOff>
    </xdr:to>
    <xdr:pic>
      <xdr:nvPicPr>
        <xdr:cNvPr id="6" name="Image 5" descr="A:\09-modele_logo_annuaires\02-logo\03-prefectures_sd\occitanie\pref_region_occitanie_rvb.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1301115" cy="119888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4</xdr:col>
      <xdr:colOff>18256</xdr:colOff>
      <xdr:row>0</xdr:row>
      <xdr:rowOff>0</xdr:rowOff>
    </xdr:from>
    <xdr:ext cx="1517650" cy="1177924"/>
    <xdr:pic>
      <xdr:nvPicPr>
        <xdr:cNvPr id="3" name="Image 2" descr="France nation verte logo - Publicité et affichage : logos à ..."/>
        <xdr:cNvPicPr/>
      </xdr:nvPicPr>
      <xdr:blipFill>
        <a:blip xmlns:r="http://schemas.openxmlformats.org/officeDocument/2006/relationships" r:embed="rId1"/>
        <a:stretch/>
      </xdr:blipFill>
      <xdr:spPr bwMode="auto">
        <a:xfrm>
          <a:off x="5626100" y="0"/>
          <a:ext cx="1517650" cy="1177925"/>
        </a:xfrm>
        <a:prstGeom prst="rect">
          <a:avLst/>
        </a:prstGeom>
        <a:noFill/>
        <a:ln>
          <a:noFill/>
        </a:ln>
      </xdr:spPr>
    </xdr:pic>
    <xdr:clientData/>
  </xdr:oneCellAnchor>
  <xdr:twoCellAnchor editAs="oneCell">
    <xdr:from>
      <xdr:col>0</xdr:col>
      <xdr:colOff>0</xdr:colOff>
      <xdr:row>0</xdr:row>
      <xdr:rowOff>0</xdr:rowOff>
    </xdr:from>
    <xdr:to>
      <xdr:col>1</xdr:col>
      <xdr:colOff>793115</xdr:colOff>
      <xdr:row>2</xdr:row>
      <xdr:rowOff>235797</xdr:rowOff>
    </xdr:to>
    <xdr:pic>
      <xdr:nvPicPr>
        <xdr:cNvPr id="4" name="Image 3" descr="A:\09-modele_logo_annuaires\02-logo\03-prefectures_sd\occitanie\pref_region_occitanie_rvb.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1301115" cy="119888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oneCellAnchor>
    <xdr:from>
      <xdr:col>8</xdr:col>
      <xdr:colOff>756443</xdr:colOff>
      <xdr:row>0</xdr:row>
      <xdr:rowOff>0</xdr:rowOff>
    </xdr:from>
    <xdr:ext cx="1517650" cy="1177924"/>
    <xdr:pic>
      <xdr:nvPicPr>
        <xdr:cNvPr id="3" name="Image 2" descr="France nation verte logo - Publicité et affichage : logos à ..."/>
        <xdr:cNvPicPr/>
      </xdr:nvPicPr>
      <xdr:blipFill>
        <a:blip xmlns:r="http://schemas.openxmlformats.org/officeDocument/2006/relationships" r:embed="rId1"/>
        <a:stretch/>
      </xdr:blipFill>
      <xdr:spPr bwMode="auto">
        <a:xfrm>
          <a:off x="11114881" y="0"/>
          <a:ext cx="1517650" cy="1177925"/>
        </a:xfrm>
        <a:prstGeom prst="rect">
          <a:avLst/>
        </a:prstGeom>
        <a:noFill/>
        <a:ln>
          <a:noFill/>
        </a:ln>
      </xdr:spPr>
    </xdr:pic>
    <xdr:clientData/>
  </xdr:oneCellAnchor>
  <xdr:twoCellAnchor editAs="oneCell">
    <xdr:from>
      <xdr:col>0</xdr:col>
      <xdr:colOff>0</xdr:colOff>
      <xdr:row>0</xdr:row>
      <xdr:rowOff>0</xdr:rowOff>
    </xdr:from>
    <xdr:to>
      <xdr:col>1</xdr:col>
      <xdr:colOff>801052</xdr:colOff>
      <xdr:row>3</xdr:row>
      <xdr:rowOff>55880</xdr:rowOff>
    </xdr:to>
    <xdr:pic>
      <xdr:nvPicPr>
        <xdr:cNvPr id="4" name="Image 3" descr="A:\09-modele_logo_annuaires\02-logo\03-prefectures_sd\occitanie\pref_region_occitanie_rvb.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1301115" cy="119888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oneCellAnchor>
    <xdr:from>
      <xdr:col>8</xdr:col>
      <xdr:colOff>208757</xdr:colOff>
      <xdr:row>0</xdr:row>
      <xdr:rowOff>0</xdr:rowOff>
    </xdr:from>
    <xdr:ext cx="1517650" cy="1177924"/>
    <xdr:pic>
      <xdr:nvPicPr>
        <xdr:cNvPr id="3" name="Image 2" descr="France nation verte logo - Publicité et affichage : logos à ..."/>
        <xdr:cNvPicPr/>
      </xdr:nvPicPr>
      <xdr:blipFill>
        <a:blip xmlns:r="http://schemas.openxmlformats.org/officeDocument/2006/relationships" r:embed="rId1"/>
        <a:stretch/>
      </xdr:blipFill>
      <xdr:spPr bwMode="auto">
        <a:xfrm>
          <a:off x="10745788" y="0"/>
          <a:ext cx="1517650" cy="1177925"/>
        </a:xfrm>
        <a:prstGeom prst="rect">
          <a:avLst/>
        </a:prstGeom>
        <a:noFill/>
        <a:ln>
          <a:noFill/>
        </a:ln>
      </xdr:spPr>
    </xdr:pic>
    <xdr:clientData/>
  </xdr:oneCellAnchor>
  <xdr:twoCellAnchor editAs="oneCell">
    <xdr:from>
      <xdr:col>0</xdr:col>
      <xdr:colOff>0</xdr:colOff>
      <xdr:row>0</xdr:row>
      <xdr:rowOff>0</xdr:rowOff>
    </xdr:from>
    <xdr:to>
      <xdr:col>1</xdr:col>
      <xdr:colOff>801052</xdr:colOff>
      <xdr:row>3</xdr:row>
      <xdr:rowOff>55880</xdr:rowOff>
    </xdr:to>
    <xdr:pic>
      <xdr:nvPicPr>
        <xdr:cNvPr id="4" name="Image 3" descr="A:\09-modele_logo_annuaires\02-logo\03-prefectures_sd\occitanie\pref_region_occitanie_rvb.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1301115" cy="119888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oneCellAnchor>
    <xdr:from>
      <xdr:col>11</xdr:col>
      <xdr:colOff>994568</xdr:colOff>
      <xdr:row>0</xdr:row>
      <xdr:rowOff>0</xdr:rowOff>
    </xdr:from>
    <xdr:ext cx="1517650" cy="1177924"/>
    <xdr:pic>
      <xdr:nvPicPr>
        <xdr:cNvPr id="3" name="Image 2" descr="France nation verte logo - Publicité et affichage : logos à ..."/>
        <xdr:cNvPicPr/>
      </xdr:nvPicPr>
      <xdr:blipFill>
        <a:blip xmlns:r="http://schemas.openxmlformats.org/officeDocument/2006/relationships" r:embed="rId1"/>
        <a:stretch/>
      </xdr:blipFill>
      <xdr:spPr bwMode="auto">
        <a:xfrm>
          <a:off x="11210131" y="0"/>
          <a:ext cx="1517650" cy="1177925"/>
        </a:xfrm>
        <a:prstGeom prst="rect">
          <a:avLst/>
        </a:prstGeom>
        <a:noFill/>
        <a:ln>
          <a:noFill/>
        </a:ln>
      </xdr:spPr>
    </xdr:pic>
    <xdr:clientData/>
  </xdr:oneCellAnchor>
  <xdr:twoCellAnchor editAs="oneCell">
    <xdr:from>
      <xdr:col>1</xdr:col>
      <xdr:colOff>0</xdr:colOff>
      <xdr:row>0</xdr:row>
      <xdr:rowOff>0</xdr:rowOff>
    </xdr:from>
    <xdr:to>
      <xdr:col>1</xdr:col>
      <xdr:colOff>1301115</xdr:colOff>
      <xdr:row>3</xdr:row>
      <xdr:rowOff>55880</xdr:rowOff>
    </xdr:to>
    <xdr:pic>
      <xdr:nvPicPr>
        <xdr:cNvPr id="4" name="Image 3" descr="A:\09-modele_logo_annuaires\02-logo\03-prefectures_sd\occitanie\pref_region_occitanie_rvb.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69094" y="0"/>
          <a:ext cx="1301115" cy="1198880"/>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oneCellAnchor>
    <xdr:from>
      <xdr:col>8</xdr:col>
      <xdr:colOff>266965</xdr:colOff>
      <xdr:row>0</xdr:row>
      <xdr:rowOff>123824</xdr:rowOff>
    </xdr:from>
    <xdr:ext cx="1247509" cy="962025"/>
    <xdr:pic>
      <xdr:nvPicPr>
        <xdr:cNvPr id="3" name="Image 2" descr="France nation verte logo - Publicité et affichage : logos à ..."/>
        <xdr:cNvPicPr/>
      </xdr:nvPicPr>
      <xdr:blipFill>
        <a:blip xmlns:r="http://schemas.openxmlformats.org/officeDocument/2006/relationships" r:embed="rId1"/>
        <a:stretch/>
      </xdr:blipFill>
      <xdr:spPr bwMode="auto">
        <a:xfrm>
          <a:off x="11887464" y="123825"/>
          <a:ext cx="1247509" cy="962025"/>
        </a:xfrm>
        <a:prstGeom prst="rect">
          <a:avLst/>
        </a:prstGeom>
        <a:noFill/>
        <a:ln>
          <a:noFill/>
        </a:ln>
      </xdr:spPr>
    </xdr:pic>
    <xdr:clientData/>
  </xdr:oneCellAnchor>
  <xdr:twoCellAnchor editAs="oneCell">
    <xdr:from>
      <xdr:col>0</xdr:col>
      <xdr:colOff>152400</xdr:colOff>
      <xdr:row>0</xdr:row>
      <xdr:rowOff>0</xdr:rowOff>
    </xdr:from>
    <xdr:to>
      <xdr:col>1</xdr:col>
      <xdr:colOff>1196340</xdr:colOff>
      <xdr:row>4</xdr:row>
      <xdr:rowOff>8255</xdr:rowOff>
    </xdr:to>
    <xdr:pic>
      <xdr:nvPicPr>
        <xdr:cNvPr id="4" name="Image 3" descr="A:\09-modele_logo_annuaires\02-logo\03-prefectures_sd\occitanie\pref_region_occitanie_rvb.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 y="0"/>
          <a:ext cx="1301115" cy="119888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uliette.aspar\Downloads\EVALUATION%20FINANCIERE%20de%20l'ANIMATION%20NA%2020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6-SRPE\24-AGROFORESTERIE\PACTE%20HAIE%202024\AAP%20DRAAF\AAP%20Animation%202024\Mod&#232;les%20pi&#232;ces%20justificatives%20&#224;%20joindre%20dans%20DS\Plan%20d'action%20de%20votre%20proj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ation"/>
      <sheetName val="Référentiels"/>
      <sheetName val="SYNTHESE"/>
      <sheetName val="VOLET1-Info-détect°"/>
      <sheetName val="VOLET2-Plantation"/>
      <sheetName val="VOLET3-Gest°durable"/>
      <sheetName val="VOLET4-formation tech"/>
    </sheetNames>
    <sheetDataSet>
      <sheetData sheetId="0"/>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liste des actions"/>
      <sheetName val="2- Stratégie d'action"/>
      <sheetName val="3- Calendrier prévisionnel"/>
    </sheetNames>
    <sheetDataSet>
      <sheetData sheetId="0">
        <row r="9">
          <cell r="B9" t="str">
            <v>ex: réunion d'information auprès des agriculteurs</v>
          </cell>
          <cell r="C9" t="str">
            <v>ex: diagnostic avant plantation</v>
          </cell>
          <cell r="D9" t="str">
            <v>ex: PGDH</v>
          </cell>
          <cell r="E9" t="str">
            <v>ex: Formation sur la labellisation des haies</v>
          </cell>
          <cell r="F9" t="str">
            <v>ex: réunion de coordination des actions</v>
          </cell>
        </row>
        <row r="10">
          <cell r="B10" t="str">
            <v>ex: Création de flyers</v>
          </cell>
          <cell r="C10" t="str">
            <v>ex: commande de plants</v>
          </cell>
          <cell r="D10" t="str">
            <v>ex: Diagnostic  simplifié de GD</v>
          </cell>
          <cell r="E10" t="str">
            <v>ex: Formation sur la réglementation de la haie</v>
          </cell>
          <cell r="F10" t="str">
            <v xml:space="preserve">ex: Création d'un outil de suivi </v>
          </cell>
        </row>
        <row r="11">
          <cell r="B11">
            <v>0</v>
          </cell>
          <cell r="C11">
            <v>0</v>
          </cell>
          <cell r="D11">
            <v>0</v>
          </cell>
          <cell r="E11">
            <v>0</v>
          </cell>
          <cell r="F11">
            <v>0</v>
          </cell>
        </row>
        <row r="12">
          <cell r="B12">
            <v>0</v>
          </cell>
          <cell r="C12">
            <v>0</v>
          </cell>
          <cell r="D12">
            <v>0</v>
          </cell>
          <cell r="E12">
            <v>0</v>
          </cell>
          <cell r="F12">
            <v>0</v>
          </cell>
        </row>
        <row r="13">
          <cell r="B13">
            <v>0</v>
          </cell>
          <cell r="C13">
            <v>0</v>
          </cell>
          <cell r="D13">
            <v>0</v>
          </cell>
          <cell r="E13">
            <v>0</v>
          </cell>
          <cell r="F13">
            <v>0</v>
          </cell>
        </row>
        <row r="14">
          <cell r="B14">
            <v>0</v>
          </cell>
          <cell r="C14">
            <v>0</v>
          </cell>
          <cell r="D14">
            <v>0</v>
          </cell>
          <cell r="E14">
            <v>0</v>
          </cell>
          <cell r="F14">
            <v>0</v>
          </cell>
        </row>
        <row r="15">
          <cell r="B15">
            <v>0</v>
          </cell>
          <cell r="C15">
            <v>0</v>
          </cell>
          <cell r="D15">
            <v>0</v>
          </cell>
          <cell r="E15">
            <v>0</v>
          </cell>
          <cell r="F15">
            <v>0</v>
          </cell>
        </row>
        <row r="16">
          <cell r="B16">
            <v>0</v>
          </cell>
          <cell r="C16">
            <v>0</v>
          </cell>
          <cell r="D16">
            <v>0</v>
          </cell>
          <cell r="E16">
            <v>0</v>
          </cell>
          <cell r="F16">
            <v>0</v>
          </cell>
        </row>
        <row r="17">
          <cell r="B17">
            <v>0</v>
          </cell>
          <cell r="C17">
            <v>0</v>
          </cell>
          <cell r="D17">
            <v>0</v>
          </cell>
          <cell r="E17">
            <v>0</v>
          </cell>
          <cell r="F17">
            <v>0</v>
          </cell>
        </row>
        <row r="18">
          <cell r="B18">
            <v>0</v>
          </cell>
          <cell r="C18">
            <v>0</v>
          </cell>
          <cell r="D18">
            <v>0</v>
          </cell>
          <cell r="E18">
            <v>0</v>
          </cell>
          <cell r="F18">
            <v>0</v>
          </cell>
        </row>
        <row r="19">
          <cell r="B19">
            <v>0</v>
          </cell>
          <cell r="C19">
            <v>0</v>
          </cell>
          <cell r="D19">
            <v>0</v>
          </cell>
          <cell r="E19">
            <v>0</v>
          </cell>
          <cell r="F19">
            <v>0</v>
          </cell>
        </row>
        <row r="20">
          <cell r="B20">
            <v>0</v>
          </cell>
          <cell r="C20">
            <v>0</v>
          </cell>
          <cell r="D20">
            <v>0</v>
          </cell>
          <cell r="E20">
            <v>0</v>
          </cell>
          <cell r="F20">
            <v>0</v>
          </cell>
        </row>
        <row r="21">
          <cell r="B21">
            <v>0</v>
          </cell>
          <cell r="C21">
            <v>0</v>
          </cell>
          <cell r="D21">
            <v>0</v>
          </cell>
          <cell r="E21">
            <v>0</v>
          </cell>
          <cell r="F21">
            <v>0</v>
          </cell>
        </row>
        <row r="22">
          <cell r="B22">
            <v>0</v>
          </cell>
          <cell r="C22">
            <v>0</v>
          </cell>
          <cell r="D22">
            <v>0</v>
          </cell>
          <cell r="E22">
            <v>0</v>
          </cell>
          <cell r="F22">
            <v>0</v>
          </cell>
        </row>
        <row r="23">
          <cell r="B23">
            <v>0</v>
          </cell>
          <cell r="C23">
            <v>0</v>
          </cell>
          <cell r="D23">
            <v>0</v>
          </cell>
          <cell r="E23">
            <v>0</v>
          </cell>
          <cell r="F23">
            <v>0</v>
          </cell>
        </row>
        <row r="24">
          <cell r="B24">
            <v>0</v>
          </cell>
          <cell r="C24">
            <v>0</v>
          </cell>
          <cell r="D24">
            <v>0</v>
          </cell>
          <cell r="E24">
            <v>0</v>
          </cell>
          <cell r="F24">
            <v>0</v>
          </cell>
        </row>
        <row r="25">
          <cell r="B25">
            <v>0</v>
          </cell>
          <cell r="C25">
            <v>0</v>
          </cell>
          <cell r="D25">
            <v>0</v>
          </cell>
          <cell r="E25">
            <v>0</v>
          </cell>
          <cell r="F25">
            <v>0</v>
          </cell>
        </row>
        <row r="26">
          <cell r="B26">
            <v>0</v>
          </cell>
          <cell r="C26">
            <v>0</v>
          </cell>
          <cell r="D26">
            <v>0</v>
          </cell>
          <cell r="E26">
            <v>0</v>
          </cell>
          <cell r="F26">
            <v>0</v>
          </cell>
        </row>
        <row r="27">
          <cell r="B27">
            <v>0</v>
          </cell>
          <cell r="C27">
            <v>0</v>
          </cell>
          <cell r="D27">
            <v>0</v>
          </cell>
          <cell r="E27">
            <v>0</v>
          </cell>
          <cell r="F27">
            <v>0</v>
          </cell>
        </row>
        <row r="28">
          <cell r="B28">
            <v>0</v>
          </cell>
          <cell r="C28">
            <v>0</v>
          </cell>
          <cell r="D28">
            <v>0</v>
          </cell>
          <cell r="E28">
            <v>0</v>
          </cell>
          <cell r="F28">
            <v>0</v>
          </cell>
        </row>
        <row r="29">
          <cell r="B29">
            <v>0</v>
          </cell>
          <cell r="C29">
            <v>0</v>
          </cell>
          <cell r="D29">
            <v>0</v>
          </cell>
          <cell r="E29">
            <v>0</v>
          </cell>
          <cell r="F29">
            <v>0</v>
          </cell>
        </row>
        <row r="30">
          <cell r="B30">
            <v>0</v>
          </cell>
          <cell r="C30">
            <v>0</v>
          </cell>
          <cell r="D30">
            <v>0</v>
          </cell>
          <cell r="E30">
            <v>0</v>
          </cell>
          <cell r="F30">
            <v>0</v>
          </cell>
        </row>
        <row r="31">
          <cell r="B31">
            <v>0</v>
          </cell>
          <cell r="C31">
            <v>0</v>
          </cell>
          <cell r="D31">
            <v>0</v>
          </cell>
          <cell r="E31">
            <v>0</v>
          </cell>
          <cell r="F31">
            <v>0</v>
          </cell>
        </row>
        <row r="32">
          <cell r="B32">
            <v>0</v>
          </cell>
          <cell r="C32">
            <v>0</v>
          </cell>
          <cell r="D32">
            <v>0</v>
          </cell>
          <cell r="E32">
            <v>0</v>
          </cell>
          <cell r="F32">
            <v>0</v>
          </cell>
        </row>
        <row r="33">
          <cell r="B33">
            <v>0</v>
          </cell>
          <cell r="C33">
            <v>0</v>
          </cell>
          <cell r="D33">
            <v>0</v>
          </cell>
          <cell r="E33">
            <v>0</v>
          </cell>
          <cell r="F33">
            <v>0</v>
          </cell>
        </row>
        <row r="34">
          <cell r="B34">
            <v>0</v>
          </cell>
          <cell r="C34">
            <v>0</v>
          </cell>
          <cell r="D34">
            <v>0</v>
          </cell>
          <cell r="E34">
            <v>0</v>
          </cell>
          <cell r="F34">
            <v>0</v>
          </cell>
        </row>
        <row r="35">
          <cell r="B35">
            <v>0</v>
          </cell>
          <cell r="C35">
            <v>0</v>
          </cell>
          <cell r="D35">
            <v>0</v>
          </cell>
          <cell r="E35">
            <v>0</v>
          </cell>
          <cell r="F35">
            <v>0</v>
          </cell>
        </row>
        <row r="36">
          <cell r="B36">
            <v>0</v>
          </cell>
          <cell r="C36">
            <v>0</v>
          </cell>
          <cell r="D36">
            <v>0</v>
          </cell>
          <cell r="E36">
            <v>0</v>
          </cell>
          <cell r="F36">
            <v>0</v>
          </cell>
        </row>
        <row r="37">
          <cell r="B37">
            <v>0</v>
          </cell>
          <cell r="C37">
            <v>0</v>
          </cell>
          <cell r="D37">
            <v>0</v>
          </cell>
          <cell r="E37">
            <v>0</v>
          </cell>
          <cell r="F37">
            <v>0</v>
          </cell>
        </row>
        <row r="38">
          <cell r="B38">
            <v>0</v>
          </cell>
          <cell r="C38">
            <v>0</v>
          </cell>
          <cell r="D38">
            <v>0</v>
          </cell>
          <cell r="E38">
            <v>0</v>
          </cell>
          <cell r="F38">
            <v>0</v>
          </cell>
        </row>
        <row r="39">
          <cell r="B39">
            <v>0</v>
          </cell>
          <cell r="C39">
            <v>0</v>
          </cell>
          <cell r="D39">
            <v>0</v>
          </cell>
          <cell r="E39">
            <v>0</v>
          </cell>
          <cell r="F39">
            <v>0</v>
          </cell>
        </row>
        <row r="40">
          <cell r="B40">
            <v>0</v>
          </cell>
          <cell r="C40">
            <v>0</v>
          </cell>
          <cell r="D40">
            <v>0</v>
          </cell>
          <cell r="E40">
            <v>0</v>
          </cell>
          <cell r="F40">
            <v>0</v>
          </cell>
        </row>
        <row r="41">
          <cell r="B41">
            <v>0</v>
          </cell>
          <cell r="C41">
            <v>0</v>
          </cell>
          <cell r="D41">
            <v>0</v>
          </cell>
          <cell r="E41">
            <v>0</v>
          </cell>
          <cell r="F41">
            <v>0</v>
          </cell>
        </row>
        <row r="42">
          <cell r="B42">
            <v>0</v>
          </cell>
          <cell r="C42">
            <v>0</v>
          </cell>
          <cell r="D42">
            <v>0</v>
          </cell>
          <cell r="E42">
            <v>0</v>
          </cell>
          <cell r="F42">
            <v>0</v>
          </cell>
        </row>
        <row r="43">
          <cell r="B43">
            <v>0</v>
          </cell>
          <cell r="C43">
            <v>0</v>
          </cell>
          <cell r="D43">
            <v>0</v>
          </cell>
          <cell r="E43">
            <v>0</v>
          </cell>
          <cell r="F43">
            <v>0</v>
          </cell>
        </row>
      </sheetData>
      <sheetData sheetId="1"/>
      <sheetData sheetId="2"/>
    </sheetDataSet>
  </externalBook>
</externalLink>
</file>

<file path=xl/persons/person.xml><?xml version="1.0" encoding="utf-8"?>
<personList xmlns="http://schemas.microsoft.com/office/spreadsheetml/2018/threadedcomments" xmlns:x="http://schemas.openxmlformats.org/spreadsheetml/2006/main">
  <person displayName="Juliette ASPAR" id="{9A6FB0E8-002B-3100-1A7D-C15C8A8B0820}"/>
  <person displayName="Utilisateur" id="{FA633E75-B090-7773-A9E1-72D7FC30B5F8}"/>
  <person displayName="Florent VATEL" id="{F2D564DE-3CA5-0C16-FA1D-5D1D12669D16}"/>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23" personId="{9A6FB0E8-002B-3100-1A7D-C15C8A8B0820}" id="{0022001D-0084-4956-94BE-007600350059}" done="0">
    <text xml:space="preserve">Le montant éligible est plafonné au barème fonction public
</text>
  </threadedComment>
  <threadedComment ref="C41" personId="{9A6FB0E8-002B-3100-1A7D-C15C8A8B0820}" id="{00BA0044-0053-4490-BE97-007800910008}" done="0">
    <text xml:space="preserve">Frais de structures : à remplir avec la valeur calculé dans l'onglet coûts jours
</text>
  </threadedComment>
  <threadedComment ref="G41" personId="{9A6FB0E8-002B-3100-1A7D-C15C8A8B0820}" id="{0000000E-003A-4254-A6CB-00460078003D}" done="0">
    <text xml:space="preserve">Attention ce montant est plafonné à 20% des dépenses directes de personnel
</text>
  </threadedComment>
  <threadedComment ref="G59" personId="{9A6FB0E8-002B-3100-1A7D-C15C8A8B0820}" id="{003B0085-00CF-44E2-A715-002200D900DB}" done="0">
    <text xml:space="preserve">Le montant des frais de sous-traitance est limité à 20% du coût total du projet
</text>
  </threadedComment>
  <threadedComment ref="E9" personId="{FA633E75-B090-7773-A9E1-72D7FC30B5F8}" id="{0088007D-002C-497F-857E-000E00FB0004}" done="0">
    <text xml:space="preserve">coût total annuel chargé/nombre de jours ouvrés travaillés
</text>
  </threadedComment>
</ThreadedComments>
</file>

<file path=xl/threadedComments/threadedComment2.xml><?xml version="1.0" encoding="utf-8"?>
<ThreadedComments xmlns="http://schemas.microsoft.com/office/spreadsheetml/2018/threadedcomments" xmlns:x="http://schemas.openxmlformats.org/spreadsheetml/2006/main">
  <threadedComment ref="C47" personId="{9A6FB0E8-002B-3100-1A7D-C15C8A8B0820}" id="{00850007-001F-4748-9A61-00DB00F500BD}" done="0">
    <text xml:space="preserve">Frais de structures : à remplir avec la valeur calculée dans l'onglet coûts jours
</text>
  </threadedComment>
  <threadedComment ref="G47" personId="{9A6FB0E8-002B-3100-1A7D-C15C8A8B0820}" id="{006400EC-00A7-4888-AA03-0099004E0098}" done="0">
    <text xml:space="preserve">Attention ce montant est plafonné à 20% des dépenses directes de personnel
</text>
  </threadedComment>
  <threadedComment ref="G65" personId="{9A6FB0E8-002B-3100-1A7D-C15C8A8B0820}" id="{00E2009D-009B-44DE-B408-0016000E0080}" done="0">
    <text xml:space="preserve">Le montant des frais de sous-traitance est limité à 20% du coût total du projet
</text>
  </threadedComment>
  <threadedComment ref="E10" personId="{FA633E75-B090-7773-A9E1-72D7FC30B5F8}" id="{0094009D-00BA-4DD7-9C76-003D00AB0096}" done="0">
    <text xml:space="preserve">coût total annuel chargé/nombre de jours ouvrés travaillés
</text>
  </threadedComment>
</ThreadedComments>
</file>

<file path=xl/threadedComments/threadedComment3.xml><?xml version="1.0" encoding="utf-8"?>
<ThreadedComments xmlns="http://schemas.microsoft.com/office/spreadsheetml/2018/threadedcomments" xmlns:x="http://schemas.openxmlformats.org/spreadsheetml/2006/main">
  <threadedComment ref="G20" personId="{9A6FB0E8-002B-3100-1A7D-C15C8A8B0820}" id="{0030007D-00E9-4598-B66E-00E2007800AF}" done="0">
    <text xml:space="preserve">Le montant éligible est plafonné au barème fonction public
</text>
  </threadedComment>
  <threadedComment ref="C38" personId="{9A6FB0E8-002B-3100-1A7D-C15C8A8B0820}" id="{003D0024-0009-4BBD-BC4D-001C00160037}" done="0">
    <text xml:space="preserve">Frais de structures : à remplir avec la valeur calculée dans l'onglet coûts jours
</text>
  </threadedComment>
  <threadedComment ref="G38" personId="{9A6FB0E8-002B-3100-1A7D-C15C8A8B0820}" id="{006B00D8-003C-42D5-B7E3-009F003A0017}" done="0">
    <text xml:space="preserve">Attention ce montant est plafonné à 20% des dépenses directes de personnel
</text>
  </threadedComment>
  <threadedComment ref="G57" personId="{9A6FB0E8-002B-3100-1A7D-C15C8A8B0820}" id="{007F0054-001E-46D0-837B-0080001500E8}" done="0">
    <text xml:space="preserve">Le montant des frais de sous-traitance est limité à 20% du coût total du projet
</text>
  </threadedComment>
  <threadedComment ref="G66" personId="{9A6FB0E8-002B-3100-1A7D-C15C8A8B0820}" id="{0057005E-00F5-4C1F-8483-007700360096}" done="0">
    <text xml:space="preserve">Le montant des frais de sous-traitance est limité à 20% du coût total du projet
</text>
  </threadedComment>
  <threadedComment ref="E9" personId="{FA633E75-B090-7773-A9E1-72D7FC30B5F8}" id="{009B0006-003B-4284-B5D0-0017007B000B}" done="0">
    <text xml:space="preserve">coût total annuel chargé/nombre de jours ouvrés travaillés
</text>
  </threadedComment>
</ThreadedComments>
</file>

<file path=xl/threadedComments/threadedComment4.xml><?xml version="1.0" encoding="utf-8"?>
<ThreadedComments xmlns="http://schemas.microsoft.com/office/spreadsheetml/2018/threadedcomments" xmlns:x="http://schemas.openxmlformats.org/spreadsheetml/2006/main">
  <threadedComment ref="C42" personId="{9A6FB0E8-002B-3100-1A7D-C15C8A8B0820}" id="{00CA00B5-0069-4BE2-8106-009100A60075}" done="0">
    <text xml:space="preserve">Frais de structures : à remplir avec la valeur calculée dans l'onglet coûts jours
</text>
  </threadedComment>
  <threadedComment ref="G42" personId="{9A6FB0E8-002B-3100-1A7D-C15C8A8B0820}" id="{00EA00CE-00DE-4C53-A318-008A0035007E}" done="0">
    <text xml:space="preserve">Attention ce montant est plafonné à 20% des dépenses directes de personnel
</text>
  </threadedComment>
  <threadedComment ref="G62" personId="{9A6FB0E8-002B-3100-1A7D-C15C8A8B0820}" id="{0046008A-0077-4A3A-A641-001800450014}" done="0">
    <text xml:space="preserve">Le montant des frais de sous-traitance est limité à 20% du coût total du projet
</text>
  </threadedComment>
  <threadedComment ref="G72" personId="{9A6FB0E8-002B-3100-1A7D-C15C8A8B0820}" id="{00510011-0015-43DC-977D-000F00A100F2}" done="0">
    <text xml:space="preserve">Le montant des frais de sous-traitance est limité à 20% du coût total du projet
</text>
  </threadedComment>
  <threadedComment ref="E9" personId="{FA633E75-B090-7773-A9E1-72D7FC30B5F8}" id="{008A0068-0050-400B-A808-009B00A200BB}" done="0">
    <text xml:space="preserve">coût total annuel chargé/nombre de jours ouvrés travaillés
</text>
  </threadedComment>
</ThreadedComments>
</file>

<file path=xl/threadedComments/threadedComment5.xml><?xml version="1.0" encoding="utf-8"?>
<ThreadedComments xmlns="http://schemas.microsoft.com/office/spreadsheetml/2018/threadedcomments" xmlns:x="http://schemas.openxmlformats.org/spreadsheetml/2006/main">
  <threadedComment ref="B16" personId="{F2D564DE-3CA5-0C16-FA1D-5D1D12669D16}" id="{00E400C3-00A6-49D0-AA3C-00D800F20086}" done="0">
    <text xml:space="preserve">Se rapporte uniquement au personnel n'étant pas directement lié au projet mais qui ont une action de support vis-à-vis de celui-ci (personnel administratif…)
</text>
  </threadedComment>
  <threadedComment ref="E10" personId="{F2D564DE-3CA5-0C16-FA1D-5D1D12669D16}" id="{0045006C-00A2-4153-ABE3-001800DC00EC}" done="0">
    <text xml:space="preserve">La clef de répartition représente la part du projet financé dans les coûts globaux de la structure. Le calcul doit être détaillé dans l'onglet "calcul clef de répartition". Elle peut être différente par ligne de coput ou globale pour la structure.
</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3.xml"/><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4.xml"/><Relationship Id="rId4" Type="http://schemas.microsoft.com/office/2017/10/relationships/threadedComment" Target="../threadedComments/threadedComment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1.bin"/><Relationship Id="rId5" Type="http://schemas.microsoft.com/office/2017/10/relationships/threadedComment" Target="../threadedComments/threadedComment4.xml"/><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7.xml"/><Relationship Id="rId4" Type="http://schemas.microsoft.com/office/2017/10/relationships/threadedComment" Target="../threadedComments/threadedComment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71"/>
  <sheetViews>
    <sheetView showGridLines="0" topLeftCell="A55" zoomScale="80" workbookViewId="0">
      <selection activeCell="D10" sqref="D10"/>
    </sheetView>
  </sheetViews>
  <sheetFormatPr baseColWidth="10" defaultColWidth="11.42578125" defaultRowHeight="18"/>
  <cols>
    <col min="1" max="1" width="4" style="1" customWidth="1"/>
    <col min="2" max="2" width="30.7109375" style="1" customWidth="1"/>
    <col min="3" max="5" width="30.7109375" style="2" customWidth="1"/>
    <col min="6" max="6" width="7.140625" style="3" customWidth="1"/>
    <col min="7" max="7" width="54" style="2" customWidth="1"/>
    <col min="8" max="8" width="5.85546875" style="1" customWidth="1"/>
    <col min="9" max="16384" width="11.42578125" style="1"/>
  </cols>
  <sheetData>
    <row r="1" spans="2:7" ht="93" customHeight="1">
      <c r="B1" s="271"/>
      <c r="C1" s="271"/>
      <c r="D1" s="271"/>
      <c r="E1" s="271"/>
      <c r="F1" s="4"/>
    </row>
    <row r="2" spans="2:7" s="5" customFormat="1">
      <c r="B2" s="272" t="s">
        <v>0</v>
      </c>
      <c r="C2" s="273"/>
      <c r="D2" s="273"/>
      <c r="E2" s="274"/>
      <c r="F2" s="6"/>
      <c r="G2" s="7" t="s">
        <v>1</v>
      </c>
    </row>
    <row r="3" spans="2:7" ht="28.5" customHeight="1">
      <c r="B3" s="275"/>
      <c r="C3" s="276"/>
      <c r="D3" s="276"/>
      <c r="E3" s="277"/>
      <c r="F3" s="8"/>
      <c r="G3" s="9"/>
    </row>
    <row r="4" spans="2:7">
      <c r="C4" s="10"/>
      <c r="D4" s="10"/>
      <c r="E4" s="10"/>
      <c r="F4" s="8"/>
      <c r="G4" s="10"/>
    </row>
    <row r="5" spans="2:7">
      <c r="B5" s="278" t="s">
        <v>2</v>
      </c>
      <c r="C5" s="278"/>
      <c r="D5" s="278"/>
      <c r="F5" s="279"/>
      <c r="G5" s="279"/>
    </row>
    <row r="6" spans="2:7" ht="27.75" customHeight="1">
      <c r="B6" s="11" t="s">
        <v>3</v>
      </c>
      <c r="C6" s="12" t="s">
        <v>4</v>
      </c>
      <c r="D6" s="13" t="s">
        <v>5</v>
      </c>
      <c r="F6" s="279"/>
      <c r="G6" s="279"/>
    </row>
    <row r="7" spans="2:7">
      <c r="C7"/>
      <c r="D7"/>
      <c r="E7"/>
      <c r="F7" s="279"/>
      <c r="G7" s="279"/>
    </row>
    <row r="8" spans="2:7" ht="21">
      <c r="B8" s="280" t="s">
        <v>6</v>
      </c>
      <c r="C8" s="280"/>
      <c r="D8" s="280"/>
      <c r="E8" s="280"/>
      <c r="F8" s="279"/>
      <c r="G8" s="279"/>
    </row>
    <row r="9" spans="2:7" ht="19.5">
      <c r="C9" s="14"/>
      <c r="D9"/>
      <c r="E9"/>
      <c r="F9" s="15"/>
      <c r="G9" s="1"/>
    </row>
    <row r="10" spans="2:7" ht="18" customHeight="1">
      <c r="B10" s="267" t="s">
        <v>7</v>
      </c>
      <c r="C10" s="268"/>
      <c r="D10" s="16" t="s">
        <v>8</v>
      </c>
      <c r="E10" s="17" t="s">
        <v>9</v>
      </c>
      <c r="F10" s="18"/>
      <c r="G10" s="1"/>
    </row>
    <row r="11" spans="2:7" ht="18" customHeight="1">
      <c r="B11" s="251" t="s">
        <v>10</v>
      </c>
      <c r="C11" s="251"/>
      <c r="D11" s="251"/>
      <c r="E11" s="251"/>
      <c r="F11" s="19"/>
      <c r="G11" s="1"/>
    </row>
    <row r="12" spans="2:7" ht="18" customHeight="1">
      <c r="B12" s="269" t="s">
        <v>11</v>
      </c>
      <c r="C12" s="270"/>
      <c r="D12" s="20">
        <f t="shared" ref="D12:D15" si="0">D21+D29+D37+D45</f>
        <v>0</v>
      </c>
      <c r="E12" s="21">
        <f t="shared" ref="E12:E17" si="1">0</f>
        <v>0</v>
      </c>
      <c r="F12" s="22"/>
      <c r="G12" s="1"/>
    </row>
    <row r="13" spans="2:7" ht="18" customHeight="1">
      <c r="B13" s="260" t="s">
        <v>12</v>
      </c>
      <c r="C13" s="261"/>
      <c r="D13" s="23">
        <f t="shared" si="0"/>
        <v>0</v>
      </c>
      <c r="E13" s="24">
        <f t="shared" si="1"/>
        <v>0</v>
      </c>
      <c r="F13" s="22"/>
      <c r="G13" s="1"/>
    </row>
    <row r="14" spans="2:7" ht="18" customHeight="1">
      <c r="B14" s="260" t="s">
        <v>13</v>
      </c>
      <c r="C14" s="261"/>
      <c r="D14" s="23">
        <f t="shared" si="0"/>
        <v>0</v>
      </c>
      <c r="E14" s="24">
        <f t="shared" si="1"/>
        <v>0</v>
      </c>
      <c r="F14" s="22"/>
      <c r="G14" s="1" t="str">
        <f>IF(D14&gt;D12*0.2,"Le plafond est dépassé.","")</f>
        <v/>
      </c>
    </row>
    <row r="15" spans="2:7" ht="16.5" customHeight="1">
      <c r="B15" s="260" t="s">
        <v>14</v>
      </c>
      <c r="C15" s="261"/>
      <c r="D15" s="23">
        <f t="shared" si="0"/>
        <v>0</v>
      </c>
      <c r="E15" s="24">
        <f t="shared" si="1"/>
        <v>0</v>
      </c>
      <c r="F15" s="262" t="str">
        <f>IF(D15&gt;(0.2*(D26+D34+D42+D50)),"Les frais de sous-traitance dépassent le plafond de 20% du coût total des actions d'animation","")</f>
        <v/>
      </c>
      <c r="G15" s="259"/>
    </row>
    <row r="16" spans="2:7" ht="18" customHeight="1">
      <c r="B16" s="260" t="s">
        <v>15</v>
      </c>
      <c r="C16" s="261"/>
      <c r="D16" s="23">
        <f>SUM(D53:D56)</f>
        <v>0</v>
      </c>
      <c r="E16" s="24">
        <f t="shared" si="1"/>
        <v>0</v>
      </c>
      <c r="F16" s="262"/>
      <c r="G16" s="259"/>
    </row>
    <row r="17" spans="2:7" ht="18" customHeight="1">
      <c r="B17" s="263" t="s">
        <v>16</v>
      </c>
      <c r="C17" s="264"/>
      <c r="D17" s="25">
        <f>D25+D33+D41+D49</f>
        <v>0</v>
      </c>
      <c r="E17" s="26">
        <f t="shared" si="1"/>
        <v>0</v>
      </c>
      <c r="F17" s="259" t="str">
        <f>IF(D18&lt;15000,"Le coût total du projet est inférieur au plancher de 15 000 €",IF(D18&gt;300000,"Le coût total du projet est supérieur au plafond  de 300 000 €",""))</f>
        <v>Le coût total du projet est inférieur au plancher de 15 000 €</v>
      </c>
      <c r="G17" s="259"/>
    </row>
    <row r="18" spans="2:7" ht="18" customHeight="1">
      <c r="B18" s="265" t="s">
        <v>17</v>
      </c>
      <c r="C18" s="266"/>
      <c r="D18" s="27">
        <f>SUM(D12:D17)</f>
        <v>0</v>
      </c>
      <c r="E18" s="28">
        <f>SUM(E12:E17)</f>
        <v>0</v>
      </c>
      <c r="F18" s="259"/>
      <c r="G18" s="259"/>
    </row>
    <row r="19" spans="2:7" ht="18" customHeight="1">
      <c r="C19" s="29"/>
      <c r="D19" s="30"/>
      <c r="E19" s="30"/>
      <c r="F19" s="30"/>
      <c r="G19" s="1"/>
    </row>
    <row r="20" spans="2:7" ht="18" customHeight="1">
      <c r="B20" s="258" t="s">
        <v>18</v>
      </c>
      <c r="C20" s="258"/>
      <c r="D20" s="258"/>
      <c r="E20" s="258"/>
      <c r="F20" s="19"/>
      <c r="G20" s="1"/>
    </row>
    <row r="21" spans="2:7" ht="18" customHeight="1">
      <c r="B21" s="252" t="s">
        <v>19</v>
      </c>
      <c r="C21" s="253"/>
      <c r="D21" s="20">
        <f>'Volet A1'!G21</f>
        <v>0</v>
      </c>
      <c r="E21" s="21">
        <f t="shared" ref="E21:E23" si="2">0</f>
        <v>0</v>
      </c>
      <c r="F21" s="259" t="str">
        <f>IF(D26&gt;(D26+D34+D42+D50)*0.05,"Le plafond de 5% du coût réel de la stratégie globale de communication est dépassé","")</f>
        <v/>
      </c>
      <c r="G21" s="259"/>
    </row>
    <row r="22" spans="2:7" ht="18" customHeight="1">
      <c r="B22" s="254" t="s">
        <v>12</v>
      </c>
      <c r="C22" s="255"/>
      <c r="D22" s="23">
        <f>'Volet A1'!G38</f>
        <v>0</v>
      </c>
      <c r="E22" s="24">
        <f t="shared" si="2"/>
        <v>0</v>
      </c>
      <c r="F22" s="259"/>
      <c r="G22" s="259"/>
    </row>
    <row r="23" spans="2:7" ht="18" customHeight="1">
      <c r="B23" s="254" t="s">
        <v>13</v>
      </c>
      <c r="C23" s="255"/>
      <c r="D23" s="23">
        <f>'Volet A1'!G48</f>
        <v>0</v>
      </c>
      <c r="E23" s="24">
        <f t="shared" si="2"/>
        <v>0</v>
      </c>
      <c r="F23" s="259"/>
      <c r="G23" s="259"/>
    </row>
    <row r="24" spans="2:7" ht="18" customHeight="1">
      <c r="B24" s="254" t="s">
        <v>20</v>
      </c>
      <c r="C24" s="255"/>
      <c r="D24" s="23">
        <f>'Volet A1'!G59</f>
        <v>0</v>
      </c>
      <c r="E24" s="24">
        <v>0</v>
      </c>
      <c r="F24" s="259"/>
      <c r="G24" s="259"/>
    </row>
    <row r="25" spans="2:7" ht="18" customHeight="1">
      <c r="B25" s="256" t="s">
        <v>21</v>
      </c>
      <c r="C25" s="257"/>
      <c r="D25" s="25">
        <f>'Volet A1'!G69</f>
        <v>0</v>
      </c>
      <c r="E25" s="26">
        <v>0</v>
      </c>
      <c r="F25" s="259"/>
      <c r="G25" s="259"/>
    </row>
    <row r="26" spans="2:7" ht="18" customHeight="1">
      <c r="B26" s="240" t="s">
        <v>22</v>
      </c>
      <c r="C26" s="241"/>
      <c r="D26" s="27">
        <f>SUM(D21:D25)</f>
        <v>0</v>
      </c>
      <c r="E26" s="28">
        <f>SUM(E21:E25)</f>
        <v>0</v>
      </c>
      <c r="F26" s="259"/>
      <c r="G26" s="259"/>
    </row>
    <row r="27" spans="2:7" ht="18" customHeight="1">
      <c r="C27" s="29"/>
      <c r="D27" s="30"/>
      <c r="E27" s="30"/>
      <c r="F27" s="30"/>
      <c r="G27" s="1"/>
    </row>
    <row r="28" spans="2:7" ht="18" customHeight="1">
      <c r="B28" s="258" t="s">
        <v>23</v>
      </c>
      <c r="C28" s="258"/>
      <c r="D28" s="258"/>
      <c r="E28" s="258"/>
      <c r="F28" s="19"/>
      <c r="G28" s="1"/>
    </row>
    <row r="29" spans="2:7" ht="18" customHeight="1">
      <c r="B29" s="252" t="s">
        <v>19</v>
      </c>
      <c r="C29" s="253"/>
      <c r="D29" s="20">
        <f>'Volet A2'!G23</f>
        <v>0</v>
      </c>
      <c r="E29" s="21">
        <f t="shared" ref="E29:E31" si="3">0</f>
        <v>0</v>
      </c>
      <c r="F29" s="259" t="str">
        <f>IF(AND('Volet A2'!F5+'Volet A2'!G5+'Volet A2'!F7+'Volet A2'!G7=0,'Volet A2'!H23&gt;0),"Le Nombre de bénéficiaires et le nombre de jours doivent être saisis pour vérifier le plafond","")</f>
        <v/>
      </c>
      <c r="G29" s="259"/>
    </row>
    <row r="30" spans="2:7" ht="18" customHeight="1">
      <c r="B30" s="254" t="s">
        <v>12</v>
      </c>
      <c r="C30" s="255"/>
      <c r="D30" s="23">
        <f>'Volet A2'!G44</f>
        <v>0</v>
      </c>
      <c r="E30" s="24">
        <f t="shared" si="3"/>
        <v>0</v>
      </c>
      <c r="F30" s="259"/>
      <c r="G30" s="259"/>
    </row>
    <row r="31" spans="2:7" ht="18" customHeight="1">
      <c r="B31" s="254" t="s">
        <v>13</v>
      </c>
      <c r="C31" s="255"/>
      <c r="D31" s="23">
        <f>'Volet A2'!G54</f>
        <v>0</v>
      </c>
      <c r="E31" s="24">
        <f t="shared" si="3"/>
        <v>0</v>
      </c>
      <c r="F31" s="259"/>
      <c r="G31" s="259"/>
    </row>
    <row r="32" spans="2:7" ht="18" customHeight="1">
      <c r="B32" s="254" t="s">
        <v>20</v>
      </c>
      <c r="C32" s="255"/>
      <c r="D32" s="23">
        <f>'Volet A2'!G65</f>
        <v>0</v>
      </c>
      <c r="E32" s="24">
        <v>0</v>
      </c>
      <c r="F32" s="259"/>
      <c r="G32" s="259"/>
    </row>
    <row r="33" spans="2:7" ht="18" customHeight="1">
      <c r="B33" s="256" t="s">
        <v>21</v>
      </c>
      <c r="C33" s="257"/>
      <c r="D33" s="25">
        <f>'Volet A2'!G75</f>
        <v>0</v>
      </c>
      <c r="E33" s="26">
        <v>0</v>
      </c>
      <c r="F33" s="259"/>
      <c r="G33" s="259"/>
    </row>
    <row r="34" spans="2:7" ht="18" customHeight="1">
      <c r="B34" s="240" t="s">
        <v>24</v>
      </c>
      <c r="C34" s="241"/>
      <c r="D34" s="27">
        <f>SUM(D29:D33)</f>
        <v>0</v>
      </c>
      <c r="E34" s="28">
        <f>SUM(E29:E33)</f>
        <v>0</v>
      </c>
      <c r="F34" s="259"/>
      <c r="G34" s="259"/>
    </row>
    <row r="35" spans="2:7" ht="18" customHeight="1">
      <c r="C35" s="29"/>
      <c r="D35" s="30"/>
      <c r="E35" s="30"/>
      <c r="F35" s="30"/>
      <c r="G35" s="1"/>
    </row>
    <row r="36" spans="2:7" ht="33.75" customHeight="1">
      <c r="B36" s="258" t="s">
        <v>25</v>
      </c>
      <c r="C36" s="258"/>
      <c r="D36" s="258"/>
      <c r="E36" s="258"/>
      <c r="F36" s="19"/>
      <c r="G36" s="1"/>
    </row>
    <row r="37" spans="2:7" ht="18" customHeight="1">
      <c r="B37" s="252" t="s">
        <v>19</v>
      </c>
      <c r="C37" s="253"/>
      <c r="D37" s="20">
        <f>'Volet A3'!G18</f>
        <v>0</v>
      </c>
      <c r="E37" s="21">
        <f t="shared" ref="E37:E39" si="4">0</f>
        <v>0</v>
      </c>
      <c r="F37" s="22"/>
      <c r="G37" s="1"/>
    </row>
    <row r="38" spans="2:7" ht="18" customHeight="1">
      <c r="B38" s="254" t="s">
        <v>12</v>
      </c>
      <c r="C38" s="255"/>
      <c r="D38" s="23">
        <f>'Volet A3'!G35</f>
        <v>0</v>
      </c>
      <c r="E38" s="24">
        <f t="shared" si="4"/>
        <v>0</v>
      </c>
      <c r="F38" s="22"/>
      <c r="G38" s="1"/>
    </row>
    <row r="39" spans="2:7" ht="18" customHeight="1">
      <c r="B39" s="254" t="s">
        <v>13</v>
      </c>
      <c r="C39" s="255"/>
      <c r="D39" s="23">
        <f>'Volet A3'!G46</f>
        <v>0</v>
      </c>
      <c r="E39" s="24">
        <f t="shared" si="4"/>
        <v>0</v>
      </c>
      <c r="F39" s="22"/>
      <c r="G39" s="1"/>
    </row>
    <row r="40" spans="2:7" ht="18" customHeight="1">
      <c r="B40" s="254" t="s">
        <v>20</v>
      </c>
      <c r="C40" s="255"/>
      <c r="D40" s="23">
        <f>'Volet A3'!G57</f>
        <v>0</v>
      </c>
      <c r="E40" s="24">
        <v>0</v>
      </c>
      <c r="F40" s="22"/>
      <c r="G40" s="1"/>
    </row>
    <row r="41" spans="2:7" ht="18" customHeight="1">
      <c r="B41" s="256" t="s">
        <v>21</v>
      </c>
      <c r="C41" s="257"/>
      <c r="D41" s="25">
        <f>'Volet A3'!G66</f>
        <v>0</v>
      </c>
      <c r="E41" s="26">
        <v>0</v>
      </c>
      <c r="F41" s="22"/>
      <c r="G41" s="1"/>
    </row>
    <row r="42" spans="2:7" ht="18" customHeight="1">
      <c r="B42" s="240" t="s">
        <v>26</v>
      </c>
      <c r="C42" s="241"/>
      <c r="D42" s="27">
        <f>SUM(D37:D41)</f>
        <v>0</v>
      </c>
      <c r="E42" s="28">
        <f>SUM(E37:E41)</f>
        <v>0</v>
      </c>
      <c r="F42" s="31"/>
      <c r="G42" s="1"/>
    </row>
    <row r="43" spans="2:7" ht="18" customHeight="1">
      <c r="C43" s="29"/>
      <c r="D43" s="30"/>
      <c r="E43" s="30"/>
      <c r="F43" s="30"/>
      <c r="G43" s="1"/>
    </row>
    <row r="44" spans="2:7" ht="18" customHeight="1">
      <c r="B44" s="258" t="s">
        <v>27</v>
      </c>
      <c r="C44" s="258"/>
      <c r="D44" s="258"/>
      <c r="E44" s="258"/>
      <c r="F44" s="19"/>
      <c r="G44" s="1"/>
    </row>
    <row r="45" spans="2:7" ht="18" customHeight="1">
      <c r="B45" s="252" t="s">
        <v>19</v>
      </c>
      <c r="C45" s="253"/>
      <c r="D45" s="20">
        <f>'Volet A4'!G22</f>
        <v>0</v>
      </c>
      <c r="E45" s="21">
        <f t="shared" ref="E45:E47" si="5">0</f>
        <v>0</v>
      </c>
      <c r="F45" s="259" t="str">
        <f>IF(D50&gt;(D50+D42+D34+D26)*0.05,"Le plafond de 5% du coût de la stratégie globale d'animation est dépassé","")</f>
        <v/>
      </c>
      <c r="G45" s="259"/>
    </row>
    <row r="46" spans="2:7" ht="18" customHeight="1">
      <c r="B46" s="254" t="s">
        <v>12</v>
      </c>
      <c r="C46" s="255"/>
      <c r="D46" s="23">
        <f>'Volet A4'!G39</f>
        <v>0</v>
      </c>
      <c r="E46" s="24">
        <f t="shared" si="5"/>
        <v>0</v>
      </c>
      <c r="F46" s="259"/>
      <c r="G46" s="259"/>
    </row>
    <row r="47" spans="2:7" ht="18" customHeight="1">
      <c r="B47" s="254" t="s">
        <v>13</v>
      </c>
      <c r="C47" s="255"/>
      <c r="D47" s="23">
        <f>'Volet A4'!G51</f>
        <v>0</v>
      </c>
      <c r="E47" s="24">
        <f t="shared" si="5"/>
        <v>0</v>
      </c>
      <c r="F47" s="259"/>
      <c r="G47" s="259"/>
    </row>
    <row r="48" spans="2:7" ht="18" customHeight="1">
      <c r="B48" s="254" t="s">
        <v>20</v>
      </c>
      <c r="C48" s="255"/>
      <c r="D48" s="23">
        <f>'Volet A4'!G62</f>
        <v>0</v>
      </c>
      <c r="E48" s="24">
        <v>0</v>
      </c>
      <c r="F48" s="259"/>
      <c r="G48" s="259"/>
    </row>
    <row r="49" spans="2:7" ht="18" customHeight="1">
      <c r="B49" s="256" t="s">
        <v>21</v>
      </c>
      <c r="C49" s="257"/>
      <c r="D49" s="25">
        <f>'Volet A4'!G72</f>
        <v>0</v>
      </c>
      <c r="E49" s="26">
        <v>0</v>
      </c>
      <c r="F49" s="259"/>
      <c r="G49" s="259"/>
    </row>
    <row r="50" spans="2:7">
      <c r="B50" s="240" t="s">
        <v>28</v>
      </c>
      <c r="C50" s="241"/>
      <c r="D50" s="27">
        <f>SUM(D45:D49)</f>
        <v>0</v>
      </c>
      <c r="E50" s="28">
        <f>SUM(E45:E49)</f>
        <v>0</v>
      </c>
      <c r="F50" s="259"/>
      <c r="G50" s="259"/>
    </row>
    <row r="51" spans="2:7" ht="18" customHeight="1">
      <c r="C51" s="29"/>
      <c r="D51" s="32"/>
      <c r="E51" s="32"/>
      <c r="F51" s="32"/>
      <c r="G51" s="1"/>
    </row>
    <row r="52" spans="2:7" ht="26.25" customHeight="1">
      <c r="B52" s="251" t="s">
        <v>29</v>
      </c>
      <c r="C52" s="251"/>
      <c r="D52" s="251"/>
      <c r="E52" s="251"/>
      <c r="F52" s="19"/>
      <c r="G52" s="1"/>
    </row>
    <row r="53" spans="2:7" ht="32.1" customHeight="1">
      <c r="B53" s="252" t="s">
        <v>30</v>
      </c>
      <c r="C53" s="253"/>
      <c r="D53" s="20">
        <f>SUMIF(Investissement!$D$14:D40,"I1",Investissement!$F$14:F40)</f>
        <v>0</v>
      </c>
      <c r="E53" s="21">
        <f>0</f>
        <v>0</v>
      </c>
      <c r="F53" s="22"/>
      <c r="G53" s="1"/>
    </row>
    <row r="54" spans="2:7" ht="32.1" customHeight="1">
      <c r="B54" s="254" t="s">
        <v>31</v>
      </c>
      <c r="C54" s="255"/>
      <c r="D54" s="23">
        <f>SUMIF(Investissement!$D$14:D41,"I2",Investissement!$F$14:F41)</f>
        <v>0</v>
      </c>
      <c r="E54" s="24">
        <v>0</v>
      </c>
      <c r="F54" s="22"/>
      <c r="G54" s="1"/>
    </row>
    <row r="55" spans="2:7" ht="32.1" customHeight="1">
      <c r="B55" s="254" t="s">
        <v>32</v>
      </c>
      <c r="C55" s="255"/>
      <c r="D55" s="23">
        <f>SUMIF(Investissement!$D$14:D42,"I3",Investissement!$F$14:F42)</f>
        <v>0</v>
      </c>
      <c r="E55" s="24">
        <v>0</v>
      </c>
      <c r="F55" s="22"/>
      <c r="G55" s="1"/>
    </row>
    <row r="56" spans="2:7" ht="32.1" customHeight="1">
      <c r="B56" s="256" t="s">
        <v>33</v>
      </c>
      <c r="C56" s="257"/>
      <c r="D56" s="25">
        <f>SUMIF(Investissement!$D$14:D43,"I4",Investissement!$F$14:F43)</f>
        <v>0</v>
      </c>
      <c r="E56" s="26">
        <v>0</v>
      </c>
      <c r="F56" s="22"/>
      <c r="G56" s="1"/>
    </row>
    <row r="57" spans="2:7">
      <c r="B57" s="240" t="s">
        <v>34</v>
      </c>
      <c r="C57" s="241"/>
      <c r="D57" s="27">
        <f>SUM(D53:D56)</f>
        <v>0</v>
      </c>
      <c r="E57" s="28">
        <f>SUM(E53:E56)</f>
        <v>0</v>
      </c>
      <c r="F57" s="31"/>
      <c r="G57" s="1"/>
    </row>
    <row r="58" spans="2:7">
      <c r="C58"/>
      <c r="D58"/>
      <c r="E58"/>
      <c r="F58" s="15"/>
      <c r="G58"/>
    </row>
    <row r="59" spans="2:7" ht="18" customHeight="1">
      <c r="C59" s="242" t="s">
        <v>35</v>
      </c>
      <c r="D59" s="243"/>
      <c r="E59" s="243"/>
      <c r="F59" s="243"/>
      <c r="G59" s="244"/>
    </row>
    <row r="60" spans="2:7" ht="18" customHeight="1">
      <c r="C60" s="245"/>
      <c r="D60" s="246"/>
      <c r="E60" s="246"/>
      <c r="F60" s="246"/>
      <c r="G60" s="247"/>
    </row>
    <row r="61" spans="2:7" ht="18" customHeight="1">
      <c r="C61" s="245"/>
      <c r="D61" s="246"/>
      <c r="E61" s="246"/>
      <c r="F61" s="246"/>
      <c r="G61" s="247"/>
    </row>
    <row r="62" spans="2:7" ht="18" customHeight="1">
      <c r="C62" s="245"/>
      <c r="D62" s="246"/>
      <c r="E62" s="246"/>
      <c r="F62" s="246"/>
      <c r="G62" s="247"/>
    </row>
    <row r="63" spans="2:7" ht="18" customHeight="1">
      <c r="C63" s="245"/>
      <c r="D63" s="246"/>
      <c r="E63" s="246"/>
      <c r="F63" s="246"/>
      <c r="G63" s="247"/>
    </row>
    <row r="64" spans="2:7" ht="18" customHeight="1">
      <c r="C64" s="245"/>
      <c r="D64" s="246"/>
      <c r="E64" s="246"/>
      <c r="F64" s="246"/>
      <c r="G64" s="247"/>
    </row>
    <row r="65" spans="3:7" ht="18" customHeight="1">
      <c r="C65" s="245"/>
      <c r="D65" s="246"/>
      <c r="E65" s="246"/>
      <c r="F65" s="246"/>
      <c r="G65" s="247"/>
    </row>
    <row r="66" spans="3:7" ht="18" customHeight="1">
      <c r="C66" s="245"/>
      <c r="D66" s="246"/>
      <c r="E66" s="246"/>
      <c r="F66" s="246"/>
      <c r="G66" s="247"/>
    </row>
    <row r="67" spans="3:7" ht="18" customHeight="1">
      <c r="C67" s="248"/>
      <c r="D67" s="249"/>
      <c r="E67" s="249"/>
      <c r="F67" s="249"/>
      <c r="G67" s="250"/>
    </row>
    <row r="68" spans="3:7" ht="18" customHeight="1">
      <c r="C68" s="33"/>
      <c r="D68" s="33"/>
      <c r="E68" s="33"/>
      <c r="F68" s="34"/>
      <c r="G68" s="33"/>
    </row>
    <row r="69" spans="3:7" ht="18" customHeight="1">
      <c r="C69" s="33"/>
      <c r="D69" s="33"/>
      <c r="E69" s="33"/>
      <c r="F69" s="34"/>
      <c r="G69" s="33"/>
    </row>
    <row r="70" spans="3:7" ht="18" customHeight="1">
      <c r="C70" s="33"/>
      <c r="D70" s="33"/>
      <c r="E70" s="33"/>
      <c r="F70" s="34"/>
      <c r="G70" s="33"/>
    </row>
    <row r="71" spans="3:7" ht="18" customHeight="1">
      <c r="C71" s="33"/>
      <c r="D71" s="33"/>
      <c r="E71" s="33"/>
      <c r="F71" s="34"/>
      <c r="G71" s="33"/>
    </row>
  </sheetData>
  <mergeCells count="55">
    <mergeCell ref="B1:E1"/>
    <mergeCell ref="B2:E2"/>
    <mergeCell ref="B3:E3"/>
    <mergeCell ref="B5:D5"/>
    <mergeCell ref="F5:G8"/>
    <mergeCell ref="B8:E8"/>
    <mergeCell ref="B10:C10"/>
    <mergeCell ref="B11:E11"/>
    <mergeCell ref="B12:C12"/>
    <mergeCell ref="B13:C13"/>
    <mergeCell ref="B14:C14"/>
    <mergeCell ref="B15:C15"/>
    <mergeCell ref="F15:G16"/>
    <mergeCell ref="B16:C16"/>
    <mergeCell ref="B17:C17"/>
    <mergeCell ref="F17:G18"/>
    <mergeCell ref="B18:C18"/>
    <mergeCell ref="B20:E20"/>
    <mergeCell ref="B21:C21"/>
    <mergeCell ref="F21:G26"/>
    <mergeCell ref="B22:C22"/>
    <mergeCell ref="B23:C23"/>
    <mergeCell ref="B24:C24"/>
    <mergeCell ref="B25:C25"/>
    <mergeCell ref="B26:C26"/>
    <mergeCell ref="B28:E28"/>
    <mergeCell ref="B29:C29"/>
    <mergeCell ref="F29:G34"/>
    <mergeCell ref="B30:C30"/>
    <mergeCell ref="B31:C31"/>
    <mergeCell ref="B32:C32"/>
    <mergeCell ref="B33:C33"/>
    <mergeCell ref="B34:C34"/>
    <mergeCell ref="B36:E36"/>
    <mergeCell ref="B37:C37"/>
    <mergeCell ref="B38:C38"/>
    <mergeCell ref="B39:C39"/>
    <mergeCell ref="B40:C40"/>
    <mergeCell ref="B41:C41"/>
    <mergeCell ref="B42:C42"/>
    <mergeCell ref="B44:E44"/>
    <mergeCell ref="B45:C45"/>
    <mergeCell ref="F45:G50"/>
    <mergeCell ref="B46:C46"/>
    <mergeCell ref="B47:C47"/>
    <mergeCell ref="B48:C48"/>
    <mergeCell ref="B49:C49"/>
    <mergeCell ref="B50:C50"/>
    <mergeCell ref="B57:C57"/>
    <mergeCell ref="C59:G67"/>
    <mergeCell ref="B52:E52"/>
    <mergeCell ref="B53:C53"/>
    <mergeCell ref="B54:C54"/>
    <mergeCell ref="B55:C55"/>
    <mergeCell ref="B56:C56"/>
  </mergeCells>
  <dataValidations count="1">
    <dataValidation allowBlank="1" showInputMessage="1" showErrorMessage="1" prompt="Nom de la structure candidate à titre individuel ou de la structure chef de file du consortium" sqref="G3"/>
  </dataValidations>
  <pageMargins left="0.25" right="0.25" top="0.75" bottom="0.75" header="0.3" footer="0.3"/>
  <pageSetup paperSize="9" scale="53" fitToHeight="0" orientation="portrait"/>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80"/>
  <sheetViews>
    <sheetView showGridLines="0" topLeftCell="A7" zoomScale="80" workbookViewId="0">
      <selection activeCell="C10" sqref="C10"/>
    </sheetView>
  </sheetViews>
  <sheetFormatPr baseColWidth="10" defaultRowHeight="15"/>
  <cols>
    <col min="1" max="1" width="7.5703125" customWidth="1"/>
    <col min="2" max="2" width="30.5703125" customWidth="1"/>
    <col min="3" max="4" width="23" bestFit="1" customWidth="1"/>
    <col min="5" max="5" width="19.85546875" customWidth="1"/>
    <col min="6" max="6" width="24.42578125" customWidth="1"/>
    <col min="7" max="7" width="17.7109375" customWidth="1"/>
    <col min="8" max="8" width="14.7109375" customWidth="1"/>
    <col min="9" max="9" width="27.7109375" customWidth="1"/>
    <col min="10" max="10" width="7.7109375" customWidth="1"/>
  </cols>
  <sheetData>
    <row r="1" spans="1:35" ht="58.5" customHeight="1">
      <c r="A1" s="302"/>
      <c r="B1" s="302"/>
      <c r="C1" s="302"/>
      <c r="D1" s="302"/>
      <c r="E1" s="35"/>
    </row>
    <row r="2" spans="1:35" ht="17.45" customHeight="1">
      <c r="A2" s="35"/>
      <c r="B2" s="35"/>
      <c r="C2" s="35"/>
      <c r="D2" s="35"/>
      <c r="E2" s="35"/>
    </row>
    <row r="4" spans="1:35" ht="18.75" customHeight="1">
      <c r="B4" s="303" t="s">
        <v>36</v>
      </c>
      <c r="C4" s="303"/>
      <c r="D4" s="303"/>
      <c r="E4" s="303"/>
    </row>
    <row r="5" spans="1:35">
      <c r="B5" s="303"/>
      <c r="C5" s="303"/>
      <c r="D5" s="303"/>
      <c r="E5" s="303"/>
    </row>
    <row r="6" spans="1:35" ht="18.75">
      <c r="B6" s="36"/>
      <c r="C6" s="36"/>
      <c r="D6" s="36"/>
      <c r="E6" s="36"/>
    </row>
    <row r="7" spans="1:35" s="37" customFormat="1" ht="18" customHeight="1">
      <c r="A7" s="38"/>
      <c r="B7" s="288" t="s">
        <v>37</v>
      </c>
      <c r="C7" s="288"/>
      <c r="D7" s="288"/>
      <c r="E7" s="288"/>
      <c r="F7" s="288"/>
      <c r="G7" s="288"/>
      <c r="H7" s="288"/>
      <c r="I7" s="288"/>
      <c r="J7" s="39"/>
      <c r="K7" s="40"/>
      <c r="L7" s="40"/>
      <c r="M7" s="40"/>
      <c r="N7" s="40"/>
      <c r="O7" s="40"/>
      <c r="P7" s="40"/>
      <c r="Q7" s="40"/>
      <c r="R7" s="40"/>
      <c r="S7" s="40"/>
      <c r="T7" s="40"/>
      <c r="U7" s="40"/>
      <c r="V7" s="40"/>
      <c r="W7" s="41"/>
      <c r="X7" s="41"/>
      <c r="Y7" s="41"/>
      <c r="Z7" s="41"/>
      <c r="AA7" s="41"/>
      <c r="AB7" s="41"/>
      <c r="AC7" s="41"/>
      <c r="AD7" s="41"/>
      <c r="AE7" s="41"/>
      <c r="AF7" s="41"/>
      <c r="AG7" s="41"/>
      <c r="AH7" s="41"/>
      <c r="AI7" s="41"/>
    </row>
    <row r="8" spans="1:35" s="37" customFormat="1" ht="26.25" customHeight="1">
      <c r="A8" s="38" t="s">
        <v>38</v>
      </c>
      <c r="B8" s="283" t="s">
        <v>39</v>
      </c>
      <c r="C8" s="283"/>
      <c r="D8" s="283"/>
      <c r="E8" s="283"/>
      <c r="F8" s="283"/>
      <c r="G8" s="283"/>
      <c r="H8" s="283"/>
      <c r="I8" s="283"/>
      <c r="J8" s="39"/>
      <c r="K8" s="40"/>
      <c r="L8" s="40"/>
      <c r="M8" s="40"/>
      <c r="N8" s="40"/>
      <c r="O8" s="40"/>
      <c r="P8" s="40"/>
      <c r="Q8" s="40"/>
      <c r="R8" s="40"/>
      <c r="S8" s="40"/>
      <c r="T8" s="40"/>
      <c r="U8" s="40"/>
      <c r="V8" s="40"/>
      <c r="W8" s="41"/>
      <c r="X8" s="41"/>
      <c r="Y8" s="41"/>
      <c r="Z8" s="41"/>
      <c r="AA8" s="41"/>
      <c r="AB8" s="41"/>
      <c r="AC8" s="41"/>
      <c r="AD8" s="41"/>
      <c r="AE8" s="41"/>
      <c r="AF8" s="41"/>
      <c r="AG8" s="41"/>
      <c r="AH8" s="41"/>
      <c r="AI8" s="41"/>
    </row>
    <row r="9" spans="1:35" ht="42" customHeight="1">
      <c r="A9" s="43"/>
      <c r="B9" s="44" t="s">
        <v>40</v>
      </c>
      <c r="C9" s="45" t="s">
        <v>41</v>
      </c>
      <c r="D9" s="45" t="s">
        <v>42</v>
      </c>
      <c r="E9" s="45" t="s">
        <v>43</v>
      </c>
      <c r="F9" s="45" t="s">
        <v>44</v>
      </c>
      <c r="G9" s="45" t="s">
        <v>45</v>
      </c>
      <c r="H9" s="45" t="s">
        <v>46</v>
      </c>
      <c r="I9" s="46" t="s">
        <v>47</v>
      </c>
    </row>
    <row r="10" spans="1:35">
      <c r="A10" s="43"/>
      <c r="B10" s="304"/>
      <c r="C10" s="47" t="s">
        <v>48</v>
      </c>
      <c r="D10" s="48" t="s">
        <v>49</v>
      </c>
      <c r="E10" s="49"/>
      <c r="F10" s="50">
        <v>5</v>
      </c>
      <c r="G10" s="51">
        <f t="shared" ref="G10:G20" si="0">E10*F10</f>
        <v>0</v>
      </c>
      <c r="H10" s="305">
        <f>SUM(G10:G12)</f>
        <v>0</v>
      </c>
      <c r="I10" s="52"/>
    </row>
    <row r="11" spans="1:35">
      <c r="A11" s="43"/>
      <c r="B11" s="293"/>
      <c r="C11" s="53" t="s">
        <v>50</v>
      </c>
      <c r="D11" s="54" t="s">
        <v>51</v>
      </c>
      <c r="E11" s="55"/>
      <c r="F11" s="56">
        <v>2</v>
      </c>
      <c r="G11" s="57">
        <f t="shared" si="0"/>
        <v>0</v>
      </c>
      <c r="H11" s="295"/>
      <c r="I11" s="58"/>
    </row>
    <row r="12" spans="1:35">
      <c r="A12" s="43"/>
      <c r="B12" s="293"/>
      <c r="C12" s="59"/>
      <c r="D12" s="59"/>
      <c r="E12" s="59"/>
      <c r="F12" s="56">
        <v>0</v>
      </c>
      <c r="G12" s="57">
        <f t="shared" si="0"/>
        <v>0</v>
      </c>
      <c r="H12" s="295"/>
      <c r="I12" s="58"/>
    </row>
    <row r="13" spans="1:35">
      <c r="A13" s="43"/>
      <c r="B13" s="293"/>
      <c r="C13" s="53"/>
      <c r="D13" s="54"/>
      <c r="E13" s="55"/>
      <c r="F13" s="56">
        <v>0</v>
      </c>
      <c r="G13" s="57">
        <f t="shared" si="0"/>
        <v>0</v>
      </c>
      <c r="H13" s="295">
        <f>SUM(G13:G15)</f>
        <v>0</v>
      </c>
      <c r="I13" s="58"/>
    </row>
    <row r="14" spans="1:35">
      <c r="A14" s="43"/>
      <c r="B14" s="293"/>
      <c r="C14" s="53"/>
      <c r="D14" s="54"/>
      <c r="E14" s="55"/>
      <c r="F14" s="56">
        <v>0</v>
      </c>
      <c r="G14" s="57">
        <f t="shared" si="0"/>
        <v>0</v>
      </c>
      <c r="H14" s="295"/>
      <c r="I14" s="58"/>
    </row>
    <row r="15" spans="1:35">
      <c r="A15" s="43"/>
      <c r="B15" s="293"/>
      <c r="C15" s="53"/>
      <c r="D15" s="54"/>
      <c r="E15" s="55"/>
      <c r="F15" s="56">
        <v>0</v>
      </c>
      <c r="G15" s="57">
        <f t="shared" si="0"/>
        <v>0</v>
      </c>
      <c r="H15" s="295"/>
      <c r="I15" s="58"/>
    </row>
    <row r="16" spans="1:35">
      <c r="A16" s="43"/>
      <c r="B16" s="293"/>
      <c r="C16" s="53"/>
      <c r="D16" s="54"/>
      <c r="E16" s="55"/>
      <c r="F16" s="56">
        <v>0</v>
      </c>
      <c r="G16" s="57">
        <f t="shared" si="0"/>
        <v>0</v>
      </c>
      <c r="H16" s="295">
        <f>SUM(G16:G18)</f>
        <v>0</v>
      </c>
      <c r="I16" s="58"/>
    </row>
    <row r="17" spans="1:9">
      <c r="A17" s="43"/>
      <c r="B17" s="293"/>
      <c r="C17" s="60"/>
      <c r="D17" s="61"/>
      <c r="E17" s="55"/>
      <c r="F17" s="56">
        <v>0</v>
      </c>
      <c r="G17" s="57">
        <f t="shared" si="0"/>
        <v>0</v>
      </c>
      <c r="H17" s="295"/>
      <c r="I17" s="58"/>
    </row>
    <row r="18" spans="1:9">
      <c r="A18" s="43"/>
      <c r="B18" s="293"/>
      <c r="C18" s="60"/>
      <c r="D18" s="61"/>
      <c r="E18" s="55"/>
      <c r="F18" s="56">
        <v>0</v>
      </c>
      <c r="G18" s="57">
        <f t="shared" si="0"/>
        <v>0</v>
      </c>
      <c r="H18" s="295"/>
      <c r="I18" s="58"/>
    </row>
    <row r="19" spans="1:9">
      <c r="A19" s="43"/>
      <c r="B19" s="300"/>
      <c r="C19" s="63"/>
      <c r="D19" s="61"/>
      <c r="E19" s="55"/>
      <c r="F19" s="56">
        <v>0</v>
      </c>
      <c r="G19" s="57">
        <f t="shared" si="0"/>
        <v>0</v>
      </c>
      <c r="H19" s="295">
        <f>SUM(G19:G20)</f>
        <v>0</v>
      </c>
      <c r="I19" s="58"/>
    </row>
    <row r="20" spans="1:9">
      <c r="A20" s="43"/>
      <c r="B20" s="301"/>
      <c r="C20" s="65"/>
      <c r="D20" s="66"/>
      <c r="E20" s="67"/>
      <c r="F20" s="68">
        <v>0</v>
      </c>
      <c r="G20" s="69">
        <f t="shared" si="0"/>
        <v>0</v>
      </c>
      <c r="H20" s="296"/>
      <c r="I20" s="70"/>
    </row>
    <row r="21" spans="1:9" ht="23.25" customHeight="1">
      <c r="A21" s="43"/>
      <c r="B21" s="71"/>
      <c r="C21" s="71"/>
      <c r="D21" s="71"/>
      <c r="E21" s="72" t="s">
        <v>52</v>
      </c>
      <c r="F21" s="73">
        <f>SUM(F10:F20)</f>
        <v>7</v>
      </c>
      <c r="G21" s="74">
        <f>SUM(G10:G20)</f>
        <v>0</v>
      </c>
      <c r="H21" s="75">
        <f>SUM(H10:H20)</f>
        <v>0</v>
      </c>
      <c r="I21" s="76"/>
    </row>
    <row r="22" spans="1:9" ht="28.5" customHeight="1">
      <c r="A22" s="43"/>
      <c r="B22" s="283" t="s">
        <v>53</v>
      </c>
      <c r="C22" s="283"/>
      <c r="D22" s="283"/>
      <c r="E22" s="283"/>
      <c r="F22" s="283"/>
      <c r="G22" s="283"/>
      <c r="H22" s="283"/>
      <c r="I22" s="283"/>
    </row>
    <row r="23" spans="1:9" ht="39.75" customHeight="1">
      <c r="A23" s="43"/>
      <c r="B23" s="44" t="s">
        <v>40</v>
      </c>
      <c r="C23" s="45" t="s">
        <v>48</v>
      </c>
      <c r="D23" s="45" t="s">
        <v>54</v>
      </c>
      <c r="E23" s="45" t="s">
        <v>55</v>
      </c>
      <c r="F23" s="45" t="s">
        <v>56</v>
      </c>
      <c r="G23" s="45" t="s">
        <v>45</v>
      </c>
      <c r="H23" s="45" t="s">
        <v>46</v>
      </c>
      <c r="I23" s="46" t="s">
        <v>47</v>
      </c>
    </row>
    <row r="24" spans="1:9">
      <c r="A24" s="43"/>
      <c r="B24" s="293"/>
      <c r="C24" s="53" t="s">
        <v>48</v>
      </c>
      <c r="D24" s="299" t="s">
        <v>57</v>
      </c>
      <c r="E24" s="77"/>
      <c r="F24" s="78"/>
      <c r="G24" s="57">
        <f t="shared" ref="G24:G37" si="1">E24*F24</f>
        <v>0</v>
      </c>
      <c r="H24" s="295">
        <f>SUM(G24:G25)</f>
        <v>0</v>
      </c>
      <c r="I24" s="58"/>
    </row>
    <row r="25" spans="1:9">
      <c r="A25" s="43"/>
      <c r="B25" s="293"/>
      <c r="C25" s="53" t="s">
        <v>50</v>
      </c>
      <c r="D25" s="299"/>
      <c r="E25" s="77"/>
      <c r="F25" s="78"/>
      <c r="G25" s="57">
        <f t="shared" si="1"/>
        <v>0</v>
      </c>
      <c r="H25" s="295"/>
      <c r="I25" s="58"/>
    </row>
    <row r="26" spans="1:9">
      <c r="A26" s="43"/>
      <c r="B26" s="293"/>
      <c r="C26" s="53" t="s">
        <v>48</v>
      </c>
      <c r="D26" s="299" t="s">
        <v>58</v>
      </c>
      <c r="E26" s="77"/>
      <c r="F26" s="78"/>
      <c r="G26" s="57">
        <f t="shared" si="1"/>
        <v>0</v>
      </c>
      <c r="H26" s="295"/>
      <c r="I26" s="58"/>
    </row>
    <row r="27" spans="1:9">
      <c r="A27" s="43"/>
      <c r="B27" s="293"/>
      <c r="C27" s="53" t="s">
        <v>50</v>
      </c>
      <c r="D27" s="299"/>
      <c r="E27" s="77"/>
      <c r="F27" s="78"/>
      <c r="G27" s="57">
        <f t="shared" si="1"/>
        <v>0</v>
      </c>
      <c r="H27" s="295"/>
      <c r="I27" s="58"/>
    </row>
    <row r="28" spans="1:9">
      <c r="A28" s="43"/>
      <c r="B28" s="293"/>
      <c r="C28" s="53" t="s">
        <v>48</v>
      </c>
      <c r="D28" s="299" t="s">
        <v>59</v>
      </c>
      <c r="E28" s="77"/>
      <c r="F28" s="78"/>
      <c r="G28" s="57">
        <f t="shared" si="1"/>
        <v>0</v>
      </c>
      <c r="H28" s="295"/>
      <c r="I28" s="58"/>
    </row>
    <row r="29" spans="1:9">
      <c r="A29" s="43"/>
      <c r="B29" s="293"/>
      <c r="C29" s="53" t="s">
        <v>50</v>
      </c>
      <c r="D29" s="299"/>
      <c r="E29" s="77"/>
      <c r="F29" s="78"/>
      <c r="G29" s="57">
        <f t="shared" si="1"/>
        <v>0</v>
      </c>
      <c r="H29" s="295"/>
      <c r="I29" s="58"/>
    </row>
    <row r="30" spans="1:9">
      <c r="A30" s="43"/>
      <c r="B30" s="293" t="s">
        <v>60</v>
      </c>
      <c r="C30" s="53" t="s">
        <v>48</v>
      </c>
      <c r="D30" s="299" t="s">
        <v>161</v>
      </c>
      <c r="E30" s="77"/>
      <c r="F30" s="78"/>
      <c r="G30" s="57">
        <f t="shared" si="1"/>
        <v>0</v>
      </c>
      <c r="H30" s="295">
        <f t="shared" ref="H30:H36" si="2">SUM(G30:G31)</f>
        <v>0</v>
      </c>
      <c r="I30" s="58"/>
    </row>
    <row r="31" spans="1:9">
      <c r="A31" s="43"/>
      <c r="B31" s="293"/>
      <c r="C31" s="53" t="s">
        <v>50</v>
      </c>
      <c r="D31" s="299"/>
      <c r="E31" s="77"/>
      <c r="F31" s="78"/>
      <c r="G31" s="57">
        <f t="shared" si="1"/>
        <v>0</v>
      </c>
      <c r="H31" s="295"/>
      <c r="I31" s="58"/>
    </row>
    <row r="32" spans="1:9">
      <c r="A32" s="43"/>
      <c r="B32" s="293"/>
      <c r="C32" s="53" t="s">
        <v>48</v>
      </c>
      <c r="D32" s="299" t="s">
        <v>58</v>
      </c>
      <c r="E32" s="77"/>
      <c r="F32" s="78"/>
      <c r="G32" s="57">
        <f t="shared" si="1"/>
        <v>0</v>
      </c>
      <c r="H32" s="295"/>
      <c r="I32" s="58"/>
    </row>
    <row r="33" spans="1:9">
      <c r="A33" s="43"/>
      <c r="B33" s="293"/>
      <c r="C33" s="53" t="s">
        <v>50</v>
      </c>
      <c r="D33" s="299"/>
      <c r="E33" s="77"/>
      <c r="F33" s="78"/>
      <c r="G33" s="57">
        <f t="shared" si="1"/>
        <v>0</v>
      </c>
      <c r="H33" s="295"/>
      <c r="I33" s="58"/>
    </row>
    <row r="34" spans="1:9">
      <c r="A34" s="43"/>
      <c r="B34" s="293"/>
      <c r="C34" s="53" t="s">
        <v>48</v>
      </c>
      <c r="D34" s="299" t="s">
        <v>59</v>
      </c>
      <c r="E34" s="77"/>
      <c r="F34" s="78"/>
      <c r="G34" s="57">
        <f t="shared" si="1"/>
        <v>0</v>
      </c>
      <c r="H34" s="295"/>
      <c r="I34" s="58"/>
    </row>
    <row r="35" spans="1:9">
      <c r="A35" s="43"/>
      <c r="B35" s="293"/>
      <c r="C35" s="53" t="s">
        <v>50</v>
      </c>
      <c r="D35" s="299"/>
      <c r="E35" s="77"/>
      <c r="F35" s="78"/>
      <c r="G35" s="57">
        <f t="shared" si="1"/>
        <v>0</v>
      </c>
      <c r="H35" s="295"/>
      <c r="I35" s="58"/>
    </row>
    <row r="36" spans="1:9">
      <c r="A36" s="43"/>
      <c r="B36" s="293"/>
      <c r="C36" s="53"/>
      <c r="D36" s="54"/>
      <c r="E36" s="77"/>
      <c r="F36" s="78"/>
      <c r="G36" s="57">
        <f t="shared" si="1"/>
        <v>0</v>
      </c>
      <c r="H36" s="295">
        <f t="shared" si="2"/>
        <v>0</v>
      </c>
      <c r="I36" s="58"/>
    </row>
    <row r="37" spans="1:9">
      <c r="A37" s="43"/>
      <c r="B37" s="294" t="s">
        <v>50</v>
      </c>
      <c r="C37" s="79"/>
      <c r="D37" s="80"/>
      <c r="E37" s="81"/>
      <c r="F37" s="82"/>
      <c r="G37" s="69">
        <f t="shared" si="1"/>
        <v>0</v>
      </c>
      <c r="H37" s="296"/>
      <c r="I37" s="70"/>
    </row>
    <row r="38" spans="1:9" ht="19.5" customHeight="1">
      <c r="A38" s="43"/>
      <c r="B38" s="71"/>
      <c r="C38" s="71"/>
      <c r="D38" s="76"/>
      <c r="E38" s="76"/>
      <c r="F38" s="72" t="s">
        <v>52</v>
      </c>
      <c r="G38" s="83">
        <f>SUM(G24:G37)</f>
        <v>0</v>
      </c>
      <c r="H38" s="83">
        <f>SUM(H24:H37)</f>
        <v>0</v>
      </c>
      <c r="I38" s="84"/>
    </row>
    <row r="39" spans="1:9">
      <c r="B39" s="85"/>
      <c r="C39" s="85"/>
      <c r="D39" s="86"/>
      <c r="E39" s="87"/>
      <c r="F39" s="87"/>
      <c r="G39" s="87"/>
      <c r="H39" s="88"/>
      <c r="I39" s="89"/>
    </row>
    <row r="40" spans="1:9" ht="23.25" customHeight="1">
      <c r="B40" s="283" t="s">
        <v>61</v>
      </c>
      <c r="C40" s="283"/>
      <c r="D40" s="283"/>
      <c r="E40" s="283"/>
      <c r="F40" s="283"/>
      <c r="G40" s="283"/>
      <c r="H40" s="283"/>
      <c r="I40" s="283"/>
    </row>
    <row r="41" spans="1:9" ht="45">
      <c r="B41" s="44" t="s">
        <v>62</v>
      </c>
      <c r="C41" s="45" t="s">
        <v>63</v>
      </c>
      <c r="D41" s="45" t="s">
        <v>64</v>
      </c>
      <c r="E41" s="45" t="s">
        <v>45</v>
      </c>
      <c r="F41" s="45" t="s">
        <v>65</v>
      </c>
      <c r="G41" s="45" t="s">
        <v>66</v>
      </c>
      <c r="H41" s="297" t="s">
        <v>47</v>
      </c>
      <c r="I41" s="298"/>
    </row>
    <row r="42" spans="1:9">
      <c r="B42" s="90" t="s">
        <v>48</v>
      </c>
      <c r="C42" s="91">
        <v>0</v>
      </c>
      <c r="D42" s="92">
        <f t="shared" ref="D42:D47" si="3">SUMIF(C10:C20,B42,F10:F20)</f>
        <v>5</v>
      </c>
      <c r="E42" s="93">
        <f t="shared" ref="E42:E47" si="4">C42*D42</f>
        <v>0</v>
      </c>
      <c r="F42" s="93">
        <f>SUMIF($C$10:C20,B42,$G$10:G20)*0.2</f>
        <v>0</v>
      </c>
      <c r="G42" s="93">
        <f t="shared" ref="G42:G47" si="5">IF(E42&gt;F42,F42,E42)</f>
        <v>0</v>
      </c>
      <c r="H42" s="289"/>
      <c r="I42" s="290"/>
    </row>
    <row r="43" spans="1:9">
      <c r="B43" s="90" t="s">
        <v>50</v>
      </c>
      <c r="C43" s="91">
        <v>0</v>
      </c>
      <c r="D43" s="92">
        <f t="shared" si="3"/>
        <v>2</v>
      </c>
      <c r="E43" s="93">
        <f t="shared" si="4"/>
        <v>0</v>
      </c>
      <c r="F43" s="93">
        <f t="shared" ref="F43:F47" si="6">SUMIF($C$10:C20,B43,$G$10:G20)*0.2</f>
        <v>0</v>
      </c>
      <c r="G43" s="93">
        <f t="shared" si="5"/>
        <v>0</v>
      </c>
      <c r="H43" s="289"/>
      <c r="I43" s="290"/>
    </row>
    <row r="44" spans="1:9">
      <c r="B44" s="90"/>
      <c r="C44" s="91">
        <v>0</v>
      </c>
      <c r="D44" s="92">
        <f t="shared" si="3"/>
        <v>0</v>
      </c>
      <c r="E44" s="93">
        <f t="shared" si="4"/>
        <v>0</v>
      </c>
      <c r="F44" s="93">
        <f t="shared" si="6"/>
        <v>0</v>
      </c>
      <c r="G44" s="93">
        <f t="shared" si="5"/>
        <v>0</v>
      </c>
      <c r="H44" s="289"/>
      <c r="I44" s="290"/>
    </row>
    <row r="45" spans="1:9">
      <c r="B45" s="90"/>
      <c r="C45" s="91">
        <v>0</v>
      </c>
      <c r="D45" s="92">
        <f t="shared" si="3"/>
        <v>0</v>
      </c>
      <c r="E45" s="93">
        <f t="shared" si="4"/>
        <v>0</v>
      </c>
      <c r="F45" s="93">
        <f t="shared" si="6"/>
        <v>0</v>
      </c>
      <c r="G45" s="93">
        <f t="shared" si="5"/>
        <v>0</v>
      </c>
      <c r="H45" s="289"/>
      <c r="I45" s="290"/>
    </row>
    <row r="46" spans="1:9">
      <c r="B46" s="90"/>
      <c r="C46" s="91">
        <v>0</v>
      </c>
      <c r="D46" s="92">
        <f t="shared" si="3"/>
        <v>0</v>
      </c>
      <c r="E46" s="93">
        <f t="shared" si="4"/>
        <v>0</v>
      </c>
      <c r="F46" s="93">
        <f t="shared" si="6"/>
        <v>0</v>
      </c>
      <c r="G46" s="93">
        <f t="shared" si="5"/>
        <v>0</v>
      </c>
      <c r="H46" s="289"/>
      <c r="I46" s="290"/>
    </row>
    <row r="47" spans="1:9">
      <c r="B47" s="94"/>
      <c r="C47" s="91">
        <v>0</v>
      </c>
      <c r="D47" s="92">
        <f t="shared" si="3"/>
        <v>0</v>
      </c>
      <c r="E47" s="95">
        <f t="shared" si="4"/>
        <v>0</v>
      </c>
      <c r="F47" s="95">
        <f t="shared" si="6"/>
        <v>0</v>
      </c>
      <c r="G47" s="95">
        <f t="shared" si="5"/>
        <v>0</v>
      </c>
      <c r="H47" s="291"/>
      <c r="I47" s="292"/>
    </row>
    <row r="48" spans="1:9" ht="20.25" customHeight="1">
      <c r="B48" s="85"/>
      <c r="C48" s="96" t="s">
        <v>67</v>
      </c>
      <c r="D48" s="97">
        <f>SUM(D42:D46)</f>
        <v>7</v>
      </c>
      <c r="E48" s="98">
        <f>SUM(F42:F46)</f>
        <v>0</v>
      </c>
      <c r="F48" s="98">
        <f>SUM(G42:G46)</f>
        <v>0</v>
      </c>
      <c r="G48" s="99">
        <f>SUM(H42:H47)</f>
        <v>0</v>
      </c>
      <c r="H48" s="88"/>
      <c r="I48" s="89"/>
    </row>
    <row r="49" spans="2:9">
      <c r="B49" s="85"/>
      <c r="C49" s="85"/>
      <c r="D49" s="85"/>
      <c r="E49" s="85"/>
      <c r="F49" s="85"/>
      <c r="G49" s="100"/>
      <c r="H49" s="88"/>
      <c r="I49" s="89"/>
    </row>
    <row r="50" spans="2:9" ht="18">
      <c r="B50" s="288" t="s">
        <v>68</v>
      </c>
      <c r="C50" s="288"/>
      <c r="D50" s="288"/>
      <c r="E50" s="288"/>
      <c r="F50" s="288"/>
      <c r="G50" s="288"/>
      <c r="H50" s="288"/>
      <c r="I50" s="288"/>
    </row>
    <row r="51" spans="2:9" ht="25.5" customHeight="1">
      <c r="B51" s="283" t="s">
        <v>69</v>
      </c>
      <c r="C51" s="283"/>
      <c r="D51" s="283"/>
      <c r="E51" s="283"/>
      <c r="F51" s="283"/>
      <c r="G51" s="283"/>
      <c r="H51" s="283"/>
      <c r="I51" s="283"/>
    </row>
    <row r="52" spans="2:9" ht="30">
      <c r="B52" s="101" t="s">
        <v>70</v>
      </c>
      <c r="C52" s="102" t="s">
        <v>71</v>
      </c>
      <c r="D52" s="102" t="s">
        <v>40</v>
      </c>
      <c r="E52" s="102" t="s">
        <v>72</v>
      </c>
      <c r="F52" s="103" t="s">
        <v>56</v>
      </c>
      <c r="G52" s="103" t="s">
        <v>73</v>
      </c>
      <c r="H52" s="284" t="s">
        <v>74</v>
      </c>
      <c r="I52" s="285"/>
    </row>
    <row r="53" spans="2:9">
      <c r="B53" s="90"/>
      <c r="C53" s="104"/>
      <c r="D53" s="104"/>
      <c r="E53" s="104"/>
      <c r="F53" s="105"/>
      <c r="G53" s="106">
        <f t="shared" ref="G53:G58" si="7">IF(B53="",0,E53*F53)</f>
        <v>0</v>
      </c>
      <c r="H53" s="286"/>
      <c r="I53" s="287"/>
    </row>
    <row r="54" spans="2:9">
      <c r="B54" s="90"/>
      <c r="C54" s="104"/>
      <c r="D54" s="104"/>
      <c r="E54" s="104"/>
      <c r="F54" s="105"/>
      <c r="G54" s="106">
        <f t="shared" si="7"/>
        <v>0</v>
      </c>
      <c r="H54" s="107"/>
      <c r="I54" s="108"/>
    </row>
    <row r="55" spans="2:9">
      <c r="B55" s="90"/>
      <c r="C55" s="104"/>
      <c r="D55" s="104"/>
      <c r="E55" s="104"/>
      <c r="F55" s="105"/>
      <c r="G55" s="106">
        <f t="shared" si="7"/>
        <v>0</v>
      </c>
      <c r="H55" s="107"/>
      <c r="I55" s="108"/>
    </row>
    <row r="56" spans="2:9">
      <c r="B56" s="90"/>
      <c r="C56" s="104"/>
      <c r="D56" s="104"/>
      <c r="E56" s="104"/>
      <c r="F56" s="105"/>
      <c r="G56" s="106">
        <f t="shared" si="7"/>
        <v>0</v>
      </c>
      <c r="H56" s="107"/>
      <c r="I56" s="108"/>
    </row>
    <row r="57" spans="2:9">
      <c r="B57" s="109"/>
      <c r="C57" s="104"/>
      <c r="D57" s="104"/>
      <c r="E57" s="104"/>
      <c r="F57" s="105"/>
      <c r="G57" s="106">
        <f t="shared" si="7"/>
        <v>0</v>
      </c>
      <c r="H57" s="286"/>
      <c r="I57" s="287"/>
    </row>
    <row r="58" spans="2:9">
      <c r="B58" s="110"/>
      <c r="C58" s="111"/>
      <c r="D58" s="111"/>
      <c r="E58" s="111"/>
      <c r="F58" s="112"/>
      <c r="G58" s="113">
        <f t="shared" si="7"/>
        <v>0</v>
      </c>
      <c r="H58" s="281"/>
      <c r="I58" s="282"/>
    </row>
    <row r="59" spans="2:9" ht="18.75" customHeight="1">
      <c r="B59" s="85"/>
      <c r="C59" s="85"/>
      <c r="D59" s="85"/>
      <c r="F59" s="96" t="s">
        <v>67</v>
      </c>
      <c r="G59" s="114">
        <f>SUM(G53:G58)</f>
        <v>0</v>
      </c>
      <c r="H59" s="115"/>
      <c r="I59" s="116"/>
    </row>
    <row r="60" spans="2:9">
      <c r="B60" s="43"/>
      <c r="C60" s="43"/>
      <c r="D60" s="43"/>
      <c r="E60" s="43"/>
      <c r="F60" s="43"/>
      <c r="G60" s="43"/>
      <c r="H60" s="43"/>
      <c r="I60" s="43"/>
    </row>
    <row r="61" spans="2:9" ht="26.25" customHeight="1">
      <c r="B61" s="283" t="s">
        <v>75</v>
      </c>
      <c r="C61" s="283"/>
      <c r="D61" s="283"/>
      <c r="E61" s="283"/>
      <c r="F61" s="283"/>
      <c r="G61" s="283"/>
      <c r="H61" s="283"/>
      <c r="I61" s="283"/>
    </row>
    <row r="62" spans="2:9" ht="30">
      <c r="B62" s="101" t="s">
        <v>70</v>
      </c>
      <c r="C62" s="102" t="s">
        <v>71</v>
      </c>
      <c r="D62" s="102" t="s">
        <v>40</v>
      </c>
      <c r="E62" s="102" t="s">
        <v>72</v>
      </c>
      <c r="F62" s="103" t="s">
        <v>76</v>
      </c>
      <c r="G62" s="103" t="s">
        <v>73</v>
      </c>
      <c r="H62" s="284" t="s">
        <v>74</v>
      </c>
      <c r="I62" s="285"/>
    </row>
    <row r="63" spans="2:9">
      <c r="B63" s="90"/>
      <c r="C63" s="104"/>
      <c r="D63" s="104"/>
      <c r="E63" s="104"/>
      <c r="F63" s="105"/>
      <c r="G63" s="106">
        <f t="shared" ref="G63:G68" si="8">IF(B63="",0,E63*F63)</f>
        <v>0</v>
      </c>
      <c r="H63" s="286"/>
      <c r="I63" s="287"/>
    </row>
    <row r="64" spans="2:9">
      <c r="B64" s="90"/>
      <c r="C64" s="104"/>
      <c r="D64" s="104"/>
      <c r="E64" s="104"/>
      <c r="F64" s="105"/>
      <c r="G64" s="106">
        <f t="shared" si="8"/>
        <v>0</v>
      </c>
      <c r="H64" s="107"/>
      <c r="I64" s="108"/>
    </row>
    <row r="65" spans="2:9">
      <c r="B65" s="90"/>
      <c r="C65" s="104"/>
      <c r="D65" s="104"/>
      <c r="E65" s="104"/>
      <c r="F65" s="105"/>
      <c r="G65" s="106">
        <f t="shared" si="8"/>
        <v>0</v>
      </c>
      <c r="H65" s="107"/>
      <c r="I65" s="108"/>
    </row>
    <row r="66" spans="2:9">
      <c r="B66" s="90"/>
      <c r="C66" s="104"/>
      <c r="D66" s="104"/>
      <c r="E66" s="104"/>
      <c r="F66" s="105"/>
      <c r="G66" s="106">
        <f t="shared" si="8"/>
        <v>0</v>
      </c>
      <c r="H66" s="107"/>
      <c r="I66" s="108"/>
    </row>
    <row r="67" spans="2:9">
      <c r="B67" s="109"/>
      <c r="C67" s="104"/>
      <c r="D67" s="104"/>
      <c r="E67" s="104"/>
      <c r="F67" s="105"/>
      <c r="G67" s="106">
        <f t="shared" si="8"/>
        <v>0</v>
      </c>
      <c r="H67" s="286"/>
      <c r="I67" s="287"/>
    </row>
    <row r="68" spans="2:9">
      <c r="B68" s="110"/>
      <c r="C68" s="111"/>
      <c r="D68" s="111"/>
      <c r="E68" s="111"/>
      <c r="F68" s="112"/>
      <c r="G68" s="113">
        <f t="shared" si="8"/>
        <v>0</v>
      </c>
      <c r="H68" s="281"/>
      <c r="I68" s="282"/>
    </row>
    <row r="69" spans="2:9" ht="19.5" customHeight="1">
      <c r="B69" s="85"/>
      <c r="C69" s="85"/>
      <c r="D69" s="85"/>
      <c r="F69" s="117" t="s">
        <v>67</v>
      </c>
      <c r="G69" s="114">
        <f>SUM(G63:G68)</f>
        <v>0</v>
      </c>
      <c r="H69" s="115"/>
      <c r="I69" s="116"/>
    </row>
    <row r="70" spans="2:9">
      <c r="B70" s="43"/>
      <c r="C70" s="43"/>
      <c r="D70" s="43"/>
      <c r="E70" s="43"/>
      <c r="F70" s="43"/>
      <c r="G70" s="43"/>
      <c r="H70" s="43"/>
      <c r="I70" s="43"/>
    </row>
    <row r="71" spans="2:9">
      <c r="B71" s="43"/>
      <c r="C71" s="43"/>
      <c r="D71" s="43"/>
      <c r="E71" s="43"/>
      <c r="F71" s="43"/>
      <c r="G71" s="43"/>
      <c r="H71" s="43"/>
      <c r="I71" s="43"/>
    </row>
    <row r="72" spans="2:9">
      <c r="B72" s="43"/>
      <c r="C72" s="43"/>
      <c r="D72" s="43"/>
      <c r="E72" s="43"/>
      <c r="F72" s="43"/>
      <c r="G72" s="43"/>
      <c r="H72" s="43"/>
      <c r="I72" s="43"/>
    </row>
    <row r="73" spans="2:9">
      <c r="B73" s="43"/>
      <c r="C73" s="43"/>
      <c r="D73" s="43"/>
      <c r="E73" s="43"/>
      <c r="F73" s="43"/>
      <c r="G73" s="43"/>
      <c r="H73" s="43"/>
      <c r="I73" s="43"/>
    </row>
    <row r="74" spans="2:9">
      <c r="B74" s="43"/>
      <c r="C74" s="43"/>
      <c r="D74" s="43"/>
      <c r="E74" s="43"/>
      <c r="F74" s="43"/>
      <c r="G74" s="43"/>
      <c r="H74" s="43"/>
      <c r="I74" s="43"/>
    </row>
    <row r="75" spans="2:9">
      <c r="B75" s="43"/>
      <c r="C75" s="43"/>
      <c r="D75" s="43"/>
      <c r="E75" s="43"/>
      <c r="F75" s="43"/>
      <c r="G75" s="43"/>
      <c r="H75" s="43"/>
      <c r="I75" s="43"/>
    </row>
    <row r="76" spans="2:9">
      <c r="B76" s="43"/>
      <c r="C76" s="43"/>
      <c r="D76" s="43"/>
      <c r="E76" s="43"/>
      <c r="F76" s="43"/>
      <c r="G76" s="43"/>
      <c r="H76" s="43"/>
      <c r="I76" s="43"/>
    </row>
    <row r="77" spans="2:9" ht="18">
      <c r="B77" s="118"/>
      <c r="C77" s="118"/>
      <c r="D77" s="118"/>
      <c r="E77" s="118"/>
      <c r="F77" s="118"/>
      <c r="G77" s="118"/>
      <c r="H77" s="118"/>
      <c r="I77" s="118"/>
    </row>
    <row r="78" spans="2:9" ht="18">
      <c r="B78" s="118"/>
      <c r="C78" s="118"/>
      <c r="D78" s="118"/>
      <c r="E78" s="118"/>
      <c r="F78" s="118"/>
      <c r="G78" s="118"/>
      <c r="H78" s="118"/>
      <c r="I78" s="118"/>
    </row>
    <row r="79" spans="2:9" ht="18">
      <c r="B79" s="118"/>
      <c r="C79" s="118"/>
      <c r="D79" s="118"/>
      <c r="E79" s="118"/>
      <c r="F79" s="118"/>
      <c r="G79" s="118"/>
      <c r="H79" s="118"/>
      <c r="I79" s="118"/>
    </row>
    <row r="80" spans="2:9" ht="18">
      <c r="B80" s="118"/>
      <c r="C80" s="118"/>
      <c r="D80" s="118"/>
      <c r="E80" s="118"/>
      <c r="F80" s="118"/>
      <c r="G80" s="118"/>
      <c r="H80" s="118"/>
      <c r="I80" s="118"/>
    </row>
  </sheetData>
  <mergeCells count="44">
    <mergeCell ref="A1:D1"/>
    <mergeCell ref="B4:E5"/>
    <mergeCell ref="B7:I7"/>
    <mergeCell ref="B8:I8"/>
    <mergeCell ref="B10:B12"/>
    <mergeCell ref="H10:H12"/>
    <mergeCell ref="B13:B15"/>
    <mergeCell ref="H13:H15"/>
    <mergeCell ref="B16:B18"/>
    <mergeCell ref="H16:H18"/>
    <mergeCell ref="B19:B20"/>
    <mergeCell ref="H19:H20"/>
    <mergeCell ref="B22:I22"/>
    <mergeCell ref="B24:B29"/>
    <mergeCell ref="D24:D25"/>
    <mergeCell ref="H24:H29"/>
    <mergeCell ref="D26:D27"/>
    <mergeCell ref="D28:D29"/>
    <mergeCell ref="B30:B35"/>
    <mergeCell ref="D30:D31"/>
    <mergeCell ref="H30:H35"/>
    <mergeCell ref="D32:D33"/>
    <mergeCell ref="D34:D35"/>
    <mergeCell ref="B36:B37"/>
    <mergeCell ref="H36:H37"/>
    <mergeCell ref="B40:I40"/>
    <mergeCell ref="H41:I41"/>
    <mergeCell ref="H42:I42"/>
    <mergeCell ref="H43:I43"/>
    <mergeCell ref="H44:I44"/>
    <mergeCell ref="H45:I45"/>
    <mergeCell ref="H46:I46"/>
    <mergeCell ref="H47:I47"/>
    <mergeCell ref="B50:I50"/>
    <mergeCell ref="B51:I51"/>
    <mergeCell ref="H52:I52"/>
    <mergeCell ref="H53:I53"/>
    <mergeCell ref="H57:I57"/>
    <mergeCell ref="H68:I68"/>
    <mergeCell ref="H58:I58"/>
    <mergeCell ref="B61:I61"/>
    <mergeCell ref="H62:I62"/>
    <mergeCell ref="H63:I63"/>
    <mergeCell ref="H67:I67"/>
  </mergeCells>
  <dataValidations count="2">
    <dataValidation allowBlank="1" showInputMessage="1" showErrorMessage="1" prompt="en HT ou TTC au regard de la situation de la structure vis-à-vis de la TVA" sqref="F53:F58 F63:F68 F24:F37"/>
    <dataValidation type="decimal" allowBlank="1" showInputMessage="1" showErrorMessage="1" errorTitle="dépassement plafond 700 €" promptTitle="max 700 €" sqref="E10:E11 E13:E20">
      <formula1>0</formula1>
      <formula2>700</formula2>
    </dataValidation>
  </dataValidations>
  <pageMargins left="0.7" right="0.7" top="0.75" bottom="0.75" header="0.3" footer="0.3"/>
  <pageSetup paperSize="9" orientation="portrait"/>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86"/>
  <sheetViews>
    <sheetView showGridLines="0" topLeftCell="C58" zoomScale="90" workbookViewId="0">
      <selection activeCell="G65" sqref="G65"/>
    </sheetView>
  </sheetViews>
  <sheetFormatPr baseColWidth="10" defaultRowHeight="15"/>
  <cols>
    <col min="1" max="1" width="7.5703125" customWidth="1"/>
    <col min="2" max="2" width="30.5703125" customWidth="1"/>
    <col min="3" max="3" width="23" bestFit="1" customWidth="1"/>
    <col min="4" max="4" width="21.85546875" customWidth="1"/>
    <col min="5" max="5" width="36.7109375" customWidth="1"/>
    <col min="6" max="6" width="22.85546875" customWidth="1"/>
    <col min="7" max="7" width="21.85546875" customWidth="1"/>
    <col min="8" max="8" width="15.42578125" customWidth="1"/>
    <col min="9" max="9" width="45.7109375" customWidth="1"/>
  </cols>
  <sheetData>
    <row r="1" spans="1:35" ht="58.5" customHeight="1">
      <c r="A1" s="302"/>
      <c r="B1" s="302"/>
      <c r="C1" s="302"/>
      <c r="D1" s="302"/>
      <c r="E1" s="35"/>
    </row>
    <row r="2" spans="1:35" ht="17.45" customHeight="1">
      <c r="A2" s="35"/>
      <c r="B2" s="35"/>
      <c r="C2" s="35"/>
      <c r="D2" s="35"/>
      <c r="E2" s="35"/>
    </row>
    <row r="3" spans="1:35" ht="30" customHeight="1">
      <c r="F3" s="350" t="s">
        <v>77</v>
      </c>
      <c r="G3" s="352" t="s">
        <v>78</v>
      </c>
      <c r="H3" s="352" t="s">
        <v>79</v>
      </c>
      <c r="I3" s="354" t="s">
        <v>80</v>
      </c>
    </row>
    <row r="4" spans="1:35" ht="18.75" customHeight="1">
      <c r="B4" s="303" t="s">
        <v>81</v>
      </c>
      <c r="C4" s="303"/>
      <c r="D4" s="303"/>
      <c r="E4" s="14"/>
      <c r="F4" s="351"/>
      <c r="G4" s="353"/>
      <c r="H4" s="353"/>
      <c r="I4" s="355"/>
    </row>
    <row r="5" spans="1:35" ht="27" customHeight="1">
      <c r="B5" s="14"/>
      <c r="C5" s="14"/>
      <c r="D5" s="14"/>
      <c r="E5" s="342" t="s">
        <v>82</v>
      </c>
      <c r="F5" s="344">
        <v>0</v>
      </c>
      <c r="G5" s="346">
        <f>SUM(F11:F16)</f>
        <v>0</v>
      </c>
      <c r="H5" s="346">
        <f>IF(ISERROR(G5/F5&gt;5),0,IF(G5/F5&gt;5,5*F5,G5))</f>
        <v>0</v>
      </c>
      <c r="I5" s="348" t="str">
        <f>IF(SUM(H11,H26:H34)&gt;(F5*550),"le plafond n'est pas respecté, il est de  "&amp;F5*550&amp; "€","Le plafond est respecté")</f>
        <v>Le plafond est respecté</v>
      </c>
    </row>
    <row r="6" spans="1:35" ht="18.75">
      <c r="B6" s="36"/>
      <c r="C6" s="36"/>
      <c r="D6" s="36"/>
      <c r="E6" s="343"/>
      <c r="F6" s="345"/>
      <c r="G6" s="347"/>
      <c r="H6" s="347"/>
      <c r="I6" s="349"/>
    </row>
    <row r="7" spans="1:35" s="37" customFormat="1" ht="18" customHeight="1">
      <c r="B7" s="308" t="s">
        <v>83</v>
      </c>
      <c r="C7" s="308"/>
      <c r="D7" s="333"/>
      <c r="E7" s="334" t="s">
        <v>84</v>
      </c>
      <c r="F7" s="336">
        <v>0</v>
      </c>
      <c r="G7" s="338">
        <f>SUM(F17:F22)</f>
        <v>0</v>
      </c>
      <c r="H7" s="340">
        <f>IF(ISERROR(G7/F7&gt;2),0,IF(G7/F7&gt;2,2*F7,G7))</f>
        <v>0</v>
      </c>
      <c r="I7" s="326" t="str">
        <f>IF(SUM(H15,H35:H43)&gt;(F7*G7*550),"le plafond n'est pas respecté","Le plafond est respecté")</f>
        <v>Le plafond est respecté</v>
      </c>
      <c r="J7" s="39"/>
      <c r="K7" s="40"/>
      <c r="L7" s="40"/>
      <c r="M7" s="40"/>
      <c r="N7" s="40"/>
      <c r="O7" s="40"/>
      <c r="P7" s="40"/>
      <c r="Q7" s="40"/>
      <c r="R7" s="40"/>
      <c r="S7" s="40"/>
      <c r="T7" s="40"/>
      <c r="U7" s="40"/>
      <c r="V7" s="40"/>
      <c r="W7" s="41"/>
      <c r="X7" s="41"/>
      <c r="Y7" s="41"/>
      <c r="Z7" s="41"/>
      <c r="AA7" s="41"/>
      <c r="AB7" s="41"/>
      <c r="AC7" s="41"/>
      <c r="AD7" s="41"/>
      <c r="AE7" s="41"/>
      <c r="AF7" s="41"/>
      <c r="AG7" s="41"/>
      <c r="AH7" s="41"/>
      <c r="AI7" s="41"/>
    </row>
    <row r="8" spans="1:35" s="37" customFormat="1" ht="33" customHeight="1">
      <c r="A8" s="37" t="s">
        <v>38</v>
      </c>
      <c r="B8" s="283" t="s">
        <v>85</v>
      </c>
      <c r="C8" s="283"/>
      <c r="D8" s="328"/>
      <c r="E8" s="335"/>
      <c r="F8" s="337"/>
      <c r="G8" s="339"/>
      <c r="H8" s="341"/>
      <c r="I8" s="327"/>
      <c r="J8" s="39"/>
      <c r="K8" s="40"/>
      <c r="L8" s="40"/>
      <c r="M8" s="40"/>
      <c r="N8" s="40"/>
      <c r="O8" s="40"/>
      <c r="P8" s="40"/>
      <c r="Q8" s="40"/>
      <c r="R8" s="40"/>
      <c r="S8" s="40"/>
      <c r="T8" s="40"/>
      <c r="U8" s="40"/>
      <c r="V8" s="40"/>
      <c r="W8" s="41"/>
      <c r="X8" s="41"/>
      <c r="Y8" s="41"/>
      <c r="Z8" s="41"/>
      <c r="AA8" s="41"/>
      <c r="AB8" s="41"/>
      <c r="AC8" s="41"/>
      <c r="AD8" s="41"/>
      <c r="AE8" s="41"/>
      <c r="AF8" s="41"/>
      <c r="AG8" s="41"/>
      <c r="AH8" s="41"/>
      <c r="AI8" s="41"/>
    </row>
    <row r="9" spans="1:35" s="37" customFormat="1" ht="18" customHeight="1">
      <c r="B9" s="42"/>
      <c r="C9" s="42"/>
      <c r="D9" s="42"/>
      <c r="E9" s="42"/>
      <c r="F9" s="42"/>
      <c r="G9" s="42"/>
      <c r="H9" s="42"/>
      <c r="I9" s="42"/>
      <c r="J9" s="39"/>
      <c r="K9" s="40"/>
      <c r="L9" s="40"/>
      <c r="M9" s="40"/>
      <c r="N9" s="40"/>
      <c r="O9" s="40"/>
      <c r="P9" s="40"/>
      <c r="Q9" s="40"/>
      <c r="R9" s="40"/>
      <c r="S9" s="40"/>
      <c r="T9" s="40"/>
      <c r="U9" s="40"/>
      <c r="V9" s="40"/>
      <c r="W9" s="41"/>
      <c r="X9" s="41"/>
      <c r="Y9" s="41"/>
      <c r="Z9" s="41"/>
      <c r="AA9" s="41"/>
      <c r="AB9" s="41"/>
      <c r="AC9" s="41"/>
      <c r="AD9" s="41"/>
      <c r="AE9" s="41"/>
      <c r="AF9" s="41"/>
      <c r="AG9" s="41"/>
      <c r="AH9" s="41"/>
      <c r="AI9" s="41"/>
    </row>
    <row r="10" spans="1:35" ht="30">
      <c r="B10" s="101" t="s">
        <v>40</v>
      </c>
      <c r="C10" s="103" t="s">
        <v>86</v>
      </c>
      <c r="D10" s="103" t="s">
        <v>87</v>
      </c>
      <c r="E10" s="103" t="s">
        <v>88</v>
      </c>
      <c r="F10" s="102" t="s">
        <v>89</v>
      </c>
      <c r="G10" s="102" t="s">
        <v>90</v>
      </c>
      <c r="H10" s="103" t="s">
        <v>46</v>
      </c>
      <c r="I10" s="119" t="s">
        <v>74</v>
      </c>
    </row>
    <row r="11" spans="1:35" ht="15" customHeight="1">
      <c r="B11" s="324" t="s">
        <v>91</v>
      </c>
      <c r="C11" s="120" t="s">
        <v>48</v>
      </c>
      <c r="D11" s="121" t="s">
        <v>49</v>
      </c>
      <c r="E11" s="105">
        <v>0</v>
      </c>
      <c r="F11" s="122">
        <v>0</v>
      </c>
      <c r="G11" s="93">
        <f t="shared" ref="G11:G22" si="0">E11*F11</f>
        <v>0</v>
      </c>
      <c r="H11" s="319">
        <f>SUM(G11:G16)</f>
        <v>0</v>
      </c>
      <c r="I11" s="123"/>
    </row>
    <row r="12" spans="1:35">
      <c r="B12" s="324"/>
      <c r="C12" s="120" t="s">
        <v>50</v>
      </c>
      <c r="D12" s="121" t="s">
        <v>51</v>
      </c>
      <c r="E12" s="105">
        <v>0</v>
      </c>
      <c r="F12" s="122">
        <v>0</v>
      </c>
      <c r="G12" s="93">
        <f t="shared" si="0"/>
        <v>0</v>
      </c>
      <c r="H12" s="320"/>
      <c r="I12" s="123"/>
    </row>
    <row r="13" spans="1:35">
      <c r="B13" s="324"/>
      <c r="C13" s="120"/>
      <c r="D13" s="121"/>
      <c r="E13" s="105"/>
      <c r="F13" s="122">
        <v>0</v>
      </c>
      <c r="G13" s="93">
        <f t="shared" si="0"/>
        <v>0</v>
      </c>
      <c r="H13" s="320"/>
      <c r="I13" s="123"/>
    </row>
    <row r="14" spans="1:35">
      <c r="B14" s="324"/>
      <c r="C14" s="120"/>
      <c r="D14" s="121"/>
      <c r="E14" s="105"/>
      <c r="F14" s="122">
        <v>0</v>
      </c>
      <c r="G14" s="93">
        <f t="shared" si="0"/>
        <v>0</v>
      </c>
      <c r="H14" s="320"/>
      <c r="I14" s="123"/>
    </row>
    <row r="15" spans="1:35">
      <c r="B15" s="324"/>
      <c r="C15" s="120"/>
      <c r="D15" s="121"/>
      <c r="E15" s="105"/>
      <c r="F15" s="122">
        <v>0</v>
      </c>
      <c r="G15" s="93">
        <f t="shared" si="0"/>
        <v>0</v>
      </c>
      <c r="H15" s="320"/>
      <c r="I15" s="123"/>
    </row>
    <row r="16" spans="1:35">
      <c r="B16" s="325"/>
      <c r="C16" s="124"/>
      <c r="D16" s="125"/>
      <c r="E16" s="126"/>
      <c r="F16" s="127">
        <v>0</v>
      </c>
      <c r="G16" s="95">
        <f t="shared" si="0"/>
        <v>0</v>
      </c>
      <c r="H16" s="329"/>
      <c r="I16" s="128"/>
    </row>
    <row r="17" spans="2:9">
      <c r="B17" s="330" t="s">
        <v>92</v>
      </c>
      <c r="C17" s="129"/>
      <c r="D17" s="130"/>
      <c r="E17" s="131"/>
      <c r="F17" s="132">
        <v>0</v>
      </c>
      <c r="G17" s="133">
        <f t="shared" si="0"/>
        <v>0</v>
      </c>
      <c r="H17" s="332">
        <f>SUM(G17:G22)</f>
        <v>0</v>
      </c>
      <c r="I17" s="134"/>
    </row>
    <row r="18" spans="2:9">
      <c r="B18" s="324"/>
      <c r="C18" s="135"/>
      <c r="D18" s="104"/>
      <c r="E18" s="105"/>
      <c r="F18" s="122">
        <v>0</v>
      </c>
      <c r="G18" s="93">
        <f t="shared" si="0"/>
        <v>0</v>
      </c>
      <c r="H18" s="320"/>
      <c r="I18" s="123"/>
    </row>
    <row r="19" spans="2:9">
      <c r="B19" s="324"/>
      <c r="C19" s="135"/>
      <c r="D19" s="104"/>
      <c r="E19" s="105"/>
      <c r="F19" s="122">
        <v>0</v>
      </c>
      <c r="G19" s="93">
        <f>E17*F17</f>
        <v>0</v>
      </c>
      <c r="H19" s="320"/>
      <c r="I19" s="123"/>
    </row>
    <row r="20" spans="2:9">
      <c r="B20" s="324"/>
      <c r="C20" s="135"/>
      <c r="D20" s="104"/>
      <c r="E20" s="105"/>
      <c r="F20" s="122">
        <v>0</v>
      </c>
      <c r="G20" s="93">
        <f t="shared" si="0"/>
        <v>0</v>
      </c>
      <c r="H20" s="320"/>
      <c r="I20" s="123"/>
    </row>
    <row r="21" spans="2:9">
      <c r="B21" s="324"/>
      <c r="C21" s="59"/>
      <c r="D21" s="104"/>
      <c r="E21" s="105"/>
      <c r="F21" s="122">
        <v>0</v>
      </c>
      <c r="G21" s="93">
        <f t="shared" si="0"/>
        <v>0</v>
      </c>
      <c r="H21" s="320"/>
      <c r="I21" s="123"/>
    </row>
    <row r="22" spans="2:9">
      <c r="B22" s="331"/>
      <c r="C22" s="136"/>
      <c r="D22" s="111"/>
      <c r="E22" s="112"/>
      <c r="F22" s="137">
        <v>0</v>
      </c>
      <c r="G22" s="138">
        <f t="shared" si="0"/>
        <v>0</v>
      </c>
      <c r="H22" s="321"/>
      <c r="I22" s="139"/>
    </row>
    <row r="23" spans="2:9">
      <c r="B23" s="85"/>
      <c r="C23" s="85"/>
      <c r="D23" s="85"/>
      <c r="E23" s="117" t="s">
        <v>67</v>
      </c>
      <c r="F23" s="140">
        <f>SUM(F11:F22)</f>
        <v>0</v>
      </c>
      <c r="G23" s="141">
        <f>SUM(G11:G22)</f>
        <v>0</v>
      </c>
      <c r="H23" s="142">
        <f>SUM(H11:H22)</f>
        <v>0</v>
      </c>
      <c r="I23" s="86"/>
    </row>
    <row r="24" spans="2:9">
      <c r="B24" s="283" t="s">
        <v>93</v>
      </c>
      <c r="C24" s="283"/>
      <c r="D24" s="283"/>
      <c r="E24" s="283"/>
      <c r="F24" s="283"/>
      <c r="G24" s="283"/>
      <c r="H24" s="283"/>
      <c r="I24" s="283"/>
    </row>
    <row r="25" spans="2:9" ht="30">
      <c r="B25" s="143" t="s">
        <v>40</v>
      </c>
      <c r="C25" s="102" t="s">
        <v>48</v>
      </c>
      <c r="D25" s="103" t="s">
        <v>71</v>
      </c>
      <c r="E25" s="103" t="s">
        <v>72</v>
      </c>
      <c r="F25" s="103" t="s">
        <v>56</v>
      </c>
      <c r="G25" s="102" t="s">
        <v>90</v>
      </c>
      <c r="H25" s="103" t="s">
        <v>46</v>
      </c>
      <c r="I25" s="119" t="s">
        <v>74</v>
      </c>
    </row>
    <row r="26" spans="2:9">
      <c r="B26" s="322" t="s">
        <v>91</v>
      </c>
      <c r="C26" s="120" t="s">
        <v>48</v>
      </c>
      <c r="D26" s="313" t="s">
        <v>57</v>
      </c>
      <c r="E26" s="144"/>
      <c r="F26" s="145"/>
      <c r="G26" s="93">
        <f t="shared" ref="G26:G43" si="1">E26*F26</f>
        <v>0</v>
      </c>
      <c r="H26" s="315">
        <f>SUM(G26:G28)</f>
        <v>0</v>
      </c>
      <c r="I26" s="123"/>
    </row>
    <row r="27" spans="2:9">
      <c r="B27" s="323"/>
      <c r="C27" s="120" t="s">
        <v>50</v>
      </c>
      <c r="D27" s="313"/>
      <c r="E27" s="144"/>
      <c r="F27" s="145"/>
      <c r="G27" s="93">
        <f t="shared" si="1"/>
        <v>0</v>
      </c>
      <c r="H27" s="315"/>
      <c r="I27" s="123"/>
    </row>
    <row r="28" spans="2:9">
      <c r="B28" s="324"/>
      <c r="D28" s="313"/>
      <c r="E28" s="144"/>
      <c r="F28" s="145"/>
      <c r="G28" s="93">
        <f t="shared" si="1"/>
        <v>0</v>
      </c>
      <c r="H28" s="315"/>
      <c r="I28" s="123"/>
    </row>
    <row r="29" spans="2:9">
      <c r="B29" s="324"/>
      <c r="C29" s="120" t="s">
        <v>48</v>
      </c>
      <c r="D29" s="313" t="s">
        <v>58</v>
      </c>
      <c r="E29" s="144"/>
      <c r="F29" s="145"/>
      <c r="G29" s="93">
        <f t="shared" si="1"/>
        <v>0</v>
      </c>
      <c r="H29" s="315">
        <f t="shared" ref="H29:H38" si="2">SUM(G29:G31)</f>
        <v>0</v>
      </c>
      <c r="I29" s="123"/>
    </row>
    <row r="30" spans="2:9">
      <c r="B30" s="324"/>
      <c r="C30" s="120" t="s">
        <v>94</v>
      </c>
      <c r="D30" s="313"/>
      <c r="E30" s="144"/>
      <c r="F30" s="145"/>
      <c r="G30" s="93">
        <f t="shared" si="1"/>
        <v>0</v>
      </c>
      <c r="H30" s="315"/>
      <c r="I30" s="123"/>
    </row>
    <row r="31" spans="2:9">
      <c r="B31" s="324"/>
      <c r="D31" s="313"/>
      <c r="E31" s="144"/>
      <c r="F31" s="145"/>
      <c r="G31" s="93">
        <f t="shared" si="1"/>
        <v>0</v>
      </c>
      <c r="H31" s="315"/>
      <c r="I31" s="123"/>
    </row>
    <row r="32" spans="2:9">
      <c r="B32" s="324"/>
      <c r="C32" s="120"/>
      <c r="D32" s="313" t="s">
        <v>59</v>
      </c>
      <c r="E32" s="144"/>
      <c r="F32" s="145"/>
      <c r="G32" s="93">
        <f t="shared" si="1"/>
        <v>0</v>
      </c>
      <c r="H32" s="315">
        <f t="shared" si="2"/>
        <v>0</v>
      </c>
      <c r="I32" s="123"/>
    </row>
    <row r="33" spans="2:11">
      <c r="B33" s="324"/>
      <c r="C33" s="120"/>
      <c r="D33" s="313"/>
      <c r="E33" s="144"/>
      <c r="F33" s="145"/>
      <c r="G33" s="93">
        <f t="shared" si="1"/>
        <v>0</v>
      </c>
      <c r="H33" s="315"/>
      <c r="I33" s="123"/>
    </row>
    <row r="34" spans="2:11">
      <c r="B34" s="325"/>
      <c r="C34" s="124"/>
      <c r="D34" s="316"/>
      <c r="E34" s="146"/>
      <c r="F34" s="147"/>
      <c r="G34" s="95">
        <f t="shared" si="1"/>
        <v>0</v>
      </c>
      <c r="H34" s="319"/>
      <c r="I34" s="128"/>
    </row>
    <row r="35" spans="2:11">
      <c r="B35" s="309" t="s">
        <v>92</v>
      </c>
      <c r="C35" s="148"/>
      <c r="D35" s="312" t="s">
        <v>57</v>
      </c>
      <c r="E35" s="149"/>
      <c r="F35" s="150"/>
      <c r="G35" s="133">
        <f t="shared" si="1"/>
        <v>0</v>
      </c>
      <c r="H35" s="314">
        <f t="shared" si="2"/>
        <v>0</v>
      </c>
      <c r="I35" s="134"/>
    </row>
    <row r="36" spans="2:11">
      <c r="B36" s="310"/>
      <c r="C36" s="120"/>
      <c r="D36" s="313"/>
      <c r="E36" s="144"/>
      <c r="F36" s="145"/>
      <c r="G36" s="93">
        <f t="shared" si="1"/>
        <v>0</v>
      </c>
      <c r="H36" s="315"/>
      <c r="I36" s="123"/>
    </row>
    <row r="37" spans="2:11">
      <c r="B37" s="310"/>
      <c r="C37" s="120"/>
      <c r="D37" s="313"/>
      <c r="E37" s="144"/>
      <c r="F37" s="145"/>
      <c r="G37" s="93">
        <f t="shared" si="1"/>
        <v>0</v>
      </c>
      <c r="H37" s="315"/>
      <c r="I37" s="123"/>
    </row>
    <row r="38" spans="2:11">
      <c r="B38" s="310"/>
      <c r="C38" s="120"/>
      <c r="D38" s="313" t="s">
        <v>58</v>
      </c>
      <c r="E38" s="144"/>
      <c r="F38" s="145"/>
      <c r="G38" s="93">
        <f t="shared" si="1"/>
        <v>0</v>
      </c>
      <c r="H38" s="315">
        <f t="shared" si="2"/>
        <v>0</v>
      </c>
      <c r="I38" s="123"/>
    </row>
    <row r="39" spans="2:11">
      <c r="B39" s="310"/>
      <c r="C39" s="120"/>
      <c r="D39" s="313"/>
      <c r="E39" s="144"/>
      <c r="F39" s="145"/>
      <c r="G39" s="93">
        <f t="shared" si="1"/>
        <v>0</v>
      </c>
      <c r="H39" s="315"/>
      <c r="I39" s="123"/>
    </row>
    <row r="40" spans="2:11">
      <c r="B40" s="310"/>
      <c r="C40" s="120"/>
      <c r="D40" s="313"/>
      <c r="E40" s="144"/>
      <c r="F40" s="145"/>
      <c r="G40" s="93">
        <f t="shared" si="1"/>
        <v>0</v>
      </c>
      <c r="H40" s="315"/>
      <c r="I40" s="123"/>
    </row>
    <row r="41" spans="2:11">
      <c r="B41" s="310"/>
      <c r="C41" s="120"/>
      <c r="D41" s="316" t="s">
        <v>59</v>
      </c>
      <c r="E41" s="144"/>
      <c r="F41" s="145"/>
      <c r="G41" s="93">
        <f t="shared" si="1"/>
        <v>0</v>
      </c>
      <c r="H41" s="319">
        <f>SUM(G41:G42)</f>
        <v>0</v>
      </c>
      <c r="I41" s="123"/>
    </row>
    <row r="42" spans="2:11">
      <c r="B42" s="310"/>
      <c r="C42" s="120"/>
      <c r="D42" s="317"/>
      <c r="E42" s="144"/>
      <c r="F42" s="145"/>
      <c r="G42" s="93">
        <f t="shared" si="1"/>
        <v>0</v>
      </c>
      <c r="H42" s="320"/>
      <c r="I42" s="123"/>
    </row>
    <row r="43" spans="2:11">
      <c r="B43" s="311"/>
      <c r="C43" s="151"/>
      <c r="D43" s="318"/>
      <c r="E43" s="152"/>
      <c r="F43" s="153"/>
      <c r="G43" s="95">
        <f t="shared" si="1"/>
        <v>0</v>
      </c>
      <c r="H43" s="321"/>
      <c r="I43" s="139"/>
    </row>
    <row r="44" spans="2:11">
      <c r="B44" s="85"/>
      <c r="C44" s="85"/>
      <c r="D44" s="86"/>
      <c r="E44" s="86"/>
      <c r="F44" s="117" t="s">
        <v>67</v>
      </c>
      <c r="G44" s="154">
        <f>SUM(G26:G43)</f>
        <v>0</v>
      </c>
      <c r="H44" s="142">
        <f>SUM(H26:H43)</f>
        <v>0</v>
      </c>
      <c r="I44" s="155"/>
    </row>
    <row r="45" spans="2:11">
      <c r="B45" s="85"/>
      <c r="C45" s="85"/>
      <c r="D45" s="86"/>
      <c r="E45" s="87"/>
      <c r="F45" s="87"/>
      <c r="G45" s="87"/>
      <c r="H45" s="88"/>
      <c r="I45" s="89"/>
    </row>
    <row r="46" spans="2:11">
      <c r="B46" s="283" t="s">
        <v>95</v>
      </c>
      <c r="C46" s="283"/>
      <c r="D46" s="283"/>
      <c r="E46" s="283"/>
      <c r="F46" s="283"/>
      <c r="G46" s="283"/>
      <c r="H46" s="283"/>
      <c r="I46" s="283"/>
    </row>
    <row r="47" spans="2:11" ht="47.25" customHeight="1">
      <c r="B47" s="44" t="s">
        <v>62</v>
      </c>
      <c r="C47" s="45" t="s">
        <v>63</v>
      </c>
      <c r="D47" s="45" t="s">
        <v>64</v>
      </c>
      <c r="E47" s="156" t="s">
        <v>45</v>
      </c>
      <c r="F47" s="156" t="s">
        <v>65</v>
      </c>
      <c r="G47" s="45" t="s">
        <v>66</v>
      </c>
      <c r="H47" s="297" t="s">
        <v>47</v>
      </c>
      <c r="I47" s="298"/>
      <c r="J47" s="85"/>
      <c r="K47" s="85"/>
    </row>
    <row r="48" spans="2:11">
      <c r="B48" s="90" t="s">
        <v>48</v>
      </c>
      <c r="C48" s="91">
        <v>0</v>
      </c>
      <c r="D48" s="92">
        <f t="shared" ref="D48:D53" si="3">SUMIF(C11:C22,B48,F11:F22)</f>
        <v>0</v>
      </c>
      <c r="E48" s="157">
        <f t="shared" ref="E48:E53" si="4">C48*D48</f>
        <v>0</v>
      </c>
      <c r="F48" s="158">
        <f t="shared" ref="F48:F52" si="5">SUMIF($C$11:C22,B48,$G$11:G22)*0.2</f>
        <v>0</v>
      </c>
      <c r="G48" s="93">
        <f t="shared" ref="G48:G53" si="6">IF(E48&gt;F48,F48,E48)</f>
        <v>0</v>
      </c>
      <c r="H48" s="289"/>
      <c r="I48" s="290"/>
      <c r="J48" s="85"/>
      <c r="K48" s="85"/>
    </row>
    <row r="49" spans="2:11">
      <c r="B49" s="90" t="s">
        <v>50</v>
      </c>
      <c r="C49" s="91">
        <v>0</v>
      </c>
      <c r="D49" s="92">
        <f t="shared" si="3"/>
        <v>0</v>
      </c>
      <c r="E49" s="157">
        <f t="shared" si="4"/>
        <v>0</v>
      </c>
      <c r="F49" s="158">
        <f t="shared" si="5"/>
        <v>0</v>
      </c>
      <c r="G49" s="93">
        <f t="shared" si="6"/>
        <v>0</v>
      </c>
      <c r="H49" s="306"/>
      <c r="I49" s="307"/>
      <c r="J49" s="85"/>
      <c r="K49" s="85"/>
    </row>
    <row r="50" spans="2:11">
      <c r="B50" s="161" t="s">
        <v>96</v>
      </c>
      <c r="C50" s="91">
        <v>0</v>
      </c>
      <c r="D50" s="92">
        <f t="shared" si="3"/>
        <v>0</v>
      </c>
      <c r="E50" s="157">
        <f t="shared" si="4"/>
        <v>0</v>
      </c>
      <c r="F50" s="158">
        <f t="shared" si="5"/>
        <v>0</v>
      </c>
      <c r="G50" s="93">
        <f t="shared" si="6"/>
        <v>0</v>
      </c>
      <c r="H50" s="306"/>
      <c r="I50" s="307"/>
      <c r="J50" s="85"/>
      <c r="K50" s="85"/>
    </row>
    <row r="51" spans="2:11">
      <c r="B51" s="90"/>
      <c r="C51" s="91">
        <v>0</v>
      </c>
      <c r="D51" s="92">
        <f t="shared" si="3"/>
        <v>0</v>
      </c>
      <c r="E51" s="157">
        <f t="shared" si="4"/>
        <v>0</v>
      </c>
      <c r="F51" s="158">
        <f t="shared" si="5"/>
        <v>0</v>
      </c>
      <c r="G51" s="93">
        <f t="shared" si="6"/>
        <v>0</v>
      </c>
      <c r="H51" s="306"/>
      <c r="I51" s="307"/>
      <c r="J51" s="85"/>
      <c r="K51" s="85"/>
    </row>
    <row r="52" spans="2:11">
      <c r="B52" s="162"/>
      <c r="C52" s="91">
        <v>0</v>
      </c>
      <c r="D52" s="92">
        <f t="shared" si="3"/>
        <v>0</v>
      </c>
      <c r="E52" s="157">
        <f t="shared" si="4"/>
        <v>0</v>
      </c>
      <c r="F52" s="158">
        <f t="shared" si="5"/>
        <v>0</v>
      </c>
      <c r="G52" s="93">
        <f t="shared" si="6"/>
        <v>0</v>
      </c>
      <c r="H52" s="306"/>
      <c r="I52" s="307"/>
      <c r="J52" s="85"/>
      <c r="K52" s="85"/>
    </row>
    <row r="53" spans="2:11">
      <c r="B53" s="163"/>
      <c r="C53" s="164">
        <v>0</v>
      </c>
      <c r="D53" s="165">
        <f t="shared" si="3"/>
        <v>0</v>
      </c>
      <c r="E53" s="166">
        <f t="shared" si="4"/>
        <v>0</v>
      </c>
      <c r="F53" s="167">
        <f>SUMIF($C$11:C22,B53,$G$11:G22)*0.2</f>
        <v>0</v>
      </c>
      <c r="G53" s="95">
        <f t="shared" si="6"/>
        <v>0</v>
      </c>
      <c r="H53" s="291"/>
      <c r="I53" s="292"/>
      <c r="J53" s="85"/>
      <c r="K53" s="85"/>
    </row>
    <row r="54" spans="2:11">
      <c r="B54" s="85"/>
      <c r="C54" s="96" t="s">
        <v>67</v>
      </c>
      <c r="D54" s="97">
        <f>SUM(D48:D53)</f>
        <v>0</v>
      </c>
      <c r="E54" s="98">
        <f>SUM(F48:F53)</f>
        <v>0</v>
      </c>
      <c r="F54" s="98">
        <f>SUM(G48:G53)</f>
        <v>0</v>
      </c>
      <c r="G54" s="99">
        <f>SUM(H48:H53)</f>
        <v>0</v>
      </c>
      <c r="H54" s="88"/>
      <c r="I54" s="89"/>
      <c r="J54" s="116"/>
    </row>
    <row r="55" spans="2:11">
      <c r="B55" s="85"/>
      <c r="C55" s="85"/>
      <c r="D55" s="85"/>
      <c r="E55" s="85"/>
      <c r="F55" s="85"/>
      <c r="G55" s="100"/>
      <c r="H55" s="88"/>
      <c r="I55" s="89"/>
    </row>
    <row r="56" spans="2:11" ht="18">
      <c r="B56" s="308" t="s">
        <v>97</v>
      </c>
      <c r="C56" s="308"/>
      <c r="D56" s="308"/>
      <c r="E56" s="308"/>
      <c r="F56" s="308"/>
      <c r="G56" s="308"/>
      <c r="H56" s="308"/>
      <c r="I56" s="308"/>
    </row>
    <row r="57" spans="2:11" ht="26.25" customHeight="1">
      <c r="B57" s="283" t="s">
        <v>98</v>
      </c>
      <c r="C57" s="283"/>
      <c r="D57" s="283"/>
      <c r="E57" s="283"/>
      <c r="F57" s="283"/>
      <c r="G57" s="283"/>
      <c r="H57" s="283"/>
      <c r="I57" s="283"/>
    </row>
    <row r="58" spans="2:11" ht="30">
      <c r="B58" s="44" t="s">
        <v>99</v>
      </c>
      <c r="C58" s="45" t="s">
        <v>54</v>
      </c>
      <c r="D58" s="45" t="s">
        <v>40</v>
      </c>
      <c r="E58" s="45" t="s">
        <v>55</v>
      </c>
      <c r="F58" s="45" t="s">
        <v>56</v>
      </c>
      <c r="G58" s="168" t="s">
        <v>73</v>
      </c>
      <c r="H58" s="284" t="s">
        <v>74</v>
      </c>
      <c r="I58" s="285"/>
    </row>
    <row r="59" spans="2:11">
      <c r="B59" s="169"/>
      <c r="C59" s="61"/>
      <c r="D59" s="61"/>
      <c r="E59" s="61"/>
      <c r="F59" s="55"/>
      <c r="G59" s="106">
        <f t="shared" ref="G59:G64" si="7">IF(B59="",0,E59*F59)</f>
        <v>0</v>
      </c>
      <c r="H59" s="286"/>
      <c r="I59" s="287"/>
    </row>
    <row r="60" spans="2:11">
      <c r="B60" s="169"/>
      <c r="C60" s="61"/>
      <c r="D60" s="61"/>
      <c r="E60" s="61"/>
      <c r="F60" s="55"/>
      <c r="G60" s="106">
        <f t="shared" si="7"/>
        <v>0</v>
      </c>
      <c r="H60" s="107"/>
      <c r="I60" s="108"/>
    </row>
    <row r="61" spans="2:11">
      <c r="B61" s="169"/>
      <c r="C61" s="61"/>
      <c r="D61" s="61"/>
      <c r="E61" s="61"/>
      <c r="F61" s="55"/>
      <c r="G61" s="106">
        <f t="shared" si="7"/>
        <v>0</v>
      </c>
      <c r="H61" s="107"/>
      <c r="I61" s="108"/>
    </row>
    <row r="62" spans="2:11">
      <c r="B62" s="169"/>
      <c r="C62" s="61"/>
      <c r="D62" s="61"/>
      <c r="E62" s="61"/>
      <c r="F62" s="55"/>
      <c r="G62" s="106">
        <f t="shared" si="7"/>
        <v>0</v>
      </c>
      <c r="H62" s="107"/>
      <c r="I62" s="108"/>
    </row>
    <row r="63" spans="2:11">
      <c r="B63" s="62"/>
      <c r="C63" s="61"/>
      <c r="D63" s="61"/>
      <c r="E63" s="61"/>
      <c r="F63" s="55"/>
      <c r="G63" s="106">
        <f t="shared" si="7"/>
        <v>0</v>
      </c>
      <c r="H63" s="286"/>
      <c r="I63" s="287"/>
    </row>
    <row r="64" spans="2:11">
      <c r="B64" s="64"/>
      <c r="C64" s="66"/>
      <c r="D64" s="66"/>
      <c r="E64" s="66"/>
      <c r="F64" s="67"/>
      <c r="G64" s="113">
        <f t="shared" si="7"/>
        <v>0</v>
      </c>
      <c r="H64" s="281"/>
      <c r="I64" s="282"/>
    </row>
    <row r="65" spans="2:9">
      <c r="B65" s="71"/>
      <c r="C65" s="71"/>
      <c r="D65" s="71"/>
      <c r="E65" s="43"/>
      <c r="F65" s="170" t="s">
        <v>52</v>
      </c>
      <c r="G65" s="114">
        <f>SUM(G59:G64)</f>
        <v>0</v>
      </c>
      <c r="H65" s="115"/>
      <c r="I65" s="116"/>
    </row>
    <row r="66" spans="2:9">
      <c r="B66" s="43"/>
      <c r="C66" s="43"/>
      <c r="D66" s="43"/>
      <c r="E66" s="43"/>
      <c r="F66" s="43"/>
      <c r="G66" s="43"/>
      <c r="H66" s="43"/>
      <c r="I66" s="43"/>
    </row>
    <row r="67" spans="2:9" ht="24" customHeight="1">
      <c r="B67" s="283" t="s">
        <v>100</v>
      </c>
      <c r="C67" s="283"/>
      <c r="D67" s="283"/>
      <c r="E67" s="283"/>
      <c r="F67" s="283"/>
      <c r="G67" s="283"/>
      <c r="H67" s="283"/>
      <c r="I67" s="283"/>
    </row>
    <row r="68" spans="2:9" ht="30">
      <c r="B68" s="101" t="s">
        <v>70</v>
      </c>
      <c r="C68" s="102" t="s">
        <v>71</v>
      </c>
      <c r="D68" s="102" t="s">
        <v>40</v>
      </c>
      <c r="E68" s="102" t="s">
        <v>72</v>
      </c>
      <c r="F68" s="103" t="s">
        <v>56</v>
      </c>
      <c r="G68" s="168" t="s">
        <v>73</v>
      </c>
      <c r="H68" s="284" t="s">
        <v>74</v>
      </c>
      <c r="I68" s="285"/>
    </row>
    <row r="69" spans="2:9">
      <c r="B69" s="90"/>
      <c r="C69" s="104"/>
      <c r="D69" s="104"/>
      <c r="E69" s="104"/>
      <c r="F69" s="105"/>
      <c r="G69" s="106">
        <f t="shared" ref="G69:G74" si="8">IF(B69="",0,E69*F69)</f>
        <v>0</v>
      </c>
      <c r="H69" s="286"/>
      <c r="I69" s="287"/>
    </row>
    <row r="70" spans="2:9">
      <c r="B70" s="90"/>
      <c r="C70" s="104"/>
      <c r="D70" s="104"/>
      <c r="E70" s="104"/>
      <c r="F70" s="105"/>
      <c r="G70" s="106">
        <f t="shared" si="8"/>
        <v>0</v>
      </c>
      <c r="H70" s="107"/>
      <c r="I70" s="108"/>
    </row>
    <row r="71" spans="2:9">
      <c r="B71" s="90"/>
      <c r="C71" s="104"/>
      <c r="D71" s="104"/>
      <c r="E71" s="104"/>
      <c r="F71" s="105"/>
      <c r="G71" s="106">
        <f t="shared" si="8"/>
        <v>0</v>
      </c>
      <c r="H71" s="107"/>
      <c r="I71" s="108"/>
    </row>
    <row r="72" spans="2:9">
      <c r="B72" s="90"/>
      <c r="C72" s="104"/>
      <c r="D72" s="104"/>
      <c r="E72" s="104"/>
      <c r="F72" s="105"/>
      <c r="G72" s="106">
        <f t="shared" si="8"/>
        <v>0</v>
      </c>
      <c r="H72" s="107"/>
      <c r="I72" s="108"/>
    </row>
    <row r="73" spans="2:9">
      <c r="B73" s="109"/>
      <c r="C73" s="104"/>
      <c r="D73" s="104"/>
      <c r="E73" s="104"/>
      <c r="F73" s="105"/>
      <c r="G73" s="106">
        <f t="shared" si="8"/>
        <v>0</v>
      </c>
      <c r="H73" s="286"/>
      <c r="I73" s="287"/>
    </row>
    <row r="74" spans="2:9">
      <c r="B74" s="110"/>
      <c r="C74" s="111"/>
      <c r="D74" s="111"/>
      <c r="E74" s="111"/>
      <c r="F74" s="112"/>
      <c r="G74" s="106">
        <f t="shared" si="8"/>
        <v>0</v>
      </c>
      <c r="H74" s="281"/>
      <c r="I74" s="282"/>
    </row>
    <row r="75" spans="2:9">
      <c r="B75" s="85"/>
      <c r="C75" s="85"/>
      <c r="D75" s="85"/>
      <c r="F75" s="117" t="s">
        <v>67</v>
      </c>
      <c r="G75" s="171">
        <f>SUM(G70:G74)</f>
        <v>0</v>
      </c>
      <c r="H75" s="115"/>
      <c r="I75" s="116"/>
    </row>
    <row r="76" spans="2:9">
      <c r="B76" s="43"/>
      <c r="C76" s="43"/>
      <c r="D76" s="43"/>
      <c r="E76" s="43"/>
      <c r="F76" s="43"/>
      <c r="G76" s="43"/>
      <c r="H76" s="43"/>
      <c r="I76" s="43"/>
    </row>
    <row r="77" spans="2:9">
      <c r="B77" s="43"/>
      <c r="C77" s="43"/>
      <c r="D77" s="43"/>
      <c r="E77" s="43"/>
      <c r="F77" s="43"/>
      <c r="G77" s="43"/>
      <c r="H77" s="43"/>
      <c r="I77" s="43"/>
    </row>
    <row r="78" spans="2:9">
      <c r="B78" s="43"/>
      <c r="C78" s="43"/>
      <c r="D78" s="43"/>
      <c r="E78" s="43"/>
      <c r="F78" s="43"/>
      <c r="G78" s="43"/>
      <c r="H78" s="43"/>
      <c r="I78" s="43"/>
    </row>
    <row r="79" spans="2:9">
      <c r="B79" s="43"/>
      <c r="C79" s="43"/>
      <c r="D79" s="43"/>
      <c r="E79" s="43"/>
      <c r="F79" s="43"/>
      <c r="G79" s="43"/>
      <c r="H79" s="43"/>
      <c r="I79" s="43"/>
    </row>
    <row r="80" spans="2:9">
      <c r="B80" s="43"/>
      <c r="C80" s="43"/>
      <c r="D80" s="43"/>
      <c r="E80" s="43"/>
      <c r="F80" s="43"/>
      <c r="G80" s="43"/>
      <c r="H80" s="43"/>
      <c r="I80" s="43"/>
    </row>
    <row r="81" spans="2:9">
      <c r="B81" s="43"/>
      <c r="C81" s="43"/>
      <c r="D81" s="43"/>
      <c r="E81" s="43"/>
      <c r="F81" s="43"/>
      <c r="G81" s="43"/>
      <c r="H81" s="43"/>
      <c r="I81" s="43"/>
    </row>
    <row r="82" spans="2:9">
      <c r="B82" s="43"/>
      <c r="C82" s="43"/>
      <c r="D82" s="43"/>
      <c r="E82" s="43"/>
      <c r="F82" s="43"/>
      <c r="G82" s="43"/>
      <c r="H82" s="43"/>
      <c r="I82" s="43"/>
    </row>
    <row r="83" spans="2:9" ht="18">
      <c r="B83" s="118"/>
      <c r="C83" s="118"/>
      <c r="D83" s="118"/>
      <c r="E83" s="118"/>
      <c r="F83" s="118"/>
      <c r="G83" s="118"/>
      <c r="H83" s="118"/>
      <c r="I83" s="118"/>
    </row>
    <row r="84" spans="2:9" ht="18">
      <c r="B84" s="118"/>
      <c r="C84" s="118"/>
      <c r="D84" s="118"/>
      <c r="E84" s="118"/>
      <c r="F84" s="118"/>
      <c r="G84" s="118"/>
      <c r="H84" s="118"/>
      <c r="I84" s="118"/>
    </row>
    <row r="85" spans="2:9" ht="18">
      <c r="B85" s="118"/>
      <c r="C85" s="118"/>
      <c r="D85" s="118"/>
      <c r="E85" s="118"/>
      <c r="F85" s="118"/>
      <c r="G85" s="118"/>
      <c r="H85" s="118"/>
      <c r="I85" s="118"/>
    </row>
    <row r="86" spans="2:9" ht="18">
      <c r="B86" s="118"/>
      <c r="C86" s="118"/>
      <c r="D86" s="118"/>
      <c r="E86" s="118"/>
      <c r="F86" s="118"/>
      <c r="G86" s="118"/>
      <c r="H86" s="118"/>
      <c r="I86" s="118"/>
    </row>
  </sheetData>
  <mergeCells count="56">
    <mergeCell ref="A1:D1"/>
    <mergeCell ref="F3:F4"/>
    <mergeCell ref="G3:G4"/>
    <mergeCell ref="H3:H4"/>
    <mergeCell ref="I3:I4"/>
    <mergeCell ref="B4:D4"/>
    <mergeCell ref="E5:E6"/>
    <mergeCell ref="F5:F6"/>
    <mergeCell ref="G5:G6"/>
    <mergeCell ref="H5:H6"/>
    <mergeCell ref="I5:I6"/>
    <mergeCell ref="I7:I8"/>
    <mergeCell ref="B8:D8"/>
    <mergeCell ref="B11:B16"/>
    <mergeCell ref="H11:H16"/>
    <mergeCell ref="B17:B22"/>
    <mergeCell ref="H17:H22"/>
    <mergeCell ref="B7:D7"/>
    <mergeCell ref="E7:E8"/>
    <mergeCell ref="F7:F8"/>
    <mergeCell ref="G7:G8"/>
    <mergeCell ref="H7:H8"/>
    <mergeCell ref="B24:I24"/>
    <mergeCell ref="B26:B34"/>
    <mergeCell ref="D26:D28"/>
    <mergeCell ref="H26:H28"/>
    <mergeCell ref="D29:D31"/>
    <mergeCell ref="H29:H31"/>
    <mergeCell ref="D32:D34"/>
    <mergeCell ref="H32:H34"/>
    <mergeCell ref="B35:B43"/>
    <mergeCell ref="D35:D37"/>
    <mergeCell ref="H35:H37"/>
    <mergeCell ref="D38:D40"/>
    <mergeCell ref="H38:H40"/>
    <mergeCell ref="D41:D43"/>
    <mergeCell ref="H41:H43"/>
    <mergeCell ref="B46:I46"/>
    <mergeCell ref="H47:I47"/>
    <mergeCell ref="H48:I48"/>
    <mergeCell ref="H49:I49"/>
    <mergeCell ref="H50:I50"/>
    <mergeCell ref="H51:I51"/>
    <mergeCell ref="H52:I52"/>
    <mergeCell ref="H53:I53"/>
    <mergeCell ref="B56:I56"/>
    <mergeCell ref="B57:I57"/>
    <mergeCell ref="H68:I68"/>
    <mergeCell ref="H69:I69"/>
    <mergeCell ref="H73:I73"/>
    <mergeCell ref="H74:I74"/>
    <mergeCell ref="H58:I58"/>
    <mergeCell ref="H59:I59"/>
    <mergeCell ref="H63:I63"/>
    <mergeCell ref="H64:I64"/>
    <mergeCell ref="B67:I67"/>
  </mergeCells>
  <dataValidations count="2">
    <dataValidation allowBlank="1" showInputMessage="1" showErrorMessage="1" prompt="en HT ou TTC au regard de la situation de la structure vis-à-vis de la TVA" sqref="F59:F64 F69:F74 F26:F43"/>
    <dataValidation type="decimal" allowBlank="1" showInputMessage="1" showErrorMessage="1" errorTitle="dépassement plafond 700 €" promptTitle="max 700 €" sqref="E11:E22">
      <formula1>0</formula1>
      <formula2>700</formula2>
    </dataValidation>
  </dataValidations>
  <pageMargins left="0.7" right="0.7" top="0.75" bottom="0.75" header="0.3" footer="0.3"/>
  <pageSetup paperSize="9" orientation="portrait"/>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77"/>
  <sheetViews>
    <sheetView showGridLines="0" zoomScale="80" workbookViewId="0">
      <selection activeCell="G66" sqref="G66"/>
    </sheetView>
  </sheetViews>
  <sheetFormatPr baseColWidth="10" defaultRowHeight="15"/>
  <cols>
    <col min="1" max="1" width="7.5703125" customWidth="1"/>
    <col min="2" max="2" width="30.5703125" customWidth="1"/>
    <col min="3" max="4" width="23" bestFit="1" customWidth="1"/>
    <col min="5" max="5" width="19.85546875" customWidth="1"/>
    <col min="6" max="6" width="24.42578125" customWidth="1"/>
    <col min="7" max="7" width="15.28515625" customWidth="1"/>
    <col min="8" max="8" width="15.5703125" customWidth="1"/>
    <col min="9" max="9" width="28.7109375" customWidth="1"/>
    <col min="10" max="10" width="7.140625" customWidth="1"/>
  </cols>
  <sheetData>
    <row r="1" spans="1:35" ht="58.5" customHeight="1">
      <c r="A1" s="302"/>
      <c r="B1" s="302"/>
      <c r="C1" s="302"/>
      <c r="D1" s="302"/>
      <c r="E1" s="35"/>
    </row>
    <row r="2" spans="1:35" ht="17.45" customHeight="1">
      <c r="A2" s="35"/>
      <c r="B2" s="35"/>
      <c r="C2" s="35"/>
      <c r="D2" s="35"/>
      <c r="E2" s="35"/>
    </row>
    <row r="4" spans="1:35" ht="30" customHeight="1">
      <c r="B4" s="359" t="s">
        <v>101</v>
      </c>
      <c r="C4" s="359"/>
      <c r="D4" s="359"/>
      <c r="E4" s="359"/>
      <c r="F4" s="359"/>
      <c r="G4" s="359"/>
      <c r="H4" s="359"/>
      <c r="I4" s="359"/>
    </row>
    <row r="5" spans="1:35" ht="15" customHeight="1">
      <c r="B5" s="359"/>
      <c r="C5" s="359"/>
      <c r="D5" s="359"/>
      <c r="E5" s="359"/>
      <c r="F5" s="359"/>
      <c r="G5" s="359"/>
      <c r="H5" s="359"/>
      <c r="I5" s="359"/>
    </row>
    <row r="6" spans="1:35" ht="18.75">
      <c r="B6" s="36"/>
      <c r="C6" s="36"/>
      <c r="D6" s="36"/>
      <c r="E6" s="36"/>
    </row>
    <row r="7" spans="1:35" s="37" customFormat="1" ht="18" customHeight="1">
      <c r="A7" s="38"/>
      <c r="B7" s="308" t="s">
        <v>102</v>
      </c>
      <c r="C7" s="308"/>
      <c r="D7" s="308"/>
      <c r="E7" s="308"/>
      <c r="F7" s="308"/>
      <c r="G7" s="308"/>
      <c r="H7" s="308"/>
      <c r="I7" s="308"/>
      <c r="J7" s="39"/>
      <c r="K7" s="40"/>
      <c r="L7" s="40"/>
      <c r="M7" s="40"/>
      <c r="N7" s="40"/>
      <c r="O7" s="40"/>
      <c r="P7" s="40"/>
      <c r="Q7" s="40"/>
      <c r="R7" s="40"/>
      <c r="S7" s="40"/>
      <c r="T7" s="40"/>
      <c r="U7" s="40"/>
      <c r="V7" s="40"/>
      <c r="W7" s="41"/>
      <c r="X7" s="41"/>
      <c r="Y7" s="41"/>
      <c r="Z7" s="41"/>
      <c r="AA7" s="41"/>
      <c r="AB7" s="41"/>
      <c r="AC7" s="41"/>
      <c r="AD7" s="41"/>
      <c r="AE7" s="41"/>
      <c r="AF7" s="41"/>
      <c r="AG7" s="41"/>
      <c r="AH7" s="41"/>
      <c r="AI7" s="41"/>
    </row>
    <row r="8" spans="1:35" s="37" customFormat="1" ht="27.75" customHeight="1">
      <c r="A8" s="38"/>
      <c r="B8" s="283" t="s">
        <v>103</v>
      </c>
      <c r="C8" s="283"/>
      <c r="D8" s="283"/>
      <c r="E8" s="283"/>
      <c r="F8" s="283"/>
      <c r="G8" s="283"/>
      <c r="H8" s="283"/>
      <c r="I8" s="283"/>
      <c r="J8" s="39"/>
      <c r="K8" s="40"/>
      <c r="L8" s="40"/>
      <c r="M8" s="40"/>
      <c r="N8" s="40"/>
      <c r="O8" s="40"/>
      <c r="P8" s="40"/>
      <c r="Q8" s="40"/>
      <c r="R8" s="40"/>
      <c r="S8" s="40"/>
      <c r="T8" s="40"/>
      <c r="U8" s="40"/>
      <c r="V8" s="40"/>
      <c r="W8" s="41"/>
      <c r="X8" s="41"/>
      <c r="Y8" s="41"/>
      <c r="Z8" s="41"/>
      <c r="AA8" s="41"/>
      <c r="AB8" s="41"/>
      <c r="AC8" s="41"/>
      <c r="AD8" s="41"/>
      <c r="AE8" s="41"/>
      <c r="AF8" s="41"/>
      <c r="AG8" s="41"/>
      <c r="AH8" s="41"/>
      <c r="AI8" s="41"/>
    </row>
    <row r="9" spans="1:35" ht="45.75" customHeight="1">
      <c r="A9" s="43"/>
      <c r="B9" s="172" t="s">
        <v>40</v>
      </c>
      <c r="C9" s="173" t="s">
        <v>41</v>
      </c>
      <c r="D9" s="173" t="s">
        <v>42</v>
      </c>
      <c r="E9" s="173" t="s">
        <v>43</v>
      </c>
      <c r="F9" s="173" t="s">
        <v>44</v>
      </c>
      <c r="G9" s="173" t="s">
        <v>45</v>
      </c>
      <c r="H9" s="173" t="s">
        <v>46</v>
      </c>
      <c r="I9" s="174" t="s">
        <v>47</v>
      </c>
    </row>
    <row r="10" spans="1:35">
      <c r="A10" s="43"/>
      <c r="B10" s="356" t="s">
        <v>104</v>
      </c>
      <c r="C10" s="175" t="s">
        <v>48</v>
      </c>
      <c r="D10" s="176" t="s">
        <v>49</v>
      </c>
      <c r="E10" s="177"/>
      <c r="F10" s="178">
        <v>2</v>
      </c>
      <c r="G10" s="179">
        <f t="shared" ref="G10:G17" si="0">E10*F10</f>
        <v>0</v>
      </c>
      <c r="H10" s="358">
        <f>SUM(G10:G11)</f>
        <v>0</v>
      </c>
      <c r="I10" s="180"/>
    </row>
    <row r="11" spans="1:35">
      <c r="A11" s="43"/>
      <c r="B11" s="293"/>
      <c r="C11" s="53" t="s">
        <v>50</v>
      </c>
      <c r="D11" s="54" t="s">
        <v>51</v>
      </c>
      <c r="E11" s="55"/>
      <c r="F11" s="56">
        <v>3</v>
      </c>
      <c r="G11" s="57">
        <f t="shared" si="0"/>
        <v>0</v>
      </c>
      <c r="H11" s="295"/>
      <c r="I11" s="58"/>
    </row>
    <row r="12" spans="1:35">
      <c r="A12" s="43"/>
      <c r="B12" s="293"/>
      <c r="C12" s="53" t="s">
        <v>105</v>
      </c>
      <c r="D12" s="54"/>
      <c r="E12" s="55"/>
      <c r="F12" s="56">
        <v>5</v>
      </c>
      <c r="G12" s="57">
        <f t="shared" si="0"/>
        <v>0</v>
      </c>
      <c r="H12" s="295">
        <f>SUM(G12:G13)</f>
        <v>0</v>
      </c>
      <c r="I12" s="58"/>
    </row>
    <row r="13" spans="1:35">
      <c r="A13" s="43"/>
      <c r="B13" s="293"/>
      <c r="C13" s="53"/>
      <c r="D13" s="54"/>
      <c r="E13" s="55"/>
      <c r="F13" s="56">
        <v>0</v>
      </c>
      <c r="G13" s="57">
        <f t="shared" si="0"/>
        <v>0</v>
      </c>
      <c r="H13" s="295"/>
      <c r="I13" s="58"/>
    </row>
    <row r="14" spans="1:35">
      <c r="A14" s="43"/>
      <c r="B14" s="300"/>
      <c r="C14" s="60"/>
      <c r="D14" s="61"/>
      <c r="E14" s="55"/>
      <c r="F14" s="56">
        <v>0</v>
      </c>
      <c r="G14" s="57">
        <f t="shared" si="0"/>
        <v>0</v>
      </c>
      <c r="H14" s="295">
        <f>SUM(G14:G15)</f>
        <v>0</v>
      </c>
      <c r="I14" s="58"/>
    </row>
    <row r="15" spans="1:35">
      <c r="A15" s="43"/>
      <c r="B15" s="300"/>
      <c r="C15" s="60"/>
      <c r="D15" s="61"/>
      <c r="E15" s="55"/>
      <c r="F15" s="56">
        <v>0</v>
      </c>
      <c r="G15" s="57">
        <f t="shared" si="0"/>
        <v>0</v>
      </c>
      <c r="H15" s="295"/>
      <c r="I15" s="58"/>
    </row>
    <row r="16" spans="1:35">
      <c r="A16" s="43"/>
      <c r="B16" s="300"/>
      <c r="C16" s="63"/>
      <c r="D16" s="61"/>
      <c r="E16" s="55"/>
      <c r="F16" s="56">
        <v>0</v>
      </c>
      <c r="G16" s="57">
        <f t="shared" si="0"/>
        <v>0</v>
      </c>
      <c r="H16" s="295">
        <f>SUM(G16:G17)</f>
        <v>0</v>
      </c>
      <c r="I16" s="58"/>
    </row>
    <row r="17" spans="1:9">
      <c r="A17" s="43"/>
      <c r="B17" s="301"/>
      <c r="C17" s="65"/>
      <c r="D17" s="66"/>
      <c r="E17" s="67"/>
      <c r="F17" s="68">
        <v>0</v>
      </c>
      <c r="G17" s="69">
        <f t="shared" si="0"/>
        <v>0</v>
      </c>
      <c r="H17" s="296"/>
      <c r="I17" s="70"/>
    </row>
    <row r="18" spans="1:9">
      <c r="A18" s="43"/>
      <c r="B18" s="71"/>
      <c r="C18" s="71"/>
      <c r="D18" s="71"/>
      <c r="E18" s="72" t="s">
        <v>52</v>
      </c>
      <c r="F18" s="73">
        <f>SUM(F10:F17)</f>
        <v>10</v>
      </c>
      <c r="G18" s="74">
        <f>SUM(G10:G17)</f>
        <v>0</v>
      </c>
      <c r="H18" s="75">
        <f>SUM(H10:H17)</f>
        <v>0</v>
      </c>
      <c r="I18" s="76"/>
    </row>
    <row r="19" spans="1:9" ht="22.5" customHeight="1">
      <c r="A19" s="43"/>
      <c r="B19" s="283" t="s">
        <v>106</v>
      </c>
      <c r="C19" s="283"/>
      <c r="D19" s="283"/>
      <c r="E19" s="283"/>
      <c r="F19" s="283"/>
      <c r="G19" s="283"/>
      <c r="H19" s="283"/>
      <c r="I19" s="283"/>
    </row>
    <row r="20" spans="1:9" ht="41.25" customHeight="1">
      <c r="A20" s="43"/>
      <c r="B20" s="181" t="s">
        <v>40</v>
      </c>
      <c r="C20" s="172" t="s">
        <v>48</v>
      </c>
      <c r="D20" s="173" t="s">
        <v>54</v>
      </c>
      <c r="E20" s="173" t="s">
        <v>55</v>
      </c>
      <c r="F20" s="173" t="s">
        <v>56</v>
      </c>
      <c r="G20" s="173" t="s">
        <v>45</v>
      </c>
      <c r="H20" s="173" t="s">
        <v>46</v>
      </c>
      <c r="I20" s="174" t="s">
        <v>47</v>
      </c>
    </row>
    <row r="21" spans="1:9">
      <c r="A21" s="43"/>
      <c r="B21" s="356" t="s">
        <v>104</v>
      </c>
      <c r="C21" s="175" t="s">
        <v>48</v>
      </c>
      <c r="D21" s="357" t="s">
        <v>57</v>
      </c>
      <c r="E21" s="182"/>
      <c r="F21" s="183"/>
      <c r="G21" s="179">
        <f t="shared" ref="G21:G34" si="1">E21*F21</f>
        <v>0</v>
      </c>
      <c r="H21" s="358">
        <f>SUM(G21:G22)</f>
        <v>0</v>
      </c>
      <c r="I21" s="184"/>
    </row>
    <row r="22" spans="1:9">
      <c r="A22" s="43"/>
      <c r="B22" s="293"/>
      <c r="C22" s="53" t="s">
        <v>50</v>
      </c>
      <c r="D22" s="299"/>
      <c r="E22" s="185"/>
      <c r="F22" s="78"/>
      <c r="G22" s="57">
        <f t="shared" si="1"/>
        <v>0</v>
      </c>
      <c r="H22" s="295"/>
      <c r="I22" s="186"/>
    </row>
    <row r="23" spans="1:9">
      <c r="A23" s="43"/>
      <c r="B23" s="293"/>
      <c r="C23" s="53" t="s">
        <v>48</v>
      </c>
      <c r="D23" s="299" t="s">
        <v>58</v>
      </c>
      <c r="E23" s="185"/>
      <c r="F23" s="78"/>
      <c r="G23" s="57">
        <f t="shared" si="1"/>
        <v>0</v>
      </c>
      <c r="H23" s="295"/>
      <c r="I23" s="186"/>
    </row>
    <row r="24" spans="1:9">
      <c r="A24" s="43"/>
      <c r="B24" s="293"/>
      <c r="C24" s="53" t="s">
        <v>50</v>
      </c>
      <c r="D24" s="299"/>
      <c r="E24" s="185"/>
      <c r="F24" s="78"/>
      <c r="G24" s="57">
        <f t="shared" si="1"/>
        <v>0</v>
      </c>
      <c r="H24" s="295"/>
      <c r="I24" s="186"/>
    </row>
    <row r="25" spans="1:9">
      <c r="A25" s="43"/>
      <c r="B25" s="293"/>
      <c r="C25" s="53" t="s">
        <v>48</v>
      </c>
      <c r="D25" s="299" t="s">
        <v>59</v>
      </c>
      <c r="E25" s="185"/>
      <c r="F25" s="78"/>
      <c r="G25" s="57">
        <f t="shared" si="1"/>
        <v>0</v>
      </c>
      <c r="H25" s="295"/>
      <c r="I25" s="186"/>
    </row>
    <row r="26" spans="1:9">
      <c r="A26" s="43"/>
      <c r="B26" s="293"/>
      <c r="C26" s="53" t="s">
        <v>50</v>
      </c>
      <c r="D26" s="299"/>
      <c r="E26" s="185"/>
      <c r="F26" s="78"/>
      <c r="G26" s="57">
        <f t="shared" si="1"/>
        <v>0</v>
      </c>
      <c r="H26" s="295"/>
      <c r="I26" s="186"/>
    </row>
    <row r="27" spans="1:9">
      <c r="A27" s="43"/>
      <c r="B27" s="293" t="s">
        <v>60</v>
      </c>
      <c r="C27" s="53" t="s">
        <v>48</v>
      </c>
      <c r="D27" s="299" t="s">
        <v>57</v>
      </c>
      <c r="E27" s="185"/>
      <c r="F27" s="78"/>
      <c r="G27" s="57">
        <f t="shared" si="1"/>
        <v>0</v>
      </c>
      <c r="H27" s="295">
        <f t="shared" ref="H27:H33" si="2">SUM(G27:G28)</f>
        <v>0</v>
      </c>
      <c r="I27" s="186"/>
    </row>
    <row r="28" spans="1:9">
      <c r="A28" s="43"/>
      <c r="B28" s="293"/>
      <c r="C28" s="53" t="s">
        <v>50</v>
      </c>
      <c r="D28" s="299"/>
      <c r="E28" s="185"/>
      <c r="F28" s="78"/>
      <c r="G28" s="57">
        <f t="shared" si="1"/>
        <v>0</v>
      </c>
      <c r="H28" s="295"/>
      <c r="I28" s="186"/>
    </row>
    <row r="29" spans="1:9">
      <c r="A29" s="43"/>
      <c r="B29" s="293"/>
      <c r="C29" s="53" t="s">
        <v>48</v>
      </c>
      <c r="D29" s="299" t="s">
        <v>58</v>
      </c>
      <c r="E29" s="185"/>
      <c r="F29" s="78"/>
      <c r="G29" s="57">
        <f t="shared" si="1"/>
        <v>0</v>
      </c>
      <c r="H29" s="295"/>
      <c r="I29" s="186"/>
    </row>
    <row r="30" spans="1:9">
      <c r="A30" s="43"/>
      <c r="B30" s="293"/>
      <c r="C30" s="53" t="s">
        <v>50</v>
      </c>
      <c r="D30" s="299"/>
      <c r="E30" s="185"/>
      <c r="F30" s="78"/>
      <c r="G30" s="57">
        <f t="shared" si="1"/>
        <v>0</v>
      </c>
      <c r="H30" s="295"/>
      <c r="I30" s="186"/>
    </row>
    <row r="31" spans="1:9">
      <c r="A31" s="43"/>
      <c r="B31" s="293"/>
      <c r="C31" s="53" t="s">
        <v>48</v>
      </c>
      <c r="D31" s="299" t="s">
        <v>59</v>
      </c>
      <c r="E31" s="185"/>
      <c r="F31" s="78"/>
      <c r="G31" s="57">
        <f t="shared" si="1"/>
        <v>0</v>
      </c>
      <c r="H31" s="295"/>
      <c r="I31" s="186"/>
    </row>
    <row r="32" spans="1:9">
      <c r="A32" s="43"/>
      <c r="B32" s="293"/>
      <c r="C32" s="53" t="s">
        <v>50</v>
      </c>
      <c r="D32" s="299"/>
      <c r="E32" s="185"/>
      <c r="F32" s="78"/>
      <c r="G32" s="57">
        <f t="shared" si="1"/>
        <v>0</v>
      </c>
      <c r="H32" s="295"/>
      <c r="I32" s="186"/>
    </row>
    <row r="33" spans="1:9">
      <c r="A33" s="43"/>
      <c r="B33" s="293"/>
      <c r="C33" s="53"/>
      <c r="D33" s="54"/>
      <c r="E33" s="185"/>
      <c r="F33" s="78"/>
      <c r="G33" s="57">
        <f t="shared" si="1"/>
        <v>0</v>
      </c>
      <c r="H33" s="295">
        <f t="shared" si="2"/>
        <v>0</v>
      </c>
      <c r="I33" s="186"/>
    </row>
    <row r="34" spans="1:9">
      <c r="A34" s="43"/>
      <c r="B34" s="294" t="s">
        <v>50</v>
      </c>
      <c r="C34" s="79"/>
      <c r="D34" s="80"/>
      <c r="E34" s="187"/>
      <c r="F34" s="82"/>
      <c r="G34" s="69">
        <f t="shared" si="1"/>
        <v>0</v>
      </c>
      <c r="H34" s="296"/>
      <c r="I34" s="188"/>
    </row>
    <row r="35" spans="1:9">
      <c r="A35" s="43"/>
      <c r="B35" s="71"/>
      <c r="C35" s="71"/>
      <c r="D35" s="76"/>
      <c r="E35" s="76"/>
      <c r="F35" s="72" t="s">
        <v>52</v>
      </c>
      <c r="G35" s="83">
        <f>SUM(G21:G34)</f>
        <v>0</v>
      </c>
      <c r="H35" s="83">
        <f>SUM(H21:H34)</f>
        <v>0</v>
      </c>
      <c r="I35" s="84"/>
    </row>
    <row r="36" spans="1:9">
      <c r="B36" s="85"/>
      <c r="C36" s="85"/>
      <c r="D36" s="86"/>
      <c r="E36" s="87"/>
      <c r="F36" s="87"/>
      <c r="G36" s="87"/>
      <c r="H36" s="88"/>
      <c r="I36" s="89"/>
    </row>
    <row r="37" spans="1:9" ht="24" customHeight="1">
      <c r="B37" s="283" t="s">
        <v>107</v>
      </c>
      <c r="C37" s="283"/>
      <c r="D37" s="283"/>
      <c r="E37" s="283"/>
      <c r="F37" s="283"/>
      <c r="G37" s="283"/>
      <c r="H37" s="283"/>
      <c r="I37" s="283"/>
    </row>
    <row r="38" spans="1:9" ht="45">
      <c r="B38" s="44" t="s">
        <v>62</v>
      </c>
      <c r="C38" s="45" t="s">
        <v>63</v>
      </c>
      <c r="D38" s="45" t="s">
        <v>64</v>
      </c>
      <c r="E38" s="45" t="s">
        <v>45</v>
      </c>
      <c r="F38" s="45" t="s">
        <v>65</v>
      </c>
      <c r="G38" s="45" t="s">
        <v>66</v>
      </c>
      <c r="H38" s="297" t="s">
        <v>47</v>
      </c>
      <c r="I38" s="298"/>
    </row>
    <row r="39" spans="1:9">
      <c r="B39" s="90" t="s">
        <v>48</v>
      </c>
      <c r="C39" s="91">
        <v>0</v>
      </c>
      <c r="D39" s="92">
        <f t="shared" ref="D39:D42" si="3">SUMIF(C10:C17,B39,F10:F17)</f>
        <v>7</v>
      </c>
      <c r="E39" s="92">
        <f t="shared" ref="E39:E45" si="4">C39*D39</f>
        <v>0</v>
      </c>
      <c r="F39" s="93">
        <f>SUMIF($C$10:C17,B39,$G$10:G17)*0.2</f>
        <v>0</v>
      </c>
      <c r="G39" s="93">
        <f t="shared" ref="G39:G45" si="5">IF(E39&gt;F39,F39,E39)</f>
        <v>0</v>
      </c>
      <c r="H39" s="289"/>
      <c r="I39" s="290"/>
    </row>
    <row r="40" spans="1:9">
      <c r="B40" s="90" t="s">
        <v>50</v>
      </c>
      <c r="C40" s="91">
        <v>0</v>
      </c>
      <c r="D40" s="92">
        <f t="shared" si="3"/>
        <v>3</v>
      </c>
      <c r="E40" s="92">
        <f t="shared" si="4"/>
        <v>0</v>
      </c>
      <c r="F40" s="93">
        <f t="shared" ref="F40:F42" si="6">SUMIF($C$10:C17,B40,$G$10:G17)*0.2</f>
        <v>0</v>
      </c>
      <c r="G40" s="93">
        <f t="shared" si="5"/>
        <v>0</v>
      </c>
      <c r="H40" s="306"/>
      <c r="I40" s="307"/>
    </row>
    <row r="41" spans="1:9">
      <c r="B41" s="90"/>
      <c r="C41" s="91">
        <v>0</v>
      </c>
      <c r="D41" s="92">
        <f t="shared" si="3"/>
        <v>0</v>
      </c>
      <c r="E41" s="92">
        <f t="shared" si="4"/>
        <v>0</v>
      </c>
      <c r="F41" s="93">
        <f t="shared" si="6"/>
        <v>0</v>
      </c>
      <c r="G41" s="93">
        <f t="shared" si="5"/>
        <v>0</v>
      </c>
      <c r="H41" s="159"/>
      <c r="I41" s="160"/>
    </row>
    <row r="42" spans="1:9">
      <c r="B42" s="90"/>
      <c r="C42" s="91">
        <v>0</v>
      </c>
      <c r="D42" s="92">
        <f t="shared" si="3"/>
        <v>0</v>
      </c>
      <c r="E42" s="92">
        <f t="shared" si="4"/>
        <v>0</v>
      </c>
      <c r="F42" s="93">
        <f t="shared" si="6"/>
        <v>0</v>
      </c>
      <c r="G42" s="93">
        <f t="shared" si="5"/>
        <v>0</v>
      </c>
      <c r="H42" s="159"/>
      <c r="I42" s="160"/>
    </row>
    <row r="43" spans="1:9">
      <c r="B43" s="90"/>
      <c r="C43" s="91">
        <v>0</v>
      </c>
      <c r="D43" s="92">
        <f t="shared" ref="D43:D45" si="7">SUMIF(C12:C19,B43,F12:F19)</f>
        <v>0</v>
      </c>
      <c r="E43" s="92">
        <f t="shared" si="4"/>
        <v>0</v>
      </c>
      <c r="F43" s="93">
        <f t="shared" ref="F43:F45" si="8">SUMIF($C$10:C18,B43,$G$10:G18)*0.2</f>
        <v>0</v>
      </c>
      <c r="G43" s="93">
        <f t="shared" si="5"/>
        <v>0</v>
      </c>
      <c r="H43" s="306"/>
      <c r="I43" s="307"/>
    </row>
    <row r="44" spans="1:9">
      <c r="B44" s="90"/>
      <c r="C44" s="91">
        <v>0</v>
      </c>
      <c r="D44" s="92">
        <f t="shared" si="7"/>
        <v>0</v>
      </c>
      <c r="E44" s="92">
        <f t="shared" si="4"/>
        <v>0</v>
      </c>
      <c r="F44" s="93">
        <f t="shared" si="8"/>
        <v>0</v>
      </c>
      <c r="G44" s="93">
        <f t="shared" si="5"/>
        <v>0</v>
      </c>
      <c r="H44" s="306"/>
      <c r="I44" s="307"/>
    </row>
    <row r="45" spans="1:9">
      <c r="B45" s="94"/>
      <c r="C45" s="164">
        <v>0</v>
      </c>
      <c r="D45" s="92">
        <f t="shared" si="7"/>
        <v>0</v>
      </c>
      <c r="E45" s="92">
        <f t="shared" si="4"/>
        <v>0</v>
      </c>
      <c r="F45" s="93">
        <f t="shared" si="8"/>
        <v>0</v>
      </c>
      <c r="G45" s="95">
        <f t="shared" si="5"/>
        <v>0</v>
      </c>
      <c r="H45" s="291"/>
      <c r="I45" s="292"/>
    </row>
    <row r="46" spans="1:9" ht="22.5" customHeight="1">
      <c r="B46" s="85"/>
      <c r="C46" s="96" t="s">
        <v>67</v>
      </c>
      <c r="D46" s="97">
        <f>SUM(D39:D44)</f>
        <v>10</v>
      </c>
      <c r="E46" s="98">
        <f>SUM(F39:F44)</f>
        <v>0</v>
      </c>
      <c r="F46" s="98">
        <f>SUM(G39:G44)</f>
        <v>0</v>
      </c>
      <c r="G46" s="99">
        <f>SUM(H39:H45)</f>
        <v>0</v>
      </c>
      <c r="H46" s="88"/>
      <c r="I46" s="89"/>
    </row>
    <row r="47" spans="1:9">
      <c r="B47" s="85"/>
      <c r="C47" s="85"/>
      <c r="D47" s="85"/>
      <c r="E47" s="85"/>
      <c r="F47" s="85"/>
      <c r="G47" s="100"/>
      <c r="H47" s="88"/>
      <c r="I47" s="89"/>
    </row>
    <row r="48" spans="1:9" ht="18">
      <c r="B48" s="308" t="s">
        <v>108</v>
      </c>
      <c r="C48" s="308"/>
      <c r="D48" s="308"/>
      <c r="E48" s="308"/>
      <c r="F48" s="308"/>
      <c r="G48" s="308"/>
      <c r="H48" s="308"/>
      <c r="I48" s="308"/>
    </row>
    <row r="49" spans="2:9" ht="21" customHeight="1">
      <c r="B49" s="283" t="s">
        <v>109</v>
      </c>
      <c r="C49" s="283"/>
      <c r="D49" s="283"/>
      <c r="E49" s="283"/>
      <c r="F49" s="283"/>
      <c r="G49" s="283"/>
      <c r="H49" s="283"/>
      <c r="I49" s="283"/>
    </row>
    <row r="50" spans="2:9" ht="30">
      <c r="B50" s="101" t="s">
        <v>70</v>
      </c>
      <c r="C50" s="102" t="s">
        <v>71</v>
      </c>
      <c r="D50" s="102" t="s">
        <v>40</v>
      </c>
      <c r="E50" s="102" t="s">
        <v>72</v>
      </c>
      <c r="F50" s="103" t="s">
        <v>56</v>
      </c>
      <c r="G50" s="103" t="s">
        <v>73</v>
      </c>
      <c r="H50" s="284" t="s">
        <v>74</v>
      </c>
      <c r="I50" s="285"/>
    </row>
    <row r="51" spans="2:9">
      <c r="B51" s="90"/>
      <c r="C51" s="104"/>
      <c r="D51" s="104"/>
      <c r="E51" s="104"/>
      <c r="F51" s="105"/>
      <c r="G51" s="106">
        <f t="shared" ref="G51:G56" si="9">IF(B51="",0,E51*F51)</f>
        <v>0</v>
      </c>
      <c r="H51" s="286"/>
      <c r="I51" s="287"/>
    </row>
    <row r="52" spans="2:9">
      <c r="B52" s="90"/>
      <c r="C52" s="104"/>
      <c r="D52" s="104"/>
      <c r="E52" s="104"/>
      <c r="F52" s="105"/>
      <c r="G52" s="106">
        <f t="shared" si="9"/>
        <v>0</v>
      </c>
      <c r="H52" s="107"/>
      <c r="I52" s="108"/>
    </row>
    <row r="53" spans="2:9">
      <c r="B53" s="90"/>
      <c r="C53" s="104"/>
      <c r="D53" s="104"/>
      <c r="E53" s="104"/>
      <c r="F53" s="105"/>
      <c r="G53" s="106">
        <f t="shared" si="9"/>
        <v>0</v>
      </c>
      <c r="H53" s="107"/>
      <c r="I53" s="108"/>
    </row>
    <row r="54" spans="2:9">
      <c r="B54" s="90"/>
      <c r="C54" s="104"/>
      <c r="D54" s="104"/>
      <c r="E54" s="104"/>
      <c r="F54" s="105"/>
      <c r="G54" s="106">
        <f t="shared" si="9"/>
        <v>0</v>
      </c>
      <c r="H54" s="107"/>
      <c r="I54" s="108"/>
    </row>
    <row r="55" spans="2:9">
      <c r="B55" s="109"/>
      <c r="C55" s="104"/>
      <c r="D55" s="104"/>
      <c r="E55" s="104"/>
      <c r="F55" s="105"/>
      <c r="G55" s="106">
        <f t="shared" si="9"/>
        <v>0</v>
      </c>
      <c r="H55" s="286"/>
      <c r="I55" s="287"/>
    </row>
    <row r="56" spans="2:9">
      <c r="B56" s="110"/>
      <c r="C56" s="111"/>
      <c r="D56" s="111"/>
      <c r="E56" s="111"/>
      <c r="F56" s="112"/>
      <c r="G56" s="113">
        <f t="shared" si="9"/>
        <v>0</v>
      </c>
      <c r="H56" s="281"/>
      <c r="I56" s="282"/>
    </row>
    <row r="57" spans="2:9">
      <c r="B57" s="85"/>
      <c r="C57" s="85"/>
      <c r="D57" s="85"/>
      <c r="F57" s="96" t="s">
        <v>67</v>
      </c>
      <c r="G57" s="114">
        <f>SUM(G51:G56)</f>
        <v>0</v>
      </c>
      <c r="H57" s="115"/>
      <c r="I57" s="116"/>
    </row>
    <row r="58" spans="2:9">
      <c r="B58" s="43"/>
      <c r="C58" s="43"/>
      <c r="D58" s="43"/>
      <c r="E58" s="43"/>
      <c r="F58" s="43"/>
      <c r="G58" s="43"/>
      <c r="H58" s="43"/>
      <c r="I58" s="43"/>
    </row>
    <row r="59" spans="2:9" ht="23.25" customHeight="1">
      <c r="B59" s="283" t="s">
        <v>110</v>
      </c>
      <c r="C59" s="283"/>
      <c r="D59" s="283"/>
      <c r="E59" s="283"/>
      <c r="F59" s="283"/>
      <c r="G59" s="283"/>
      <c r="H59" s="283"/>
      <c r="I59" s="283"/>
    </row>
    <row r="60" spans="2:9" ht="30">
      <c r="B60" s="101" t="s">
        <v>70</v>
      </c>
      <c r="C60" s="102" t="s">
        <v>71</v>
      </c>
      <c r="D60" s="102" t="s">
        <v>40</v>
      </c>
      <c r="E60" s="102" t="s">
        <v>72</v>
      </c>
      <c r="F60" s="103" t="s">
        <v>56</v>
      </c>
      <c r="G60" s="103" t="s">
        <v>73</v>
      </c>
      <c r="H60" s="284" t="s">
        <v>74</v>
      </c>
      <c r="I60" s="285"/>
    </row>
    <row r="61" spans="2:9">
      <c r="B61" s="189"/>
      <c r="C61" s="190"/>
      <c r="D61" s="190"/>
      <c r="E61" s="190"/>
      <c r="F61" s="191"/>
      <c r="G61" s="106">
        <f t="shared" ref="G61:G65" si="10">IF(B61="",0,E61*F61)</f>
        <v>0</v>
      </c>
      <c r="H61" s="192"/>
      <c r="I61" s="193"/>
    </row>
    <row r="62" spans="2:9">
      <c r="B62" s="189"/>
      <c r="C62" s="190"/>
      <c r="D62" s="190"/>
      <c r="E62" s="190"/>
      <c r="F62" s="191"/>
      <c r="G62" s="106">
        <f t="shared" si="10"/>
        <v>0</v>
      </c>
      <c r="H62" s="192"/>
      <c r="I62" s="193"/>
    </row>
    <row r="63" spans="2:9">
      <c r="B63" s="90"/>
      <c r="C63" s="104"/>
      <c r="D63" s="104"/>
      <c r="E63" s="104"/>
      <c r="F63" s="105"/>
      <c r="G63" s="106">
        <f t="shared" si="10"/>
        <v>0</v>
      </c>
      <c r="H63" s="286"/>
      <c r="I63" s="287"/>
    </row>
    <row r="64" spans="2:9">
      <c r="B64" s="109"/>
      <c r="C64" s="104"/>
      <c r="D64" s="104"/>
      <c r="E64" s="104"/>
      <c r="F64" s="105"/>
      <c r="G64" s="106">
        <f t="shared" si="10"/>
        <v>0</v>
      </c>
      <c r="H64" s="286"/>
      <c r="I64" s="287"/>
    </row>
    <row r="65" spans="2:9">
      <c r="B65" s="110"/>
      <c r="C65" s="111"/>
      <c r="D65" s="111"/>
      <c r="E65" s="111"/>
      <c r="F65" s="112"/>
      <c r="G65" s="113">
        <f t="shared" si="10"/>
        <v>0</v>
      </c>
      <c r="H65" s="281"/>
      <c r="I65" s="282"/>
    </row>
    <row r="66" spans="2:9">
      <c r="B66" s="85"/>
      <c r="C66" s="85"/>
      <c r="D66" s="85"/>
      <c r="F66" s="117" t="s">
        <v>67</v>
      </c>
      <c r="G66" s="114">
        <f>SUM(G63:G65)</f>
        <v>0</v>
      </c>
      <c r="H66" s="115"/>
      <c r="I66" s="116"/>
    </row>
    <row r="67" spans="2:9">
      <c r="B67" s="43"/>
      <c r="C67" s="43"/>
      <c r="D67" s="43"/>
      <c r="E67" s="43"/>
      <c r="F67" s="43"/>
      <c r="G67" s="43"/>
      <c r="H67" s="43"/>
      <c r="I67" s="43"/>
    </row>
    <row r="68" spans="2:9">
      <c r="B68" s="43"/>
      <c r="C68" s="43"/>
      <c r="D68" s="43"/>
      <c r="E68" s="43"/>
      <c r="F68" s="43"/>
      <c r="G68" s="43"/>
      <c r="H68" s="43"/>
      <c r="I68" s="43"/>
    </row>
    <row r="69" spans="2:9">
      <c r="B69" s="43"/>
      <c r="C69" s="43"/>
      <c r="D69" s="43"/>
      <c r="E69" s="43"/>
      <c r="F69" s="43"/>
      <c r="G69" s="43"/>
      <c r="H69" s="43"/>
      <c r="I69" s="43"/>
    </row>
    <row r="70" spans="2:9">
      <c r="B70" s="43"/>
      <c r="C70" s="43"/>
      <c r="D70" s="43"/>
      <c r="E70" s="43"/>
      <c r="F70" s="43"/>
      <c r="G70" s="43"/>
      <c r="H70" s="43"/>
      <c r="I70" s="43"/>
    </row>
    <row r="71" spans="2:9">
      <c r="B71" s="43"/>
      <c r="C71" s="43"/>
      <c r="D71" s="43"/>
      <c r="E71" s="43"/>
      <c r="F71" s="43"/>
      <c r="G71" s="43"/>
      <c r="H71" s="43"/>
      <c r="I71" s="43"/>
    </row>
    <row r="72" spans="2:9">
      <c r="B72" s="43"/>
      <c r="C72" s="43"/>
      <c r="D72" s="43"/>
      <c r="E72" s="43"/>
      <c r="F72" s="43"/>
      <c r="G72" s="43"/>
      <c r="H72" s="43"/>
      <c r="I72" s="43"/>
    </row>
    <row r="73" spans="2:9">
      <c r="B73" s="43"/>
      <c r="C73" s="43"/>
      <c r="D73" s="43"/>
      <c r="E73" s="43"/>
      <c r="F73" s="43"/>
      <c r="G73" s="43"/>
      <c r="H73" s="43"/>
      <c r="I73" s="43"/>
    </row>
    <row r="74" spans="2:9" ht="18">
      <c r="B74" s="118"/>
      <c r="C74" s="118"/>
      <c r="D74" s="118"/>
      <c r="E74" s="118"/>
      <c r="F74" s="118"/>
      <c r="G74" s="118"/>
      <c r="H74" s="118"/>
      <c r="I74" s="118"/>
    </row>
    <row r="75" spans="2:9" ht="18">
      <c r="B75" s="118"/>
      <c r="C75" s="118"/>
      <c r="D75" s="118"/>
      <c r="E75" s="118"/>
      <c r="F75" s="118"/>
      <c r="G75" s="118"/>
      <c r="H75" s="118"/>
      <c r="I75" s="118"/>
    </row>
    <row r="76" spans="2:9" ht="18">
      <c r="B76" s="118"/>
      <c r="C76" s="118"/>
      <c r="D76" s="118"/>
      <c r="E76" s="118"/>
      <c r="F76" s="118"/>
      <c r="G76" s="118"/>
      <c r="H76" s="118"/>
      <c r="I76" s="118"/>
    </row>
    <row r="77" spans="2:9" ht="18">
      <c r="B77" s="118"/>
      <c r="C77" s="118"/>
      <c r="D77" s="118"/>
      <c r="E77" s="118"/>
      <c r="F77" s="118"/>
      <c r="G77" s="118"/>
      <c r="H77" s="118"/>
      <c r="I77" s="118"/>
    </row>
  </sheetData>
  <mergeCells count="43">
    <mergeCell ref="A1:D1"/>
    <mergeCell ref="B4:I5"/>
    <mergeCell ref="B7:I7"/>
    <mergeCell ref="B8:I8"/>
    <mergeCell ref="B10:B11"/>
    <mergeCell ref="H10:H11"/>
    <mergeCell ref="B12:B13"/>
    <mergeCell ref="H12:H13"/>
    <mergeCell ref="B14:B15"/>
    <mergeCell ref="H14:H15"/>
    <mergeCell ref="B16:B17"/>
    <mergeCell ref="H16:H17"/>
    <mergeCell ref="B19:I19"/>
    <mergeCell ref="B21:B26"/>
    <mergeCell ref="D21:D22"/>
    <mergeCell ref="H21:H26"/>
    <mergeCell ref="D23:D24"/>
    <mergeCell ref="D25:D26"/>
    <mergeCell ref="B27:B32"/>
    <mergeCell ref="D27:D28"/>
    <mergeCell ref="H27:H32"/>
    <mergeCell ref="D29:D30"/>
    <mergeCell ref="D31:D32"/>
    <mergeCell ref="B33:B34"/>
    <mergeCell ref="H33:H34"/>
    <mergeCell ref="B37:I37"/>
    <mergeCell ref="H38:I38"/>
    <mergeCell ref="H39:I39"/>
    <mergeCell ref="H40:I40"/>
    <mergeCell ref="H43:I43"/>
    <mergeCell ref="H44:I44"/>
    <mergeCell ref="H45:I45"/>
    <mergeCell ref="B48:I48"/>
    <mergeCell ref="B49:I49"/>
    <mergeCell ref="H50:I50"/>
    <mergeCell ref="H51:I51"/>
    <mergeCell ref="H55:I55"/>
    <mergeCell ref="H56:I56"/>
    <mergeCell ref="B59:I59"/>
    <mergeCell ref="H60:I60"/>
    <mergeCell ref="H63:I63"/>
    <mergeCell ref="H64:I64"/>
    <mergeCell ref="H65:I65"/>
  </mergeCells>
  <dataValidations count="4">
    <dataValidation allowBlank="1" showInputMessage="1" showErrorMessage="1" prompt="en HT ou TTC au regard de la situation de la structure vis à vis de la TVA" sqref="F21:F34"/>
    <dataValidation allowBlank="1" showInputMessage="1" showErrorMessage="1" prompt="en HT ou TTC au regard de la situation de la strcuture vis à vis de la TVA" sqref="F51:F56"/>
    <dataValidation allowBlank="1" showInputMessage="1" showErrorMessage="1" prompt="en HT ou TTC au regard de la situation de la structure vis-à-vis de la TVA" sqref="F61:F65"/>
    <dataValidation type="decimal" allowBlank="1" showInputMessage="1" showErrorMessage="1" errorTitle="dépassement plafond 700 €" promptTitle="max 700 €" sqref="E10:E17">
      <formula1>0</formula1>
      <formula2>700</formula2>
    </dataValidation>
  </dataValidations>
  <pageMargins left="0.7" right="0.7" top="0.75" bottom="0.75" header="0.3" footer="0.3"/>
  <pageSetup paperSize="9" orientation="portrait"/>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83"/>
  <sheetViews>
    <sheetView showGridLines="0" topLeftCell="A79" zoomScale="80" workbookViewId="0">
      <selection activeCell="C51" sqref="C51"/>
    </sheetView>
  </sheetViews>
  <sheetFormatPr baseColWidth="10" defaultRowHeight="15"/>
  <cols>
    <col min="1" max="1" width="7.5703125" customWidth="1"/>
    <col min="2" max="2" width="30.5703125" customWidth="1"/>
    <col min="3" max="4" width="23" bestFit="1" customWidth="1"/>
    <col min="5" max="5" width="19.85546875" customWidth="1"/>
    <col min="6" max="6" width="24.42578125" customWidth="1"/>
    <col min="7" max="7" width="14.140625" customWidth="1"/>
    <col min="8" max="8" width="15.5703125" customWidth="1"/>
    <col min="9" max="9" width="26.28515625" customWidth="1"/>
    <col min="10" max="10" width="7.7109375" customWidth="1"/>
  </cols>
  <sheetData>
    <row r="1" spans="1:35" ht="58.5" customHeight="1">
      <c r="A1" s="302"/>
      <c r="B1" s="302"/>
      <c r="C1" s="302"/>
      <c r="D1" s="302"/>
      <c r="E1" s="35"/>
    </row>
    <row r="2" spans="1:35" ht="17.45" customHeight="1">
      <c r="A2" s="35"/>
      <c r="B2" s="35"/>
      <c r="C2" s="35"/>
      <c r="D2" s="35"/>
      <c r="E2" s="35"/>
    </row>
    <row r="4" spans="1:35" ht="18.75" customHeight="1">
      <c r="B4" s="303" t="s">
        <v>111</v>
      </c>
      <c r="C4" s="303"/>
      <c r="D4" s="303"/>
      <c r="E4" s="303"/>
    </row>
    <row r="5" spans="1:35">
      <c r="B5" s="303"/>
      <c r="C5" s="303"/>
      <c r="D5" s="303"/>
      <c r="E5" s="303"/>
    </row>
    <row r="6" spans="1:35" ht="18.75">
      <c r="B6" s="36"/>
      <c r="C6" s="36"/>
      <c r="D6" s="36"/>
      <c r="E6" s="36"/>
    </row>
    <row r="7" spans="1:35" s="37" customFormat="1" ht="18" customHeight="1">
      <c r="B7" s="308" t="s">
        <v>112</v>
      </c>
      <c r="C7" s="308"/>
      <c r="D7" s="308"/>
      <c r="E7" s="308"/>
      <c r="F7" s="308"/>
      <c r="G7" s="308"/>
      <c r="H7" s="308"/>
      <c r="I7" s="308"/>
      <c r="J7" s="39"/>
      <c r="K7" s="40"/>
      <c r="L7" s="40"/>
      <c r="M7" s="40"/>
      <c r="N7" s="40"/>
      <c r="O7" s="40"/>
      <c r="P7" s="40"/>
      <c r="Q7" s="40"/>
      <c r="R7" s="40"/>
      <c r="S7" s="40"/>
      <c r="T7" s="40"/>
      <c r="U7" s="40"/>
      <c r="V7" s="40"/>
      <c r="W7" s="41"/>
      <c r="X7" s="41"/>
      <c r="Y7" s="41"/>
      <c r="Z7" s="41"/>
      <c r="AA7" s="41"/>
      <c r="AB7" s="41"/>
      <c r="AC7" s="41"/>
      <c r="AD7" s="41"/>
      <c r="AE7" s="41"/>
      <c r="AF7" s="41"/>
      <c r="AG7" s="41"/>
      <c r="AH7" s="41"/>
      <c r="AI7" s="41"/>
    </row>
    <row r="8" spans="1:35" s="37" customFormat="1" ht="29.25" customHeight="1">
      <c r="B8" s="283" t="s">
        <v>113</v>
      </c>
      <c r="C8" s="283"/>
      <c r="D8" s="283"/>
      <c r="E8" s="283"/>
      <c r="F8" s="283"/>
      <c r="G8" s="283"/>
      <c r="H8" s="283"/>
      <c r="I8" s="283"/>
      <c r="J8" s="39"/>
      <c r="K8" s="40"/>
      <c r="L8" s="40"/>
      <c r="M8" s="40"/>
      <c r="N8" s="40"/>
      <c r="O8" s="40"/>
      <c r="P8" s="40"/>
      <c r="Q8" s="40"/>
      <c r="R8" s="40"/>
      <c r="S8" s="40"/>
      <c r="T8" s="40"/>
      <c r="U8" s="40"/>
      <c r="V8" s="40"/>
      <c r="W8" s="41"/>
      <c r="X8" s="41"/>
      <c r="Y8" s="41"/>
      <c r="Z8" s="41"/>
      <c r="AA8" s="41"/>
      <c r="AB8" s="41"/>
      <c r="AC8" s="41"/>
      <c r="AD8" s="41"/>
      <c r="AE8" s="41"/>
      <c r="AF8" s="41"/>
      <c r="AG8" s="41"/>
      <c r="AH8" s="41"/>
      <c r="AI8" s="41"/>
    </row>
    <row r="9" spans="1:35" ht="30">
      <c r="B9" s="101" t="s">
        <v>40</v>
      </c>
      <c r="C9" s="103" t="s">
        <v>86</v>
      </c>
      <c r="D9" s="103" t="s">
        <v>87</v>
      </c>
      <c r="E9" s="103" t="s">
        <v>88</v>
      </c>
      <c r="F9" s="102" t="s">
        <v>89</v>
      </c>
      <c r="G9" s="102" t="s">
        <v>90</v>
      </c>
      <c r="H9" s="103" t="s">
        <v>46</v>
      </c>
      <c r="I9" s="119" t="s">
        <v>74</v>
      </c>
    </row>
    <row r="10" spans="1:35">
      <c r="B10" s="324" t="s">
        <v>114</v>
      </c>
      <c r="C10" s="120" t="s">
        <v>48</v>
      </c>
      <c r="D10" s="121" t="s">
        <v>49</v>
      </c>
      <c r="E10" s="105"/>
      <c r="F10" s="122">
        <v>3</v>
      </c>
      <c r="G10" s="93">
        <f t="shared" ref="G10:G21" si="0">E10*F10</f>
        <v>0</v>
      </c>
      <c r="H10" s="315">
        <f>SUM(G10:G12)</f>
        <v>0</v>
      </c>
      <c r="I10" s="123"/>
    </row>
    <row r="11" spans="1:35">
      <c r="B11" s="324"/>
      <c r="C11" s="120"/>
      <c r="D11" s="121"/>
      <c r="E11" s="105"/>
      <c r="F11" s="122">
        <v>1</v>
      </c>
      <c r="G11" s="93">
        <f t="shared" si="0"/>
        <v>0</v>
      </c>
      <c r="H11" s="315"/>
      <c r="I11" s="123"/>
    </row>
    <row r="12" spans="1:35">
      <c r="B12" s="324"/>
      <c r="C12" s="120" t="s">
        <v>50</v>
      </c>
      <c r="D12" s="121" t="s">
        <v>51</v>
      </c>
      <c r="E12" s="105"/>
      <c r="F12" s="122">
        <v>1</v>
      </c>
      <c r="G12" s="93">
        <f t="shared" si="0"/>
        <v>0</v>
      </c>
      <c r="H12" s="315"/>
      <c r="I12" s="123"/>
    </row>
    <row r="13" spans="1:35">
      <c r="B13" s="324"/>
      <c r="C13" s="120" t="s">
        <v>48</v>
      </c>
      <c r="D13" s="121"/>
      <c r="E13" s="105"/>
      <c r="F13" s="122">
        <v>4</v>
      </c>
      <c r="G13" s="93">
        <f t="shared" si="0"/>
        <v>0</v>
      </c>
      <c r="H13" s="315">
        <f>SUM(G13:G15)</f>
        <v>0</v>
      </c>
      <c r="I13" s="123"/>
    </row>
    <row r="14" spans="1:35">
      <c r="B14" s="324"/>
      <c r="C14" s="120"/>
      <c r="D14" s="121"/>
      <c r="E14" s="105"/>
      <c r="F14" s="122">
        <v>0</v>
      </c>
      <c r="G14" s="93">
        <f t="shared" si="0"/>
        <v>0</v>
      </c>
      <c r="H14" s="315"/>
      <c r="I14" s="123"/>
    </row>
    <row r="15" spans="1:35">
      <c r="B15" s="324"/>
      <c r="C15" s="120"/>
      <c r="D15" s="121"/>
      <c r="E15" s="105"/>
      <c r="F15" s="122">
        <v>0</v>
      </c>
      <c r="G15" s="93">
        <f t="shared" si="0"/>
        <v>0</v>
      </c>
      <c r="H15" s="315"/>
      <c r="I15" s="123"/>
    </row>
    <row r="16" spans="1:35">
      <c r="B16" s="325"/>
      <c r="C16" s="120"/>
      <c r="D16" s="121"/>
      <c r="E16" s="105"/>
      <c r="F16" s="122">
        <v>0</v>
      </c>
      <c r="G16" s="93">
        <f t="shared" si="0"/>
        <v>0</v>
      </c>
      <c r="H16" s="319">
        <f>SUM(G17:G18)</f>
        <v>0</v>
      </c>
      <c r="I16" s="123"/>
    </row>
    <row r="17" spans="2:9">
      <c r="B17" s="310"/>
      <c r="C17" s="135"/>
      <c r="D17" s="104"/>
      <c r="E17" s="105"/>
      <c r="F17" s="122">
        <v>0</v>
      </c>
      <c r="G17" s="93">
        <f t="shared" si="0"/>
        <v>0</v>
      </c>
      <c r="H17" s="320"/>
      <c r="I17" s="123"/>
    </row>
    <row r="18" spans="2:9">
      <c r="B18" s="323"/>
      <c r="C18" s="135"/>
      <c r="D18" s="104"/>
      <c r="E18" s="105"/>
      <c r="F18" s="122">
        <v>0</v>
      </c>
      <c r="G18" s="93">
        <f t="shared" si="0"/>
        <v>0</v>
      </c>
      <c r="H18" s="361"/>
      <c r="I18" s="123"/>
    </row>
    <row r="19" spans="2:9">
      <c r="B19" s="325"/>
      <c r="C19" s="135"/>
      <c r="D19" s="104"/>
      <c r="E19" s="105"/>
      <c r="F19" s="122">
        <v>0</v>
      </c>
      <c r="G19" s="93">
        <f t="shared" si="0"/>
        <v>0</v>
      </c>
      <c r="H19" s="319">
        <f>SUM(G20:G21)</f>
        <v>0</v>
      </c>
      <c r="I19" s="123"/>
    </row>
    <row r="20" spans="2:9">
      <c r="B20" s="310"/>
      <c r="C20" s="59"/>
      <c r="D20" s="104"/>
      <c r="E20" s="105"/>
      <c r="F20" s="122">
        <v>0</v>
      </c>
      <c r="G20" s="93">
        <f t="shared" si="0"/>
        <v>0</v>
      </c>
      <c r="H20" s="320"/>
      <c r="I20" s="123"/>
    </row>
    <row r="21" spans="2:9">
      <c r="B21" s="311"/>
      <c r="C21" s="136"/>
      <c r="D21" s="111"/>
      <c r="E21" s="112"/>
      <c r="F21" s="127">
        <v>0</v>
      </c>
      <c r="G21" s="95">
        <f t="shared" si="0"/>
        <v>0</v>
      </c>
      <c r="H21" s="321"/>
      <c r="I21" s="139"/>
    </row>
    <row r="22" spans="2:9" ht="20.25" customHeight="1">
      <c r="B22" s="85"/>
      <c r="C22" s="85"/>
      <c r="D22" s="85"/>
      <c r="E22" s="117" t="s">
        <v>67</v>
      </c>
      <c r="F22" s="140">
        <f>SUM(F10:F21)</f>
        <v>9</v>
      </c>
      <c r="G22" s="194">
        <f>SUM(G10:G21)</f>
        <v>0</v>
      </c>
      <c r="H22" s="142">
        <f>SUM(H10:H21)</f>
        <v>0</v>
      </c>
      <c r="I22" s="86"/>
    </row>
    <row r="23" spans="2:9" ht="26.25" customHeight="1">
      <c r="B23" s="283" t="s">
        <v>115</v>
      </c>
      <c r="C23" s="283"/>
      <c r="D23" s="283"/>
      <c r="E23" s="283"/>
      <c r="F23" s="283"/>
      <c r="G23" s="283"/>
      <c r="H23" s="283"/>
      <c r="I23" s="283"/>
    </row>
    <row r="24" spans="2:9" ht="75">
      <c r="B24" s="143" t="s">
        <v>40</v>
      </c>
      <c r="C24" s="102" t="s">
        <v>48</v>
      </c>
      <c r="D24" s="103" t="s">
        <v>71</v>
      </c>
      <c r="E24" s="103" t="s">
        <v>72</v>
      </c>
      <c r="F24" s="103" t="s">
        <v>116</v>
      </c>
      <c r="G24" s="102" t="s">
        <v>90</v>
      </c>
      <c r="H24" s="103" t="s">
        <v>46</v>
      </c>
      <c r="I24" s="119" t="s">
        <v>74</v>
      </c>
    </row>
    <row r="25" spans="2:9">
      <c r="B25" s="324" t="s">
        <v>114</v>
      </c>
      <c r="C25" s="120" t="s">
        <v>48</v>
      </c>
      <c r="D25" s="313" t="s">
        <v>57</v>
      </c>
      <c r="E25" s="144"/>
      <c r="F25" s="145"/>
      <c r="G25" s="93">
        <f t="shared" ref="G25:G38" si="1">E25*F25</f>
        <v>0</v>
      </c>
      <c r="H25" s="315">
        <f>SUM(G25:G26)</f>
        <v>0</v>
      </c>
      <c r="I25" s="123"/>
    </row>
    <row r="26" spans="2:9">
      <c r="B26" s="324"/>
      <c r="C26" s="120" t="s">
        <v>50</v>
      </c>
      <c r="D26" s="313"/>
      <c r="E26" s="144"/>
      <c r="F26" s="145"/>
      <c r="G26" s="93">
        <f t="shared" si="1"/>
        <v>0</v>
      </c>
      <c r="H26" s="315"/>
      <c r="I26" s="123"/>
    </row>
    <row r="27" spans="2:9">
      <c r="B27" s="324"/>
      <c r="C27" s="120" t="s">
        <v>48</v>
      </c>
      <c r="D27" s="313" t="s">
        <v>58</v>
      </c>
      <c r="E27" s="144"/>
      <c r="F27" s="145"/>
      <c r="G27" s="93">
        <f t="shared" si="1"/>
        <v>0</v>
      </c>
      <c r="H27" s="315">
        <f t="shared" ref="H27:H37" si="2">SUM(G27:G28)</f>
        <v>0</v>
      </c>
      <c r="I27" s="123"/>
    </row>
    <row r="28" spans="2:9">
      <c r="B28" s="324"/>
      <c r="C28" s="120" t="s">
        <v>50</v>
      </c>
      <c r="D28" s="313"/>
      <c r="E28" s="144"/>
      <c r="F28" s="145"/>
      <c r="G28" s="93">
        <f t="shared" si="1"/>
        <v>0</v>
      </c>
      <c r="H28" s="315"/>
      <c r="I28" s="123"/>
    </row>
    <row r="29" spans="2:9">
      <c r="B29" s="324"/>
      <c r="C29" s="120" t="s">
        <v>48</v>
      </c>
      <c r="D29" s="313" t="s">
        <v>59</v>
      </c>
      <c r="E29" s="144"/>
      <c r="F29" s="145"/>
      <c r="G29" s="93">
        <f t="shared" si="1"/>
        <v>0</v>
      </c>
      <c r="H29" s="315">
        <f t="shared" si="2"/>
        <v>0</v>
      </c>
      <c r="I29" s="123"/>
    </row>
    <row r="30" spans="2:9">
      <c r="B30" s="324"/>
      <c r="C30" s="120" t="s">
        <v>50</v>
      </c>
      <c r="D30" s="313"/>
      <c r="E30" s="144"/>
      <c r="F30" s="145"/>
      <c r="G30" s="93">
        <f t="shared" si="1"/>
        <v>0</v>
      </c>
      <c r="H30" s="315"/>
      <c r="I30" s="123"/>
    </row>
    <row r="31" spans="2:9">
      <c r="B31" s="324"/>
      <c r="C31" s="120"/>
      <c r="D31" s="313" t="s">
        <v>57</v>
      </c>
      <c r="E31" s="144"/>
      <c r="F31" s="145"/>
      <c r="G31" s="93">
        <f t="shared" si="1"/>
        <v>0</v>
      </c>
      <c r="H31" s="315">
        <f t="shared" si="2"/>
        <v>0</v>
      </c>
      <c r="I31" s="123"/>
    </row>
    <row r="32" spans="2:9">
      <c r="B32" s="324"/>
      <c r="C32" s="120"/>
      <c r="D32" s="313"/>
      <c r="E32" s="144"/>
      <c r="F32" s="145"/>
      <c r="G32" s="93">
        <f t="shared" si="1"/>
        <v>0</v>
      </c>
      <c r="H32" s="315"/>
      <c r="I32" s="123"/>
    </row>
    <row r="33" spans="2:9">
      <c r="B33" s="324"/>
      <c r="C33" s="120"/>
      <c r="D33" s="313" t="s">
        <v>58</v>
      </c>
      <c r="E33" s="144"/>
      <c r="F33" s="145"/>
      <c r="G33" s="93">
        <f t="shared" si="1"/>
        <v>0</v>
      </c>
      <c r="H33" s="315">
        <f t="shared" si="2"/>
        <v>0</v>
      </c>
      <c r="I33" s="123"/>
    </row>
    <row r="34" spans="2:9">
      <c r="B34" s="324"/>
      <c r="C34" s="120"/>
      <c r="D34" s="313"/>
      <c r="E34" s="144"/>
      <c r="F34" s="145"/>
      <c r="G34" s="93">
        <f t="shared" si="1"/>
        <v>0</v>
      </c>
      <c r="H34" s="315"/>
      <c r="I34" s="123"/>
    </row>
    <row r="35" spans="2:9">
      <c r="B35" s="324"/>
      <c r="C35" s="120"/>
      <c r="D35" s="313" t="s">
        <v>59</v>
      </c>
      <c r="E35" s="144"/>
      <c r="F35" s="145"/>
      <c r="G35" s="93">
        <f t="shared" si="1"/>
        <v>0</v>
      </c>
      <c r="H35" s="315">
        <f t="shared" si="2"/>
        <v>0</v>
      </c>
      <c r="I35" s="123"/>
    </row>
    <row r="36" spans="2:9">
      <c r="B36" s="324"/>
      <c r="C36" s="120"/>
      <c r="D36" s="313"/>
      <c r="E36" s="144"/>
      <c r="F36" s="145"/>
      <c r="G36" s="93">
        <f t="shared" si="1"/>
        <v>0</v>
      </c>
      <c r="H36" s="315"/>
      <c r="I36" s="123"/>
    </row>
    <row r="37" spans="2:9">
      <c r="B37" s="324"/>
      <c r="C37" s="120"/>
      <c r="D37" s="121"/>
      <c r="E37" s="144"/>
      <c r="F37" s="145"/>
      <c r="G37" s="93">
        <f t="shared" si="1"/>
        <v>0</v>
      </c>
      <c r="H37" s="315">
        <f t="shared" si="2"/>
        <v>0</v>
      </c>
      <c r="I37" s="123"/>
    </row>
    <row r="38" spans="2:9">
      <c r="B38" s="331" t="s">
        <v>50</v>
      </c>
      <c r="C38" s="151"/>
      <c r="D38" s="195"/>
      <c r="E38" s="152"/>
      <c r="F38" s="153"/>
      <c r="G38" s="138">
        <f t="shared" si="1"/>
        <v>0</v>
      </c>
      <c r="H38" s="360"/>
      <c r="I38" s="139"/>
    </row>
    <row r="39" spans="2:9">
      <c r="B39" s="85"/>
      <c r="C39" s="85"/>
      <c r="D39" s="86"/>
      <c r="E39" s="86"/>
      <c r="F39" s="117" t="s">
        <v>67</v>
      </c>
      <c r="G39" s="196">
        <f>SUM(G25:G38)</f>
        <v>0</v>
      </c>
      <c r="H39" s="142">
        <f>SUM(H25:H38)</f>
        <v>0</v>
      </c>
      <c r="I39" s="155"/>
    </row>
    <row r="40" spans="2:9">
      <c r="B40" s="85"/>
      <c r="C40" s="85"/>
      <c r="D40" s="86"/>
      <c r="E40" s="87"/>
      <c r="F40" s="87"/>
      <c r="G40" s="87"/>
      <c r="H40" s="88"/>
      <c r="I40" s="89"/>
    </row>
    <row r="41" spans="2:9" ht="23.25" customHeight="1">
      <c r="B41" s="283" t="s">
        <v>117</v>
      </c>
      <c r="C41" s="283"/>
      <c r="D41" s="283"/>
      <c r="E41" s="283"/>
      <c r="F41" s="283"/>
      <c r="G41" s="283"/>
      <c r="H41" s="283"/>
      <c r="I41" s="283"/>
    </row>
    <row r="42" spans="2:9" ht="47.25" customHeight="1">
      <c r="B42" s="44" t="s">
        <v>62</v>
      </c>
      <c r="C42" s="45" t="s">
        <v>63</v>
      </c>
      <c r="D42" s="45" t="s">
        <v>64</v>
      </c>
      <c r="E42" s="45" t="s">
        <v>45</v>
      </c>
      <c r="F42" s="45" t="s">
        <v>65</v>
      </c>
      <c r="G42" s="45" t="s">
        <v>66</v>
      </c>
      <c r="H42" s="297" t="s">
        <v>47</v>
      </c>
      <c r="I42" s="298"/>
    </row>
    <row r="43" spans="2:9">
      <c r="B43" s="90" t="s">
        <v>48</v>
      </c>
      <c r="C43" s="91">
        <v>0</v>
      </c>
      <c r="D43" s="92">
        <f>SUMIF(C10:C21,B43,F10:F21)</f>
        <v>7</v>
      </c>
      <c r="E43" s="92">
        <f t="shared" ref="E43:E44" si="3">C43*D43</f>
        <v>0</v>
      </c>
      <c r="F43" s="93">
        <f>SUMIF($C$10:C21,B43,$G$10:G21)*0.2</f>
        <v>0</v>
      </c>
      <c r="G43" s="93">
        <f t="shared" ref="G43:G44" si="4">IF(E43&gt;F43,F43,E43)</f>
        <v>0</v>
      </c>
      <c r="H43" s="289"/>
      <c r="I43" s="290"/>
    </row>
    <row r="44" spans="2:9">
      <c r="B44" s="90" t="s">
        <v>50</v>
      </c>
      <c r="C44" s="91">
        <v>0</v>
      </c>
      <c r="D44" s="92">
        <v>0</v>
      </c>
      <c r="E44" s="92">
        <f t="shared" si="3"/>
        <v>0</v>
      </c>
      <c r="F44" s="93">
        <f>SUMIF($C$10:C21,B44,$G$10:G21)*0.2</f>
        <v>0</v>
      </c>
      <c r="G44" s="93">
        <f t="shared" si="4"/>
        <v>0</v>
      </c>
      <c r="H44" s="289"/>
      <c r="I44" s="290"/>
    </row>
    <row r="45" spans="2:9">
      <c r="B45" s="90"/>
      <c r="C45" s="91"/>
      <c r="D45" s="92"/>
      <c r="E45" s="92"/>
      <c r="F45" s="93"/>
      <c r="G45" s="93"/>
      <c r="H45" s="289"/>
      <c r="I45" s="290"/>
    </row>
    <row r="46" spans="2:9">
      <c r="B46" s="90"/>
      <c r="C46" s="91"/>
      <c r="D46" s="92"/>
      <c r="E46" s="92"/>
      <c r="F46" s="93"/>
      <c r="G46" s="93"/>
      <c r="H46" s="289"/>
      <c r="I46" s="290"/>
    </row>
    <row r="47" spans="2:9">
      <c r="B47" s="90"/>
      <c r="C47" s="91"/>
      <c r="D47" s="92"/>
      <c r="E47" s="92"/>
      <c r="F47" s="93"/>
      <c r="G47" s="93"/>
      <c r="H47" s="289"/>
      <c r="I47" s="290"/>
    </row>
    <row r="48" spans="2:9">
      <c r="B48" s="90"/>
      <c r="C48" s="91"/>
      <c r="D48" s="92"/>
      <c r="E48" s="92"/>
      <c r="F48" s="93"/>
      <c r="G48" s="93"/>
      <c r="H48" s="289"/>
      <c r="I48" s="290"/>
    </row>
    <row r="49" spans="2:9">
      <c r="B49" s="90"/>
      <c r="C49" s="91"/>
      <c r="D49" s="92"/>
      <c r="E49" s="92"/>
      <c r="F49" s="93"/>
      <c r="G49" s="93"/>
      <c r="H49" s="289"/>
      <c r="I49" s="290"/>
    </row>
    <row r="50" spans="2:9">
      <c r="B50" s="94"/>
      <c r="C50" s="136"/>
      <c r="D50" s="197"/>
      <c r="E50" s="197"/>
      <c r="F50" s="197"/>
      <c r="G50" s="197"/>
      <c r="H50" s="291"/>
      <c r="I50" s="292"/>
    </row>
    <row r="51" spans="2:9">
      <c r="B51" s="85"/>
      <c r="C51" s="117" t="s">
        <v>67</v>
      </c>
      <c r="D51" s="198">
        <f>SUM(D43:D49)</f>
        <v>7</v>
      </c>
      <c r="E51" s="199">
        <f>SUM(F43:F49)</f>
        <v>0</v>
      </c>
      <c r="F51" s="199">
        <f>SUM(G43:G49)</f>
        <v>0</v>
      </c>
      <c r="G51" s="199">
        <f>SUM(H43:H50)</f>
        <v>0</v>
      </c>
      <c r="H51" s="88"/>
      <c r="I51" s="89"/>
    </row>
    <row r="52" spans="2:9">
      <c r="B52" s="85"/>
      <c r="C52" s="85"/>
      <c r="D52" s="85"/>
      <c r="E52" s="85"/>
      <c r="F52" s="85"/>
      <c r="G52" s="100"/>
      <c r="H52" s="88"/>
      <c r="I52" s="89"/>
    </row>
    <row r="53" spans="2:9" ht="18">
      <c r="B53" s="308" t="s">
        <v>118</v>
      </c>
      <c r="C53" s="308"/>
      <c r="D53" s="308"/>
      <c r="E53" s="308"/>
      <c r="F53" s="308"/>
      <c r="G53" s="308"/>
      <c r="H53" s="308"/>
      <c r="I53" s="308"/>
    </row>
    <row r="54" spans="2:9" ht="23.25" customHeight="1">
      <c r="B54" s="283" t="s">
        <v>119</v>
      </c>
      <c r="C54" s="283"/>
      <c r="D54" s="283"/>
      <c r="E54" s="283"/>
      <c r="F54" s="283"/>
      <c r="G54" s="283"/>
      <c r="H54" s="283"/>
      <c r="I54" s="283"/>
    </row>
    <row r="55" spans="2:9" ht="75">
      <c r="B55" s="44" t="s">
        <v>99</v>
      </c>
      <c r="C55" s="45" t="s">
        <v>54</v>
      </c>
      <c r="D55" s="45" t="s">
        <v>40</v>
      </c>
      <c r="E55" s="45" t="s">
        <v>55</v>
      </c>
      <c r="F55" s="45" t="s">
        <v>116</v>
      </c>
      <c r="G55" s="103" t="s">
        <v>73</v>
      </c>
      <c r="H55" s="284" t="s">
        <v>74</v>
      </c>
      <c r="I55" s="285"/>
    </row>
    <row r="56" spans="2:9">
      <c r="B56" s="169"/>
      <c r="C56" s="61"/>
      <c r="D56" s="61"/>
      <c r="E56" s="61"/>
      <c r="F56" s="55"/>
      <c r="G56" s="106">
        <f t="shared" ref="G56:G61" si="5">IF(B56="",0,E56*F56)</f>
        <v>0</v>
      </c>
      <c r="H56" s="286"/>
      <c r="I56" s="287"/>
    </row>
    <row r="57" spans="2:9">
      <c r="B57" s="169"/>
      <c r="C57" s="61"/>
      <c r="D57" s="61"/>
      <c r="E57" s="61"/>
      <c r="F57" s="55"/>
      <c r="G57" s="106">
        <f t="shared" si="5"/>
        <v>0</v>
      </c>
      <c r="H57" s="107"/>
      <c r="I57" s="108"/>
    </row>
    <row r="58" spans="2:9">
      <c r="B58" s="169"/>
      <c r="C58" s="61"/>
      <c r="D58" s="61"/>
      <c r="E58" s="61"/>
      <c r="F58" s="55"/>
      <c r="G58" s="106">
        <f t="shared" si="5"/>
        <v>0</v>
      </c>
      <c r="H58" s="107"/>
      <c r="I58" s="108"/>
    </row>
    <row r="59" spans="2:9">
      <c r="B59" s="169"/>
      <c r="C59" s="61"/>
      <c r="D59" s="61"/>
      <c r="E59" s="61"/>
      <c r="F59" s="55"/>
      <c r="G59" s="106">
        <f t="shared" si="5"/>
        <v>0</v>
      </c>
      <c r="H59" s="107"/>
      <c r="I59" s="108"/>
    </row>
    <row r="60" spans="2:9">
      <c r="B60" s="62"/>
      <c r="C60" s="61"/>
      <c r="D60" s="61"/>
      <c r="E60" s="61"/>
      <c r="F60" s="55"/>
      <c r="G60" s="106">
        <f t="shared" si="5"/>
        <v>0</v>
      </c>
      <c r="H60" s="286"/>
      <c r="I60" s="287"/>
    </row>
    <row r="61" spans="2:9">
      <c r="B61" s="64"/>
      <c r="C61" s="66"/>
      <c r="D61" s="66"/>
      <c r="E61" s="66"/>
      <c r="F61" s="67"/>
      <c r="G61" s="113">
        <f t="shared" si="5"/>
        <v>0</v>
      </c>
      <c r="H61" s="281"/>
      <c r="I61" s="282"/>
    </row>
    <row r="62" spans="2:9">
      <c r="B62" s="71"/>
      <c r="C62" s="71"/>
      <c r="D62" s="71"/>
      <c r="E62" s="43"/>
      <c r="F62" s="170" t="s">
        <v>52</v>
      </c>
      <c r="G62" s="114">
        <f>SUM(G56:G61)</f>
        <v>0</v>
      </c>
      <c r="H62" s="115"/>
      <c r="I62" s="116"/>
    </row>
    <row r="63" spans="2:9">
      <c r="B63" s="43"/>
      <c r="C63" s="43"/>
      <c r="D63" s="43"/>
      <c r="E63" s="43"/>
      <c r="F63" s="43"/>
      <c r="G63" s="43"/>
      <c r="H63" s="43"/>
      <c r="I63" s="43"/>
    </row>
    <row r="64" spans="2:9" ht="20.25" customHeight="1">
      <c r="B64" s="283" t="s">
        <v>120</v>
      </c>
      <c r="C64" s="283"/>
      <c r="D64" s="283"/>
      <c r="E64" s="283"/>
      <c r="F64" s="283"/>
      <c r="G64" s="283"/>
      <c r="H64" s="283"/>
      <c r="I64" s="283"/>
    </row>
    <row r="65" spans="2:9" ht="75">
      <c r="B65" s="101" t="s">
        <v>70</v>
      </c>
      <c r="C65" s="102" t="s">
        <v>71</v>
      </c>
      <c r="D65" s="102" t="s">
        <v>40</v>
      </c>
      <c r="E65" s="102" t="s">
        <v>72</v>
      </c>
      <c r="F65" s="103" t="s">
        <v>116</v>
      </c>
      <c r="G65" s="103" t="s">
        <v>73</v>
      </c>
      <c r="H65" s="284" t="s">
        <v>74</v>
      </c>
      <c r="I65" s="285"/>
    </row>
    <row r="66" spans="2:9">
      <c r="B66" s="90"/>
      <c r="C66" s="104"/>
      <c r="D66" s="104"/>
      <c r="E66" s="104"/>
      <c r="F66" s="105"/>
      <c r="G66" s="106">
        <f t="shared" ref="G66:G71" si="6">IF(B66="",0,E66*F66)</f>
        <v>0</v>
      </c>
      <c r="H66" s="286"/>
      <c r="I66" s="287"/>
    </row>
    <row r="67" spans="2:9">
      <c r="B67" s="90"/>
      <c r="C67" s="104"/>
      <c r="D67" s="104"/>
      <c r="E67" s="104"/>
      <c r="F67" s="105"/>
      <c r="G67" s="106">
        <f t="shared" si="6"/>
        <v>0</v>
      </c>
      <c r="H67" s="107"/>
      <c r="I67" s="108"/>
    </row>
    <row r="68" spans="2:9">
      <c r="B68" s="90"/>
      <c r="C68" s="104"/>
      <c r="D68" s="104"/>
      <c r="E68" s="104"/>
      <c r="F68" s="105"/>
      <c r="G68" s="106">
        <f t="shared" si="6"/>
        <v>0</v>
      </c>
      <c r="H68" s="107"/>
      <c r="I68" s="108"/>
    </row>
    <row r="69" spans="2:9">
      <c r="B69" s="90"/>
      <c r="C69" s="104"/>
      <c r="D69" s="104"/>
      <c r="E69" s="104"/>
      <c r="F69" s="105"/>
      <c r="G69" s="106">
        <f t="shared" si="6"/>
        <v>0</v>
      </c>
      <c r="H69" s="107"/>
      <c r="I69" s="108"/>
    </row>
    <row r="70" spans="2:9">
      <c r="B70" s="109"/>
      <c r="C70" s="104"/>
      <c r="D70" s="104"/>
      <c r="E70" s="104"/>
      <c r="F70" s="105"/>
      <c r="G70" s="106">
        <f t="shared" si="6"/>
        <v>0</v>
      </c>
      <c r="H70" s="286"/>
      <c r="I70" s="287"/>
    </row>
    <row r="71" spans="2:9">
      <c r="B71" s="110"/>
      <c r="C71" s="111"/>
      <c r="D71" s="111"/>
      <c r="E71" s="111"/>
      <c r="F71" s="112"/>
      <c r="G71" s="113">
        <f t="shared" si="6"/>
        <v>0</v>
      </c>
      <c r="H71" s="281"/>
      <c r="I71" s="282"/>
    </row>
    <row r="72" spans="2:9">
      <c r="B72" s="85"/>
      <c r="C72" s="85"/>
      <c r="D72" s="85"/>
      <c r="F72" s="117" t="s">
        <v>67</v>
      </c>
      <c r="G72" s="114">
        <f>SUM(G66:G71)</f>
        <v>0</v>
      </c>
      <c r="H72" s="115"/>
      <c r="I72" s="116"/>
    </row>
    <row r="73" spans="2:9">
      <c r="B73" s="43"/>
      <c r="C73" s="43"/>
      <c r="D73" s="43"/>
      <c r="E73" s="43"/>
      <c r="F73" s="43"/>
      <c r="G73" s="43"/>
      <c r="H73" s="43"/>
      <c r="I73" s="43"/>
    </row>
    <row r="74" spans="2:9">
      <c r="B74" s="43"/>
      <c r="C74" s="43"/>
      <c r="D74" s="43"/>
      <c r="E74" s="43"/>
      <c r="F74" s="43"/>
      <c r="G74" s="43"/>
      <c r="H74" s="43"/>
      <c r="I74" s="43"/>
    </row>
    <row r="75" spans="2:9">
      <c r="B75" s="43"/>
      <c r="C75" s="43"/>
      <c r="D75" s="43"/>
      <c r="E75" s="43"/>
      <c r="F75" s="43"/>
      <c r="G75" s="43"/>
      <c r="H75" s="43"/>
      <c r="I75" s="43"/>
    </row>
    <row r="76" spans="2:9">
      <c r="B76" s="43"/>
      <c r="C76" s="43"/>
      <c r="D76" s="43"/>
      <c r="E76" s="43"/>
      <c r="F76" s="43"/>
      <c r="G76" s="43"/>
      <c r="H76" s="43"/>
      <c r="I76" s="43"/>
    </row>
    <row r="77" spans="2:9">
      <c r="B77" s="43"/>
      <c r="C77" s="43"/>
      <c r="D77" s="43"/>
      <c r="E77" s="43"/>
      <c r="F77" s="43"/>
      <c r="G77" s="43"/>
      <c r="H77" s="43"/>
      <c r="I77" s="43"/>
    </row>
    <row r="78" spans="2:9">
      <c r="B78" s="43"/>
      <c r="C78" s="43"/>
      <c r="D78" s="43"/>
      <c r="E78" s="43"/>
      <c r="F78" s="43"/>
      <c r="G78" s="43"/>
      <c r="H78" s="43"/>
      <c r="I78" s="43"/>
    </row>
    <row r="79" spans="2:9">
      <c r="B79" s="43"/>
      <c r="C79" s="43"/>
      <c r="D79" s="43"/>
      <c r="E79" s="43"/>
      <c r="F79" s="43"/>
      <c r="G79" s="43"/>
      <c r="H79" s="43"/>
      <c r="I79" s="43"/>
    </row>
    <row r="80" spans="2:9" ht="18">
      <c r="B80" s="118"/>
      <c r="C80" s="118"/>
      <c r="D80" s="118"/>
      <c r="E80" s="118"/>
      <c r="F80" s="118"/>
      <c r="G80" s="118"/>
      <c r="H80" s="118"/>
      <c r="I80" s="118"/>
    </row>
    <row r="81" spans="2:9" ht="18">
      <c r="B81" s="118"/>
      <c r="C81" s="118"/>
      <c r="D81" s="118"/>
      <c r="E81" s="118"/>
      <c r="F81" s="118"/>
      <c r="G81" s="118"/>
      <c r="H81" s="118"/>
      <c r="I81" s="118"/>
    </row>
    <row r="82" spans="2:9" ht="18">
      <c r="B82" s="118"/>
      <c r="C82" s="118"/>
      <c r="D82" s="118"/>
      <c r="E82" s="118"/>
      <c r="F82" s="118"/>
      <c r="G82" s="118"/>
      <c r="H82" s="118"/>
      <c r="I82" s="118"/>
    </row>
    <row r="83" spans="2:9" ht="18">
      <c r="B83" s="118"/>
      <c r="C83" s="118"/>
      <c r="D83" s="118"/>
      <c r="E83" s="118"/>
      <c r="F83" s="118"/>
      <c r="G83" s="118"/>
      <c r="H83" s="118"/>
      <c r="I83" s="118"/>
    </row>
  </sheetData>
  <mergeCells count="50">
    <mergeCell ref="A1:D1"/>
    <mergeCell ref="B4:E5"/>
    <mergeCell ref="B7:I7"/>
    <mergeCell ref="B8:I8"/>
    <mergeCell ref="B10:B12"/>
    <mergeCell ref="H10:H12"/>
    <mergeCell ref="B13:B15"/>
    <mergeCell ref="H13:H15"/>
    <mergeCell ref="B16:B18"/>
    <mergeCell ref="H16:H18"/>
    <mergeCell ref="B19:B21"/>
    <mergeCell ref="H19:H21"/>
    <mergeCell ref="B23:I23"/>
    <mergeCell ref="B25:B30"/>
    <mergeCell ref="D25:D26"/>
    <mergeCell ref="H25:H26"/>
    <mergeCell ref="D27:D28"/>
    <mergeCell ref="H27:H28"/>
    <mergeCell ref="D29:D30"/>
    <mergeCell ref="H29:H30"/>
    <mergeCell ref="B31:B36"/>
    <mergeCell ref="D31:D32"/>
    <mergeCell ref="H31:H32"/>
    <mergeCell ref="D33:D34"/>
    <mergeCell ref="H33:H34"/>
    <mergeCell ref="D35:D36"/>
    <mergeCell ref="H35:H36"/>
    <mergeCell ref="B37:B38"/>
    <mergeCell ref="H37:H38"/>
    <mergeCell ref="B41:I41"/>
    <mergeCell ref="H42:I42"/>
    <mergeCell ref="H43:I43"/>
    <mergeCell ref="H44:I44"/>
    <mergeCell ref="H45:I45"/>
    <mergeCell ref="H46:I46"/>
    <mergeCell ref="H47:I47"/>
    <mergeCell ref="H48:I48"/>
    <mergeCell ref="H49:I49"/>
    <mergeCell ref="H50:I50"/>
    <mergeCell ref="B53:I53"/>
    <mergeCell ref="B54:I54"/>
    <mergeCell ref="H55:I55"/>
    <mergeCell ref="H66:I66"/>
    <mergeCell ref="H70:I70"/>
    <mergeCell ref="H71:I71"/>
    <mergeCell ref="H56:I56"/>
    <mergeCell ref="H60:I60"/>
    <mergeCell ref="H61:I61"/>
    <mergeCell ref="B64:I64"/>
    <mergeCell ref="H65:I65"/>
  </mergeCells>
  <dataValidations count="1">
    <dataValidation type="decimal" allowBlank="1" showInputMessage="1" showErrorMessage="1" errorTitle="dépassement plafond 700 €" promptTitle="max 700 €" sqref="E10:E21">
      <formula1>0</formula1>
      <formula2>700</formula2>
    </dataValidation>
  </dataValidations>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40"/>
  <sheetViews>
    <sheetView showGridLines="0" topLeftCell="A34" zoomScale="80" workbookViewId="0">
      <selection activeCell="H12" sqref="H12:I12"/>
    </sheetView>
  </sheetViews>
  <sheetFormatPr baseColWidth="10" defaultRowHeight="15"/>
  <cols>
    <col min="1" max="1" width="5.5703125" customWidth="1"/>
    <col min="2" max="2" width="32.7109375" customWidth="1"/>
    <col min="3" max="3" width="21" customWidth="1"/>
    <col min="4" max="4" width="17.5703125" customWidth="1"/>
    <col min="5" max="5" width="20.7109375" customWidth="1"/>
    <col min="6" max="6" width="17.7109375" customWidth="1"/>
    <col min="7" max="7" width="20.7109375" hidden="1" customWidth="1"/>
    <col min="8" max="8" width="20.7109375" customWidth="1"/>
    <col min="9" max="9" width="17.140625" customWidth="1"/>
    <col min="10" max="10" width="20.7109375" hidden="1" customWidth="1"/>
    <col min="11" max="11" width="20.7109375" customWidth="1"/>
    <col min="12" max="12" width="17.140625" customWidth="1"/>
    <col min="13" max="13" width="27" customWidth="1"/>
    <col min="14" max="14" width="7.140625" customWidth="1"/>
  </cols>
  <sheetData>
    <row r="1" spans="2:13" ht="58.5" customHeight="1">
      <c r="B1" s="302"/>
      <c r="C1" s="302"/>
      <c r="D1" s="302"/>
      <c r="E1" s="302"/>
      <c r="F1" s="302"/>
      <c r="G1" s="35"/>
      <c r="H1" s="35"/>
    </row>
    <row r="2" spans="2:13" ht="17.45" customHeight="1">
      <c r="B2" s="35"/>
      <c r="C2" s="35"/>
      <c r="D2" s="35"/>
      <c r="E2" s="35"/>
      <c r="F2" s="35"/>
      <c r="G2" s="35"/>
      <c r="H2" s="35"/>
    </row>
    <row r="4" spans="2:13" ht="27" customHeight="1">
      <c r="B4" s="303" t="s">
        <v>121</v>
      </c>
      <c r="C4" s="303"/>
      <c r="D4" s="303"/>
      <c r="E4" s="303"/>
      <c r="F4" s="303"/>
      <c r="G4" s="303"/>
      <c r="H4" s="303"/>
    </row>
    <row r="5" spans="2:13" ht="15" customHeight="1">
      <c r="B5" s="200"/>
      <c r="C5" s="200"/>
      <c r="D5" s="14"/>
      <c r="E5" s="14"/>
      <c r="F5" s="14"/>
      <c r="G5" s="14"/>
      <c r="H5" s="14"/>
      <c r="K5" s="201" t="s">
        <v>122</v>
      </c>
    </row>
    <row r="6" spans="2:13" ht="21.75" customHeight="1">
      <c r="B6" s="365" t="s">
        <v>123</v>
      </c>
      <c r="C6" s="366"/>
      <c r="D6" s="366"/>
      <c r="E6" s="366"/>
      <c r="F6" s="366"/>
      <c r="G6" s="366"/>
      <c r="H6" s="366"/>
      <c r="I6" s="202"/>
      <c r="J6" s="203"/>
      <c r="K6" s="201" t="s">
        <v>124</v>
      </c>
    </row>
    <row r="7" spans="2:13" ht="21.75" customHeight="1">
      <c r="B7" s="365"/>
      <c r="C7" s="366"/>
      <c r="D7" s="366"/>
      <c r="E7" s="366"/>
      <c r="F7" s="366"/>
      <c r="G7" s="366"/>
      <c r="H7" s="366"/>
      <c r="I7" s="202"/>
      <c r="J7" s="203"/>
      <c r="K7" s="201" t="s">
        <v>125</v>
      </c>
    </row>
    <row r="8" spans="2:13" ht="18.75" customHeight="1">
      <c r="B8" s="365"/>
      <c r="C8" s="366"/>
      <c r="D8" s="366"/>
      <c r="E8" s="366"/>
      <c r="F8" s="366"/>
      <c r="G8" s="366"/>
      <c r="H8" s="366"/>
      <c r="I8" s="202"/>
      <c r="J8" s="203"/>
      <c r="K8" s="201" t="s">
        <v>126</v>
      </c>
    </row>
    <row r="9" spans="2:13" ht="18.75" customHeight="1">
      <c r="B9" s="365"/>
      <c r="C9" s="366"/>
      <c r="D9" s="366"/>
      <c r="E9" s="366"/>
      <c r="F9" s="366"/>
      <c r="G9" s="366"/>
      <c r="H9" s="366"/>
      <c r="I9" s="202"/>
      <c r="J9" s="203"/>
    </row>
    <row r="10" spans="2:13">
      <c r="D10" s="43"/>
      <c r="E10" s="43"/>
      <c r="F10" s="43"/>
      <c r="G10" s="43"/>
      <c r="H10" s="43"/>
      <c r="I10" s="43"/>
      <c r="J10" s="43"/>
      <c r="K10" s="43"/>
      <c r="L10" s="43"/>
      <c r="M10" s="43"/>
    </row>
    <row r="11" spans="2:13" ht="27.75" customHeight="1">
      <c r="B11" s="204"/>
      <c r="C11" s="204"/>
      <c r="D11" s="204"/>
      <c r="E11" s="205" t="s">
        <v>127</v>
      </c>
      <c r="F11" s="206">
        <f>SUM(F14:F40)</f>
        <v>0</v>
      </c>
      <c r="G11" s="207"/>
      <c r="H11" s="204"/>
      <c r="I11" s="204"/>
      <c r="J11" s="204"/>
      <c r="K11" s="204"/>
      <c r="L11" s="204"/>
      <c r="M11" s="204"/>
    </row>
    <row r="12" spans="2:13" ht="21.75" customHeight="1">
      <c r="B12" s="367" t="s">
        <v>128</v>
      </c>
      <c r="C12" s="369" t="s">
        <v>129</v>
      </c>
      <c r="D12" s="369" t="s">
        <v>130</v>
      </c>
      <c r="E12" s="362" t="s">
        <v>131</v>
      </c>
      <c r="F12" s="362"/>
      <c r="G12" s="208"/>
      <c r="H12" s="362" t="s">
        <v>132</v>
      </c>
      <c r="I12" s="362"/>
      <c r="J12" s="208"/>
      <c r="K12" s="362" t="s">
        <v>133</v>
      </c>
      <c r="L12" s="362"/>
      <c r="M12" s="363" t="s">
        <v>134</v>
      </c>
    </row>
    <row r="13" spans="2:13" ht="31.5">
      <c r="B13" s="368"/>
      <c r="C13" s="370"/>
      <c r="D13" s="370"/>
      <c r="E13" s="210" t="s">
        <v>135</v>
      </c>
      <c r="F13" s="209" t="s">
        <v>136</v>
      </c>
      <c r="G13" s="209"/>
      <c r="H13" s="210" t="s">
        <v>135</v>
      </c>
      <c r="I13" s="209" t="s">
        <v>137</v>
      </c>
      <c r="J13" s="209"/>
      <c r="K13" s="210" t="s">
        <v>135</v>
      </c>
      <c r="L13" s="209" t="s">
        <v>137</v>
      </c>
      <c r="M13" s="364"/>
    </row>
    <row r="14" spans="2:13">
      <c r="B14" s="211"/>
      <c r="C14" s="212"/>
      <c r="D14" s="212"/>
      <c r="E14" s="212"/>
      <c r="F14" s="213">
        <v>0</v>
      </c>
      <c r="G14" s="212">
        <f t="shared" ref="G14:G40" si="0">IF(I14&gt;0,0,IF(F14&gt;9999,1,0))</f>
        <v>0</v>
      </c>
      <c r="H14" s="212"/>
      <c r="I14" s="213">
        <v>0</v>
      </c>
      <c r="J14" s="212">
        <f t="shared" ref="J14:J40" si="1">IF(L14&gt;0,0,IF(F14&gt;99999,1,0))</f>
        <v>0</v>
      </c>
      <c r="K14" s="212"/>
      <c r="L14" s="213">
        <v>0</v>
      </c>
      <c r="M14" s="214"/>
    </row>
    <row r="15" spans="2:13">
      <c r="B15" s="211"/>
      <c r="C15" s="212"/>
      <c r="D15" s="212"/>
      <c r="E15" s="212"/>
      <c r="F15" s="213">
        <v>0</v>
      </c>
      <c r="G15" s="212">
        <f t="shared" si="0"/>
        <v>0</v>
      </c>
      <c r="H15" s="212"/>
      <c r="I15" s="213">
        <v>0</v>
      </c>
      <c r="J15" s="212">
        <f t="shared" si="1"/>
        <v>0</v>
      </c>
      <c r="K15" s="212"/>
      <c r="L15" s="213">
        <v>0</v>
      </c>
      <c r="M15" s="214"/>
    </row>
    <row r="16" spans="2:13">
      <c r="B16" s="211"/>
      <c r="C16" s="212"/>
      <c r="D16" s="212"/>
      <c r="E16" s="212"/>
      <c r="F16" s="213">
        <v>0</v>
      </c>
      <c r="G16" s="212">
        <f t="shared" si="0"/>
        <v>0</v>
      </c>
      <c r="H16" s="212"/>
      <c r="I16" s="213">
        <v>0</v>
      </c>
      <c r="J16" s="212">
        <f t="shared" si="1"/>
        <v>0</v>
      </c>
      <c r="K16" s="212"/>
      <c r="L16" s="213">
        <v>0</v>
      </c>
      <c r="M16" s="214"/>
    </row>
    <row r="17" spans="2:13">
      <c r="B17" s="211"/>
      <c r="C17" s="212"/>
      <c r="D17" s="212"/>
      <c r="E17" s="212"/>
      <c r="F17" s="213">
        <v>0</v>
      </c>
      <c r="G17" s="212">
        <f t="shared" si="0"/>
        <v>0</v>
      </c>
      <c r="H17" s="212"/>
      <c r="I17" s="213">
        <v>0</v>
      </c>
      <c r="J17" s="212">
        <f t="shared" si="1"/>
        <v>0</v>
      </c>
      <c r="K17" s="212"/>
      <c r="L17" s="213">
        <v>0</v>
      </c>
      <c r="M17" s="214"/>
    </row>
    <row r="18" spans="2:13">
      <c r="B18" s="211"/>
      <c r="C18" s="212"/>
      <c r="D18" s="212"/>
      <c r="E18" s="212"/>
      <c r="F18" s="213">
        <v>0</v>
      </c>
      <c r="G18" s="212">
        <f t="shared" si="0"/>
        <v>0</v>
      </c>
      <c r="H18" s="212"/>
      <c r="I18" s="213">
        <v>0</v>
      </c>
      <c r="J18" s="212">
        <f t="shared" si="1"/>
        <v>0</v>
      </c>
      <c r="K18" s="212"/>
      <c r="L18" s="213">
        <v>0</v>
      </c>
      <c r="M18" s="214"/>
    </row>
    <row r="19" spans="2:13">
      <c r="B19" s="211"/>
      <c r="C19" s="212"/>
      <c r="D19" s="212"/>
      <c r="E19" s="212"/>
      <c r="F19" s="213">
        <v>0</v>
      </c>
      <c r="G19" s="212">
        <f t="shared" si="0"/>
        <v>0</v>
      </c>
      <c r="H19" s="212"/>
      <c r="I19" s="213">
        <v>0</v>
      </c>
      <c r="J19" s="212">
        <f t="shared" si="1"/>
        <v>0</v>
      </c>
      <c r="K19" s="212"/>
      <c r="L19" s="213">
        <v>0</v>
      </c>
      <c r="M19" s="214"/>
    </row>
    <row r="20" spans="2:13">
      <c r="B20" s="211"/>
      <c r="C20" s="212"/>
      <c r="D20" s="212"/>
      <c r="E20" s="212"/>
      <c r="F20" s="213">
        <v>0</v>
      </c>
      <c r="G20" s="212">
        <f t="shared" si="0"/>
        <v>0</v>
      </c>
      <c r="H20" s="212"/>
      <c r="I20" s="213">
        <v>0</v>
      </c>
      <c r="J20" s="212">
        <f t="shared" si="1"/>
        <v>0</v>
      </c>
      <c r="K20" s="212"/>
      <c r="L20" s="213">
        <v>0</v>
      </c>
      <c r="M20" s="214"/>
    </row>
    <row r="21" spans="2:13">
      <c r="B21" s="211"/>
      <c r="C21" s="212"/>
      <c r="D21" s="212"/>
      <c r="E21" s="212"/>
      <c r="F21" s="213">
        <v>0</v>
      </c>
      <c r="G21" s="212">
        <f t="shared" si="0"/>
        <v>0</v>
      </c>
      <c r="H21" s="212"/>
      <c r="I21" s="213">
        <v>0</v>
      </c>
      <c r="J21" s="212">
        <f t="shared" si="1"/>
        <v>0</v>
      </c>
      <c r="K21" s="212"/>
      <c r="L21" s="213">
        <v>0</v>
      </c>
      <c r="M21" s="214"/>
    </row>
    <row r="22" spans="2:13">
      <c r="B22" s="211"/>
      <c r="C22" s="212"/>
      <c r="D22" s="212"/>
      <c r="E22" s="212"/>
      <c r="F22" s="213">
        <v>0</v>
      </c>
      <c r="G22" s="212">
        <f t="shared" si="0"/>
        <v>0</v>
      </c>
      <c r="H22" s="212"/>
      <c r="I22" s="213">
        <v>0</v>
      </c>
      <c r="J22" s="212">
        <f t="shared" si="1"/>
        <v>0</v>
      </c>
      <c r="K22" s="212"/>
      <c r="L22" s="213">
        <v>0</v>
      </c>
      <c r="M22" s="214"/>
    </row>
    <row r="23" spans="2:13">
      <c r="B23" s="211"/>
      <c r="C23" s="212"/>
      <c r="D23" s="212"/>
      <c r="E23" s="212"/>
      <c r="F23" s="213">
        <v>0</v>
      </c>
      <c r="G23" s="212">
        <f t="shared" si="0"/>
        <v>0</v>
      </c>
      <c r="H23" s="212"/>
      <c r="I23" s="213">
        <v>0</v>
      </c>
      <c r="J23" s="212">
        <f t="shared" si="1"/>
        <v>0</v>
      </c>
      <c r="K23" s="212"/>
      <c r="L23" s="213">
        <v>0</v>
      </c>
      <c r="M23" s="214"/>
    </row>
    <row r="24" spans="2:13">
      <c r="B24" s="211"/>
      <c r="C24" s="212"/>
      <c r="D24" s="212"/>
      <c r="E24" s="212"/>
      <c r="F24" s="213">
        <v>0</v>
      </c>
      <c r="G24" s="212">
        <f t="shared" si="0"/>
        <v>0</v>
      </c>
      <c r="H24" s="212"/>
      <c r="I24" s="213">
        <v>0</v>
      </c>
      <c r="J24" s="212">
        <f t="shared" si="1"/>
        <v>0</v>
      </c>
      <c r="K24" s="212"/>
      <c r="L24" s="213">
        <v>0</v>
      </c>
      <c r="M24" s="214"/>
    </row>
    <row r="25" spans="2:13">
      <c r="B25" s="211"/>
      <c r="C25" s="212"/>
      <c r="D25" s="212"/>
      <c r="E25" s="212"/>
      <c r="F25" s="213">
        <v>0</v>
      </c>
      <c r="G25" s="212">
        <f t="shared" si="0"/>
        <v>0</v>
      </c>
      <c r="H25" s="212"/>
      <c r="I25" s="213">
        <v>0</v>
      </c>
      <c r="J25" s="212">
        <f t="shared" si="1"/>
        <v>0</v>
      </c>
      <c r="K25" s="212"/>
      <c r="L25" s="213">
        <v>0</v>
      </c>
      <c r="M25" s="214"/>
    </row>
    <row r="26" spans="2:13">
      <c r="B26" s="211"/>
      <c r="C26" s="212"/>
      <c r="D26" s="212"/>
      <c r="E26" s="212"/>
      <c r="F26" s="213">
        <v>0</v>
      </c>
      <c r="G26" s="212">
        <f t="shared" si="0"/>
        <v>0</v>
      </c>
      <c r="H26" s="212"/>
      <c r="I26" s="213">
        <v>0</v>
      </c>
      <c r="J26" s="212">
        <f t="shared" si="1"/>
        <v>0</v>
      </c>
      <c r="K26" s="212"/>
      <c r="L26" s="213">
        <v>0</v>
      </c>
      <c r="M26" s="214"/>
    </row>
    <row r="27" spans="2:13">
      <c r="B27" s="211"/>
      <c r="C27" s="212"/>
      <c r="D27" s="212"/>
      <c r="E27" s="212"/>
      <c r="F27" s="213">
        <v>0</v>
      </c>
      <c r="G27" s="212">
        <f t="shared" si="0"/>
        <v>0</v>
      </c>
      <c r="H27" s="212"/>
      <c r="I27" s="213">
        <v>0</v>
      </c>
      <c r="J27" s="212">
        <f t="shared" si="1"/>
        <v>0</v>
      </c>
      <c r="K27" s="212"/>
      <c r="L27" s="213">
        <v>0</v>
      </c>
      <c r="M27" s="214"/>
    </row>
    <row r="28" spans="2:13">
      <c r="B28" s="211"/>
      <c r="C28" s="212"/>
      <c r="D28" s="212"/>
      <c r="E28" s="212"/>
      <c r="F28" s="213">
        <v>0</v>
      </c>
      <c r="G28" s="212">
        <f t="shared" si="0"/>
        <v>0</v>
      </c>
      <c r="H28" s="212"/>
      <c r="I28" s="213">
        <v>0</v>
      </c>
      <c r="J28" s="212">
        <f t="shared" si="1"/>
        <v>0</v>
      </c>
      <c r="K28" s="212"/>
      <c r="L28" s="213">
        <v>0</v>
      </c>
      <c r="M28" s="214"/>
    </row>
    <row r="29" spans="2:13">
      <c r="B29" s="211"/>
      <c r="C29" s="212"/>
      <c r="D29" s="212"/>
      <c r="E29" s="212"/>
      <c r="F29" s="213">
        <v>0</v>
      </c>
      <c r="G29" s="212">
        <f t="shared" si="0"/>
        <v>0</v>
      </c>
      <c r="H29" s="212"/>
      <c r="I29" s="213">
        <v>0</v>
      </c>
      <c r="J29" s="212">
        <f t="shared" si="1"/>
        <v>0</v>
      </c>
      <c r="K29" s="212"/>
      <c r="L29" s="213">
        <v>0</v>
      </c>
      <c r="M29" s="214"/>
    </row>
    <row r="30" spans="2:13">
      <c r="B30" s="211"/>
      <c r="C30" s="212"/>
      <c r="D30" s="212"/>
      <c r="E30" s="212"/>
      <c r="F30" s="213">
        <v>0</v>
      </c>
      <c r="G30" s="212">
        <f t="shared" si="0"/>
        <v>0</v>
      </c>
      <c r="H30" s="212"/>
      <c r="I30" s="213">
        <v>0</v>
      </c>
      <c r="J30" s="212">
        <f t="shared" si="1"/>
        <v>0</v>
      </c>
      <c r="K30" s="212"/>
      <c r="L30" s="213">
        <v>0</v>
      </c>
      <c r="M30" s="214"/>
    </row>
    <row r="31" spans="2:13">
      <c r="B31" s="211"/>
      <c r="C31" s="212"/>
      <c r="D31" s="212"/>
      <c r="E31" s="212"/>
      <c r="F31" s="213">
        <v>0</v>
      </c>
      <c r="G31" s="212">
        <f t="shared" si="0"/>
        <v>0</v>
      </c>
      <c r="H31" s="212"/>
      <c r="I31" s="213">
        <v>0</v>
      </c>
      <c r="J31" s="212">
        <f t="shared" si="1"/>
        <v>0</v>
      </c>
      <c r="K31" s="212"/>
      <c r="L31" s="213">
        <v>0</v>
      </c>
      <c r="M31" s="214"/>
    </row>
    <row r="32" spans="2:13">
      <c r="B32" s="211"/>
      <c r="C32" s="212"/>
      <c r="D32" s="212"/>
      <c r="E32" s="212"/>
      <c r="F32" s="213">
        <v>0</v>
      </c>
      <c r="G32" s="212">
        <f t="shared" si="0"/>
        <v>0</v>
      </c>
      <c r="H32" s="212"/>
      <c r="I32" s="213">
        <v>0</v>
      </c>
      <c r="J32" s="212">
        <f t="shared" si="1"/>
        <v>0</v>
      </c>
      <c r="K32" s="212"/>
      <c r="L32" s="213">
        <v>0</v>
      </c>
      <c r="M32" s="214"/>
    </row>
    <row r="33" spans="2:13">
      <c r="B33" s="211"/>
      <c r="C33" s="212"/>
      <c r="D33" s="212"/>
      <c r="E33" s="212"/>
      <c r="F33" s="213">
        <v>0</v>
      </c>
      <c r="G33" s="212">
        <f t="shared" si="0"/>
        <v>0</v>
      </c>
      <c r="H33" s="212"/>
      <c r="I33" s="213">
        <v>0</v>
      </c>
      <c r="J33" s="212">
        <f t="shared" si="1"/>
        <v>0</v>
      </c>
      <c r="K33" s="212"/>
      <c r="L33" s="213">
        <v>0</v>
      </c>
      <c r="M33" s="214"/>
    </row>
    <row r="34" spans="2:13">
      <c r="B34" s="211"/>
      <c r="C34" s="212"/>
      <c r="D34" s="212"/>
      <c r="E34" s="212"/>
      <c r="F34" s="213">
        <v>0</v>
      </c>
      <c r="G34" s="212">
        <f t="shared" si="0"/>
        <v>0</v>
      </c>
      <c r="H34" s="212"/>
      <c r="I34" s="213">
        <v>0</v>
      </c>
      <c r="J34" s="212">
        <f t="shared" si="1"/>
        <v>0</v>
      </c>
      <c r="K34" s="212"/>
      <c r="L34" s="213">
        <v>0</v>
      </c>
      <c r="M34" s="214"/>
    </row>
    <row r="35" spans="2:13">
      <c r="B35" s="211"/>
      <c r="C35" s="212"/>
      <c r="D35" s="212"/>
      <c r="E35" s="212"/>
      <c r="F35" s="213">
        <v>0</v>
      </c>
      <c r="G35" s="212">
        <f t="shared" si="0"/>
        <v>0</v>
      </c>
      <c r="H35" s="212"/>
      <c r="I35" s="213">
        <v>0</v>
      </c>
      <c r="J35" s="212">
        <f t="shared" si="1"/>
        <v>0</v>
      </c>
      <c r="K35" s="212"/>
      <c r="L35" s="213">
        <v>0</v>
      </c>
      <c r="M35" s="214"/>
    </row>
    <row r="36" spans="2:13">
      <c r="B36" s="211"/>
      <c r="C36" s="212"/>
      <c r="D36" s="212"/>
      <c r="E36" s="212"/>
      <c r="F36" s="213">
        <v>0</v>
      </c>
      <c r="G36" s="212">
        <f t="shared" si="0"/>
        <v>0</v>
      </c>
      <c r="H36" s="212"/>
      <c r="I36" s="213">
        <v>0</v>
      </c>
      <c r="J36" s="212">
        <f t="shared" si="1"/>
        <v>0</v>
      </c>
      <c r="K36" s="212"/>
      <c r="L36" s="213">
        <v>0</v>
      </c>
      <c r="M36" s="214"/>
    </row>
    <row r="37" spans="2:13">
      <c r="B37" s="211"/>
      <c r="C37" s="212"/>
      <c r="D37" s="212"/>
      <c r="E37" s="212"/>
      <c r="F37" s="213">
        <v>0</v>
      </c>
      <c r="G37" s="212">
        <f t="shared" si="0"/>
        <v>0</v>
      </c>
      <c r="H37" s="212"/>
      <c r="I37" s="213">
        <v>0</v>
      </c>
      <c r="J37" s="212">
        <f t="shared" si="1"/>
        <v>0</v>
      </c>
      <c r="K37" s="212"/>
      <c r="L37" s="213">
        <v>0</v>
      </c>
      <c r="M37" s="214"/>
    </row>
    <row r="38" spans="2:13">
      <c r="B38" s="211"/>
      <c r="C38" s="212"/>
      <c r="D38" s="212"/>
      <c r="E38" s="212"/>
      <c r="F38" s="213">
        <v>0</v>
      </c>
      <c r="G38" s="212">
        <f t="shared" si="0"/>
        <v>0</v>
      </c>
      <c r="H38" s="212"/>
      <c r="I38" s="213">
        <v>0</v>
      </c>
      <c r="J38" s="212">
        <f t="shared" si="1"/>
        <v>0</v>
      </c>
      <c r="K38" s="212"/>
      <c r="L38" s="213">
        <v>0</v>
      </c>
      <c r="M38" s="214"/>
    </row>
    <row r="39" spans="2:13">
      <c r="B39" s="211"/>
      <c r="C39" s="212"/>
      <c r="D39" s="212"/>
      <c r="E39" s="212"/>
      <c r="F39" s="213">
        <v>0</v>
      </c>
      <c r="G39" s="212">
        <f t="shared" si="0"/>
        <v>0</v>
      </c>
      <c r="H39" s="212"/>
      <c r="I39" s="213">
        <v>0</v>
      </c>
      <c r="J39" s="212">
        <f t="shared" si="1"/>
        <v>0</v>
      </c>
      <c r="K39" s="212"/>
      <c r="L39" s="213">
        <v>0</v>
      </c>
      <c r="M39" s="214"/>
    </row>
    <row r="40" spans="2:13">
      <c r="B40" s="215"/>
      <c r="C40" s="216"/>
      <c r="D40" s="216"/>
      <c r="E40" s="216"/>
      <c r="F40" s="217">
        <v>0</v>
      </c>
      <c r="G40" s="216">
        <f t="shared" si="0"/>
        <v>0</v>
      </c>
      <c r="H40" s="216"/>
      <c r="I40" s="217">
        <v>0</v>
      </c>
      <c r="J40" s="216">
        <f t="shared" si="1"/>
        <v>0</v>
      </c>
      <c r="K40" s="216"/>
      <c r="L40" s="217">
        <v>0</v>
      </c>
      <c r="M40" s="218"/>
    </row>
  </sheetData>
  <mergeCells count="10">
    <mergeCell ref="K12:L12"/>
    <mergeCell ref="M12:M13"/>
    <mergeCell ref="B1:F1"/>
    <mergeCell ref="B4:H4"/>
    <mergeCell ref="B6:H9"/>
    <mergeCell ref="B12:B13"/>
    <mergeCell ref="C12:C13"/>
    <mergeCell ref="D12:D13"/>
    <mergeCell ref="E12:F12"/>
    <mergeCell ref="H12:I12"/>
  </mergeCells>
  <dataValidations count="2">
    <dataValidation allowBlank="1" showInputMessage="1" showErrorMessage="1" prompt="en HT ou TTC au regard de la situation de la structure vis-à-vis de la TVA" sqref="F14:F40 I14:I40 L14:L40"/>
    <dataValidation type="list" allowBlank="1" showInputMessage="1" showErrorMessage="1" sqref="D14:D40">
      <formula1>liste</formula1>
    </dataValidation>
  </dataValidations>
  <pageMargins left="0.25" right="0.25" top="0.75" bottom="0.75" header="0.3" footer="0.3"/>
  <pageSetup paperSize="9" scale="63" orientation="landscape"/>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J40"/>
  <sheetViews>
    <sheetView showGridLines="0" tabSelected="1" workbookViewId="0">
      <selection activeCell="B3" sqref="B3:J4"/>
    </sheetView>
  </sheetViews>
  <sheetFormatPr baseColWidth="10" defaultRowHeight="15"/>
  <cols>
    <col min="1" max="1" width="3.85546875" style="219" customWidth="1"/>
    <col min="2" max="2" width="44.7109375" style="219" bestFit="1" customWidth="1"/>
    <col min="3" max="6" width="25.7109375" style="220" customWidth="1"/>
    <col min="7" max="7" width="4.5703125" style="219" customWidth="1"/>
    <col min="8" max="9" width="11.42578125" style="219"/>
    <col min="10" max="10" width="16.140625" style="219" customWidth="1"/>
    <col min="11" max="11" width="4.5703125" style="219" customWidth="1"/>
    <col min="12" max="16384" width="11.42578125" style="219"/>
  </cols>
  <sheetData>
    <row r="1" spans="2:10" ht="14.25" customHeight="1"/>
    <row r="2" spans="2:10" ht="49.5" customHeight="1">
      <c r="B2" s="402" t="s">
        <v>162</v>
      </c>
      <c r="C2" s="403"/>
      <c r="D2" s="403"/>
      <c r="E2" s="403"/>
      <c r="F2" s="403"/>
      <c r="G2" s="403"/>
      <c r="H2" s="403"/>
      <c r="I2" s="403"/>
      <c r="J2" s="403"/>
    </row>
    <row r="3" spans="2:10">
      <c r="B3" s="404" t="s">
        <v>160</v>
      </c>
      <c r="C3" s="405"/>
      <c r="D3" s="405"/>
      <c r="E3" s="405"/>
      <c r="F3" s="405"/>
      <c r="G3" s="405"/>
      <c r="H3" s="405"/>
      <c r="I3" s="405"/>
      <c r="J3" s="405"/>
    </row>
    <row r="4" spans="2:10" ht="15" customHeight="1">
      <c r="B4" s="405"/>
      <c r="C4" s="405"/>
      <c r="D4" s="405"/>
      <c r="E4" s="405"/>
      <c r="F4" s="405"/>
      <c r="G4" s="405"/>
      <c r="H4" s="405"/>
      <c r="I4" s="405"/>
      <c r="J4" s="405"/>
    </row>
    <row r="5" spans="2:10" ht="15" customHeight="1">
      <c r="B5" s="221"/>
      <c r="C5" s="221"/>
      <c r="D5" s="221"/>
      <c r="E5" s="221"/>
      <c r="F5" s="221"/>
      <c r="G5" s="221"/>
      <c r="H5" s="221"/>
      <c r="I5" s="221"/>
      <c r="J5" s="221"/>
    </row>
    <row r="6" spans="2:10" ht="15" customHeight="1">
      <c r="B6" s="406" t="s">
        <v>138</v>
      </c>
      <c r="C6" s="406"/>
      <c r="D6" s="406"/>
      <c r="E6" s="406"/>
      <c r="F6" s="406"/>
      <c r="G6" s="406"/>
      <c r="H6" s="406"/>
      <c r="I6" s="406"/>
      <c r="J6" s="406"/>
    </row>
    <row r="7" spans="2:10" ht="48" customHeight="1">
      <c r="B7" s="406"/>
      <c r="C7" s="406"/>
      <c r="D7" s="406"/>
      <c r="E7" s="406"/>
      <c r="F7" s="406"/>
      <c r="G7" s="406"/>
      <c r="H7" s="406"/>
      <c r="I7" s="406"/>
      <c r="J7" s="406"/>
    </row>
    <row r="8" spans="2:10" ht="50.25" customHeight="1">
      <c r="B8" s="406"/>
      <c r="C8" s="406"/>
      <c r="D8" s="406"/>
      <c r="E8" s="406"/>
      <c r="F8" s="406"/>
      <c r="G8" s="406"/>
      <c r="H8" s="406"/>
      <c r="I8" s="406"/>
      <c r="J8" s="406"/>
    </row>
    <row r="9" spans="2:10" ht="15.75" customHeight="1">
      <c r="C9" s="222"/>
      <c r="D9" s="222"/>
      <c r="E9" s="222"/>
      <c r="F9" s="223"/>
    </row>
    <row r="10" spans="2:10" ht="79.5" customHeight="1">
      <c r="C10" s="407" t="s">
        <v>139</v>
      </c>
      <c r="D10" s="409" t="s">
        <v>140</v>
      </c>
      <c r="E10" s="409" t="s">
        <v>141</v>
      </c>
      <c r="F10" s="411" t="s">
        <v>142</v>
      </c>
    </row>
    <row r="11" spans="2:10" ht="21" customHeight="1">
      <c r="B11" s="224" t="s">
        <v>143</v>
      </c>
      <c r="C11" s="408"/>
      <c r="D11" s="410"/>
      <c r="E11" s="410"/>
      <c r="F11" s="412"/>
      <c r="H11" s="386" t="s">
        <v>144</v>
      </c>
      <c r="I11" s="387"/>
      <c r="J11" s="388"/>
    </row>
    <row r="12" spans="2:10" ht="20.100000000000001" customHeight="1">
      <c r="B12" s="225" t="s">
        <v>145</v>
      </c>
      <c r="C12" s="226"/>
      <c r="D12" s="227">
        <f t="shared" ref="D12:D19" si="0">C12/229.5</f>
        <v>0</v>
      </c>
      <c r="E12" s="228"/>
      <c r="F12" s="229">
        <f t="shared" ref="F12:F19" si="1">D12*E12</f>
        <v>0</v>
      </c>
      <c r="H12" s="389"/>
      <c r="I12" s="390"/>
      <c r="J12" s="391"/>
    </row>
    <row r="13" spans="2:10" ht="20.100000000000001" customHeight="1">
      <c r="B13" s="230" t="s">
        <v>146</v>
      </c>
      <c r="C13" s="231"/>
      <c r="D13" s="232">
        <f t="shared" si="0"/>
        <v>0</v>
      </c>
      <c r="E13" s="233"/>
      <c r="F13" s="234">
        <f t="shared" si="1"/>
        <v>0</v>
      </c>
      <c r="H13" s="392"/>
      <c r="I13" s="393"/>
      <c r="J13" s="394"/>
    </row>
    <row r="14" spans="2:10" ht="20.100000000000001" customHeight="1">
      <c r="B14" s="230" t="s">
        <v>147</v>
      </c>
      <c r="C14" s="231"/>
      <c r="D14" s="232">
        <f t="shared" si="0"/>
        <v>0</v>
      </c>
      <c r="E14" s="233"/>
      <c r="F14" s="234">
        <f t="shared" si="1"/>
        <v>0</v>
      </c>
      <c r="H14" s="386" t="s">
        <v>148</v>
      </c>
      <c r="I14" s="387"/>
      <c r="J14" s="388"/>
    </row>
    <row r="15" spans="2:10" ht="20.100000000000001" customHeight="1">
      <c r="B15" s="230" t="s">
        <v>149</v>
      </c>
      <c r="C15" s="395" t="s">
        <v>150</v>
      </c>
      <c r="D15" s="395"/>
      <c r="E15" s="395"/>
      <c r="F15" s="396"/>
      <c r="H15" s="389"/>
      <c r="I15" s="390"/>
      <c r="J15" s="391"/>
    </row>
    <row r="16" spans="2:10" ht="20.100000000000001" customHeight="1">
      <c r="B16" s="230" t="s">
        <v>151</v>
      </c>
      <c r="C16" s="231"/>
      <c r="D16" s="232">
        <f t="shared" si="0"/>
        <v>0</v>
      </c>
      <c r="E16" s="233"/>
      <c r="F16" s="234">
        <f t="shared" si="1"/>
        <v>0</v>
      </c>
      <c r="H16" s="389"/>
      <c r="I16" s="390"/>
      <c r="J16" s="391"/>
    </row>
    <row r="17" spans="2:10" ht="20.100000000000001" customHeight="1">
      <c r="B17" s="230" t="s">
        <v>152</v>
      </c>
      <c r="C17" s="231"/>
      <c r="D17" s="232">
        <f t="shared" si="0"/>
        <v>0</v>
      </c>
      <c r="E17" s="233"/>
      <c r="F17" s="234">
        <f t="shared" si="1"/>
        <v>0</v>
      </c>
      <c r="H17" s="389"/>
      <c r="I17" s="390"/>
      <c r="J17" s="391"/>
    </row>
    <row r="18" spans="2:10" ht="20.100000000000001" customHeight="1">
      <c r="B18" s="230" t="s">
        <v>153</v>
      </c>
      <c r="C18" s="231"/>
      <c r="D18" s="232">
        <f t="shared" si="0"/>
        <v>0</v>
      </c>
      <c r="E18" s="233"/>
      <c r="F18" s="234">
        <f t="shared" si="1"/>
        <v>0</v>
      </c>
      <c r="H18" s="392"/>
      <c r="I18" s="393"/>
      <c r="J18" s="394"/>
    </row>
    <row r="19" spans="2:10" ht="20.100000000000001" customHeight="1">
      <c r="B19" s="230" t="s">
        <v>154</v>
      </c>
      <c r="C19" s="231"/>
      <c r="D19" s="232">
        <f t="shared" si="0"/>
        <v>0</v>
      </c>
      <c r="E19" s="233"/>
      <c r="F19" s="234">
        <f t="shared" si="1"/>
        <v>0</v>
      </c>
      <c r="H19" s="386" t="s">
        <v>155</v>
      </c>
      <c r="I19" s="387"/>
      <c r="J19" s="388"/>
    </row>
    <row r="20" spans="2:10" ht="20.100000000000001" customHeight="1">
      <c r="B20" s="230" t="s">
        <v>156</v>
      </c>
      <c r="C20" s="395" t="s">
        <v>150</v>
      </c>
      <c r="D20" s="395"/>
      <c r="E20" s="395"/>
      <c r="F20" s="396"/>
      <c r="H20" s="389"/>
      <c r="I20" s="390"/>
      <c r="J20" s="391"/>
    </row>
    <row r="21" spans="2:10" ht="20.100000000000001" customHeight="1">
      <c r="B21" s="235" t="s">
        <v>157</v>
      </c>
      <c r="C21" s="397" t="s">
        <v>150</v>
      </c>
      <c r="D21" s="397"/>
      <c r="E21" s="397"/>
      <c r="F21" s="398"/>
      <c r="H21" s="389"/>
      <c r="I21" s="390"/>
      <c r="J21" s="391"/>
    </row>
    <row r="22" spans="2:10">
      <c r="B22" s="236"/>
      <c r="C22" s="237"/>
      <c r="D22" s="223"/>
      <c r="E22" s="223"/>
      <c r="H22" s="389"/>
      <c r="I22" s="390"/>
      <c r="J22" s="391"/>
    </row>
    <row r="23" spans="2:10" ht="30.75" customHeight="1">
      <c r="B23" s="399" t="s">
        <v>158</v>
      </c>
      <c r="C23" s="400"/>
      <c r="D23" s="400"/>
      <c r="E23" s="401"/>
      <c r="F23" s="238">
        <f>F12+F13+F14+F16+F17+F18+F19</f>
        <v>0</v>
      </c>
      <c r="H23" s="392"/>
      <c r="I23" s="393"/>
      <c r="J23" s="394"/>
    </row>
    <row r="24" spans="2:10">
      <c r="B24" s="239"/>
      <c r="C24" s="223"/>
      <c r="D24" s="223"/>
      <c r="F24" s="219"/>
    </row>
    <row r="25" spans="2:10" ht="15" customHeight="1">
      <c r="B25" s="371" t="s">
        <v>159</v>
      </c>
      <c r="C25" s="372"/>
      <c r="D25" s="372"/>
      <c r="E25" s="372"/>
      <c r="F25" s="373"/>
    </row>
    <row r="26" spans="2:10">
      <c r="B26" s="374"/>
      <c r="C26" s="375"/>
      <c r="D26" s="375"/>
      <c r="E26" s="375"/>
      <c r="F26" s="376"/>
    </row>
    <row r="27" spans="2:10">
      <c r="B27" s="374"/>
      <c r="C27" s="375"/>
      <c r="D27" s="375"/>
      <c r="E27" s="375"/>
      <c r="F27" s="376"/>
    </row>
    <row r="28" spans="2:10">
      <c r="B28" s="374"/>
      <c r="C28" s="375"/>
      <c r="D28" s="375"/>
      <c r="E28" s="375"/>
      <c r="F28" s="376"/>
    </row>
    <row r="29" spans="2:10">
      <c r="B29" s="374"/>
      <c r="C29" s="375"/>
      <c r="D29" s="375"/>
      <c r="E29" s="375"/>
      <c r="F29" s="376"/>
    </row>
    <row r="30" spans="2:10">
      <c r="B30" s="377"/>
      <c r="C30" s="378"/>
      <c r="D30" s="378"/>
      <c r="E30" s="378"/>
      <c r="F30" s="379"/>
    </row>
    <row r="31" spans="2:10">
      <c r="B31" s="380"/>
      <c r="C31" s="381"/>
      <c r="D31" s="381"/>
      <c r="E31" s="381"/>
      <c r="F31" s="382"/>
    </row>
    <row r="32" spans="2:10">
      <c r="B32" s="380"/>
      <c r="C32" s="381"/>
      <c r="D32" s="381"/>
      <c r="E32" s="381"/>
      <c r="F32" s="382"/>
    </row>
    <row r="33" spans="2:6">
      <c r="B33" s="380"/>
      <c r="C33" s="381"/>
      <c r="D33" s="381"/>
      <c r="E33" s="381"/>
      <c r="F33" s="382"/>
    </row>
    <row r="34" spans="2:6">
      <c r="B34" s="380"/>
      <c r="C34" s="381"/>
      <c r="D34" s="381"/>
      <c r="E34" s="381"/>
      <c r="F34" s="382"/>
    </row>
    <row r="35" spans="2:6">
      <c r="B35" s="380"/>
      <c r="C35" s="381"/>
      <c r="D35" s="381"/>
      <c r="E35" s="381"/>
      <c r="F35" s="382"/>
    </row>
    <row r="36" spans="2:6">
      <c r="B36" s="380"/>
      <c r="C36" s="381"/>
      <c r="D36" s="381"/>
      <c r="E36" s="381"/>
      <c r="F36" s="382"/>
    </row>
    <row r="37" spans="2:6">
      <c r="B37" s="380"/>
      <c r="C37" s="381"/>
      <c r="D37" s="381"/>
      <c r="E37" s="381"/>
      <c r="F37" s="382"/>
    </row>
    <row r="38" spans="2:6">
      <c r="B38" s="380"/>
      <c r="C38" s="381"/>
      <c r="D38" s="381"/>
      <c r="E38" s="381"/>
      <c r="F38" s="382"/>
    </row>
    <row r="39" spans="2:6">
      <c r="B39" s="380"/>
      <c r="C39" s="381"/>
      <c r="D39" s="381"/>
      <c r="E39" s="381"/>
      <c r="F39" s="382"/>
    </row>
    <row r="40" spans="2:6">
      <c r="B40" s="383"/>
      <c r="C40" s="384"/>
      <c r="D40" s="384"/>
      <c r="E40" s="384"/>
      <c r="F40" s="385"/>
    </row>
  </sheetData>
  <mergeCells count="16">
    <mergeCell ref="B2:J2"/>
    <mergeCell ref="B3:J4"/>
    <mergeCell ref="B6:J8"/>
    <mergeCell ref="C10:C11"/>
    <mergeCell ref="D10:D11"/>
    <mergeCell ref="E10:E11"/>
    <mergeCell ref="F10:F11"/>
    <mergeCell ref="H11:J13"/>
    <mergeCell ref="B25:F29"/>
    <mergeCell ref="B30:F40"/>
    <mergeCell ref="H14:J18"/>
    <mergeCell ref="C15:F15"/>
    <mergeCell ref="H19:J23"/>
    <mergeCell ref="C20:F20"/>
    <mergeCell ref="C21:F21"/>
    <mergeCell ref="B23:E23"/>
  </mergeCells>
  <pageMargins left="0.7" right="0.7" top="0.75" bottom="0.75" header="0.3" footer="0.3"/>
  <pageSetup paperSize="9" scale="43" fitToHeight="0" orientation="portrait"/>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8</vt:i4>
      </vt:variant>
    </vt:vector>
  </HeadingPairs>
  <TitlesOfParts>
    <vt:vector size="15" baseType="lpstr">
      <vt:lpstr>Synthèse</vt:lpstr>
      <vt:lpstr>Volet A1</vt:lpstr>
      <vt:lpstr>Volet A2</vt:lpstr>
      <vt:lpstr>Volet A3</vt:lpstr>
      <vt:lpstr>Volet A4</vt:lpstr>
      <vt:lpstr>Investissement</vt:lpstr>
      <vt:lpstr>Coûts jours</vt:lpstr>
      <vt:lpstr>actions_volet_1</vt:lpstr>
      <vt:lpstr>liste</vt:lpstr>
      <vt:lpstr>Volet_1</vt:lpstr>
      <vt:lpstr>Volet_2</vt:lpstr>
      <vt:lpstr>Volet_3</vt:lpstr>
      <vt:lpstr>'Coûts jours'!Zone_d_impression</vt:lpstr>
      <vt:lpstr>Investissement!Zone_d_impression</vt:lpstr>
      <vt:lpstr>Synthèse!Zone_d_impression</vt:lpstr>
    </vt:vector>
  </TitlesOfParts>
  <Company>Ministère de l'Agriculture et de l'Alimentation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NADEGE TRUPIN</dc:creator>
  <cp:lastModifiedBy>Utilisateur Windows</cp:lastModifiedBy>
  <cp:revision>1</cp:revision>
  <dcterms:created xsi:type="dcterms:W3CDTF">2024-03-08T09:00:33Z</dcterms:created>
  <dcterms:modified xsi:type="dcterms:W3CDTF">2025-09-12T15:10:25Z</dcterms:modified>
</cp:coreProperties>
</file>