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A:\02-politiques_publiques\13-connaissances_statistiques\06-suivi_conjoncturel\07-animaux\mis_a_jour_tableaux_internet\newforme2023\volaille\"/>
    </mc:Choice>
  </mc:AlternateContent>
  <xr:revisionPtr revIDLastSave="0" documentId="8_{D1070761-D941-47BF-9C23-22D82EA52769}" xr6:coauthVersionLast="47" xr6:coauthVersionMax="47" xr10:uidLastSave="{00000000-0000-0000-0000-000000000000}"/>
  <bookViews>
    <workbookView xWindow="-28920" yWindow="-120" windowWidth="29040" windowHeight="15720" tabRatio="720" activeTab="1" xr2:uid="{00000000-000D-0000-FFFF-FFFF00000000}"/>
  </bookViews>
  <sheets>
    <sheet name="Méthodologie_sommaire" sheetId="3" r:id="rId1"/>
    <sheet name="Evolution_abattages_canards_gra" sheetId="1" r:id="rId2"/>
    <sheet name="Evolution_abattages_poulets" sheetId="2" r:id="rId3"/>
    <sheet name="IPAMPA_aliment_volaille" sheetId="5" r:id="rId4"/>
  </sheets>
  <externalReferences>
    <externalReference r:id="rId5"/>
  </externalReferences>
  <definedNames>
    <definedName name="_xlnm.Print_Area" localSheetId="1">Evolution_abattages_canards_gra!$A$7:$U$34</definedName>
    <definedName name="_xlnm.Print_Area" localSheetId="2">Evolution_abattages_poulets!$A$7:$U$33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32" i="2" l="1"/>
  <c r="R32" i="2"/>
  <c r="E32" i="2"/>
  <c r="D32" i="2"/>
  <c r="T30" i="2"/>
  <c r="S30" i="2"/>
  <c r="R30" i="2"/>
  <c r="Q30" i="2"/>
  <c r="F30" i="2"/>
  <c r="C30" i="2"/>
  <c r="U28" i="2"/>
  <c r="S28" i="2"/>
  <c r="R28" i="2"/>
  <c r="G28" i="2"/>
  <c r="S27" i="2"/>
  <c r="R27" i="2"/>
  <c r="Q27" i="2"/>
  <c r="P27" i="2"/>
  <c r="E27" i="2"/>
  <c r="E28" i="2" s="1"/>
  <c r="D27" i="2"/>
  <c r="D28" i="2" s="1"/>
  <c r="C27" i="2"/>
  <c r="B27" i="2"/>
  <c r="S26" i="2"/>
  <c r="R26" i="2"/>
  <c r="Q26" i="2"/>
  <c r="P26" i="2"/>
  <c r="E26" i="2"/>
  <c r="D26" i="2"/>
  <c r="C26" i="2"/>
  <c r="B26" i="2"/>
  <c r="U15" i="2"/>
  <c r="G15" i="2"/>
  <c r="U14" i="2"/>
  <c r="G14" i="2"/>
  <c r="I10" i="2"/>
  <c r="I9" i="2"/>
  <c r="S32" i="1"/>
  <c r="R32" i="1"/>
  <c r="E32" i="1"/>
  <c r="D32" i="1"/>
  <c r="T30" i="1"/>
  <c r="S30" i="1"/>
  <c r="R30" i="1"/>
  <c r="Q30" i="1"/>
  <c r="F30" i="1"/>
  <c r="U28" i="1"/>
  <c r="S28" i="1"/>
  <c r="R28" i="1"/>
  <c r="G28" i="1"/>
  <c r="S27" i="1"/>
  <c r="R27" i="1"/>
  <c r="Q27" i="1"/>
  <c r="P27" i="1"/>
  <c r="E27" i="1"/>
  <c r="E30" i="1" s="1"/>
  <c r="D27" i="1"/>
  <c r="D28" i="1" s="1"/>
  <c r="C27" i="1"/>
  <c r="C30" i="1" s="1"/>
  <c r="B27" i="1"/>
  <c r="S26" i="1"/>
  <c r="R26" i="1"/>
  <c r="Q26" i="1"/>
  <c r="P26" i="1"/>
  <c r="E26" i="1"/>
  <c r="D26" i="1"/>
  <c r="C26" i="1"/>
  <c r="B26" i="1"/>
  <c r="U15" i="1"/>
  <c r="G15" i="1"/>
  <c r="U14" i="1"/>
  <c r="G14" i="1"/>
  <c r="I10" i="1"/>
  <c r="I9" i="1"/>
  <c r="D30" i="1" l="1"/>
  <c r="D30" i="2"/>
  <c r="E30" i="2"/>
</calcChain>
</file>

<file path=xl/sharedStrings.xml><?xml version="1.0" encoding="utf-8"?>
<sst xmlns="http://schemas.openxmlformats.org/spreadsheetml/2006/main" count="128" uniqueCount="48">
  <si>
    <t>Evolution des abattages de canards gras – Enquête mensuelle auprès des abattoirs de la région Occitanie</t>
  </si>
  <si>
    <t>Effectifs en milliers de têtes</t>
  </si>
  <si>
    <t>janv</t>
  </si>
  <si>
    <t>fév</t>
  </si>
  <si>
    <t>mars</t>
  </si>
  <si>
    <t>avril</t>
  </si>
  <si>
    <t>mai</t>
  </si>
  <si>
    <t>juin</t>
  </si>
  <si>
    <t>juil</t>
  </si>
  <si>
    <t>aout</t>
  </si>
  <si>
    <t>sept</t>
  </si>
  <si>
    <t>oct</t>
  </si>
  <si>
    <t>nov</t>
  </si>
  <si>
    <t>déc</t>
  </si>
  <si>
    <t>Volumes en tonnes équivalent carcasse (Tec)</t>
  </si>
  <si>
    <t>Evolution n-1/n (%)</t>
  </si>
  <si>
    <t>Total  France</t>
  </si>
  <si>
    <t>Part Occitanie</t>
  </si>
  <si>
    <t>Evolution des abattages de poulets (y c coquelets)  – Enquête mensuelle auprès des abattoirs de la région Occitanie</t>
  </si>
  <si>
    <t>Source : Agreste – Enquête auprès des abattoirs</t>
  </si>
  <si>
    <t>Méthodologie pour les abattages:</t>
  </si>
  <si>
    <t>Méthodologie pour les prix :</t>
  </si>
  <si>
    <t xml:space="preserve">Les cotations sont fournies par FranceAgriMer à partir des informations collectées auprès de opérateurs professionnels. Les cotations de viandes transmises </t>
  </si>
  <si>
    <t xml:space="preserve">par les services de FranceAgriMer et diffusées sur le site VISIONET sont représentatives de l’état du marché une semaine donnée. </t>
  </si>
  <si>
    <t>cumul au 30 juin</t>
  </si>
  <si>
    <t>cumul au 31 décembre</t>
  </si>
  <si>
    <t xml:space="preserve"> Effectifs régionaux</t>
  </si>
  <si>
    <t xml:space="preserve">Total poulets de chair </t>
  </si>
  <si>
    <t>Volumes en tonnes équivalent carcasse (tec)</t>
  </si>
  <si>
    <t xml:space="preserve">Total canards gras </t>
  </si>
  <si>
    <t>Total canards gras</t>
  </si>
  <si>
    <t>Indice des prix d'achat des moyens de prod. agricole (IPAMPA)</t>
  </si>
  <si>
    <t xml:space="preserve">Indice des prix d'achat des moyens de prod. agricole (IPAMPA) </t>
  </si>
  <si>
    <t>Le texte sur la vache « O » pourrait être basculé en haut de la courbe.</t>
  </si>
  <si>
    <t>juillet</t>
  </si>
  <si>
    <t>août</t>
  </si>
  <si>
    <t>source : Agreste, Insee</t>
  </si>
  <si>
    <t>Aliments pour volailles</t>
  </si>
  <si>
    <t>Liste des onglets de ce classeur</t>
  </si>
  <si>
    <t>Les données concernant les abattages sont issues d’une enquête mensuelle réalisée par le service de la statistique et de la prospective (SSP) auprès des abattoirs de la région Occitanie pour les bovins, les ovins, les porcins et les volailles.</t>
  </si>
  <si>
    <t>Les volumes indiqués rendent compte des animaux abattus produits dans la région mais aussi dans les régions voisines et qui viennent se faire abattre dans les abattoirs d’Occitanie.</t>
  </si>
  <si>
    <t>L'indice IPAMPA est l'indice des prix d'achat des moyens de production agricole. Il mesure les variations des prix d'achat supportés par les exploitations agricoles pour leurs intrants de production et leurs dépenses d'investissement. Source Agreste, Insee.</t>
  </si>
  <si>
    <t>IPAMPA_aliment_volaille</t>
  </si>
  <si>
    <t>Evolution_abattages_canards_gra</t>
  </si>
  <si>
    <t>Evolution_abattages_poulets</t>
  </si>
  <si>
    <t>Indice base 100 en 2020</t>
  </si>
  <si>
    <t>Moyenne 2018-2022</t>
  </si>
  <si>
    <t>Evol.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</si>
</sst>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 [$€-40C];[Red]\-#,##0.00\ [$€-40C]"/>
    <numFmt numFmtId="165" formatCode="0.0"/>
    <numFmt numFmtId="166" formatCode="#,##0.0&quot;   &quot;"/>
    <numFmt numFmtId="167" formatCode="#,##0.0"/>
    <numFmt numFmtId="168" formatCode="#,###.0&quot;   &quot;"/>
    <numFmt numFmtId="169" formatCode="0.0%"/>
    <numFmt numFmtId="170" formatCode="0.00&quot;   &quot;"/>
  </numFmts>
  <fonts count="51">
    <font>
      <sz val="10"/>
      <name val="Arial"/>
    </font>
    <font>
      <sz val="11"/>
      <color theme="1"/>
      <name val="Calibri"/>
      <family val="2"/>
      <scheme val="minor"/>
    </font>
    <font>
      <b/>
      <i/>
      <u/>
      <sz val="10"/>
      <name val="Arial"/>
      <family val="2"/>
    </font>
    <font>
      <b/>
      <i/>
      <sz val="16"/>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name val="Arial"/>
      <family val="2"/>
    </font>
    <font>
      <sz val="10"/>
      <name val="Marianne"/>
      <family val="3"/>
    </font>
    <font>
      <sz val="12"/>
      <name val="Marianne"/>
      <family val="3"/>
    </font>
    <font>
      <b/>
      <sz val="9"/>
      <color indexed="58"/>
      <name val="Marianne"/>
      <family val="3"/>
    </font>
    <font>
      <sz val="8"/>
      <name val="Marianne"/>
      <family val="3"/>
    </font>
    <font>
      <b/>
      <sz val="8"/>
      <color indexed="21"/>
      <name val="Marianne"/>
      <family val="3"/>
    </font>
    <font>
      <sz val="11"/>
      <name val="Marianne"/>
      <family val="3"/>
    </font>
    <font>
      <sz val="10"/>
      <name val="Arial Unicode MS"/>
    </font>
    <font>
      <b/>
      <sz val="12"/>
      <color theme="1"/>
      <name val="Marianne"/>
      <family val="3"/>
    </font>
    <font>
      <sz val="12"/>
      <color theme="1"/>
      <name val="Marianne"/>
      <family val="3"/>
    </font>
    <font>
      <sz val="11"/>
      <color theme="1"/>
      <name val="Marianne"/>
      <family val="3"/>
    </font>
    <font>
      <sz val="9"/>
      <color theme="1"/>
      <name val="Marianne"/>
      <family val="3"/>
    </font>
    <font>
      <sz val="9"/>
      <color indexed="12"/>
      <name val="Arial"/>
      <family val="2"/>
    </font>
    <font>
      <b/>
      <sz val="9"/>
      <color theme="1"/>
      <name val="Marianne"/>
      <family val="3"/>
    </font>
    <font>
      <sz val="10"/>
      <name val="Arial"/>
      <family val="2"/>
    </font>
    <font>
      <b/>
      <sz val="10"/>
      <name val="Arial"/>
      <family val="2"/>
    </font>
    <font>
      <sz val="12"/>
      <name val="Arial"/>
      <family val="2"/>
    </font>
    <font>
      <sz val="12"/>
      <color indexed="23"/>
      <name val="Arial"/>
      <family val="2"/>
    </font>
    <font>
      <sz val="8"/>
      <name val="Arial"/>
      <family val="2"/>
    </font>
    <font>
      <sz val="10"/>
      <color indexed="23"/>
      <name val="Arial"/>
      <family val="2"/>
    </font>
    <font>
      <sz val="8"/>
      <color indexed="23"/>
      <name val="Arial"/>
      <family val="2"/>
    </font>
    <font>
      <b/>
      <sz val="10"/>
      <color indexed="23"/>
      <name val="Arial"/>
      <family val="2"/>
    </font>
    <font>
      <b/>
      <sz val="8"/>
      <color indexed="21"/>
      <name val="Arial"/>
      <family val="2"/>
    </font>
    <font>
      <sz val="8"/>
      <color indexed="21"/>
      <name val="Arial"/>
      <family val="2"/>
    </font>
    <font>
      <b/>
      <sz val="9"/>
      <name val="Arial"/>
      <family val="2"/>
    </font>
    <font>
      <sz val="10"/>
      <color indexed="10"/>
      <name val="Arial"/>
      <family val="2"/>
    </font>
    <font>
      <b/>
      <sz val="10"/>
      <color indexed="21"/>
      <name val="Marianne"/>
      <family val="3"/>
    </font>
    <font>
      <sz val="10"/>
      <color indexed="8"/>
      <name val="Marianne"/>
      <family val="3"/>
    </font>
    <font>
      <sz val="10"/>
      <color indexed="12"/>
      <name val="Marianne"/>
      <family val="3"/>
    </font>
  </fonts>
  <fills count="27">
    <fill>
      <patternFill patternType="none"/>
    </fill>
    <fill>
      <patternFill patternType="gray125"/>
    </fill>
    <fill>
      <patternFill patternType="solid">
        <fgColor indexed="31"/>
        <bgColor indexed="22"/>
      </patternFill>
    </fill>
    <fill>
      <patternFill patternType="solid">
        <fgColor indexed="45"/>
        <bgColor indexed="19"/>
      </patternFill>
    </fill>
    <fill>
      <patternFill patternType="solid">
        <fgColor indexed="42"/>
        <bgColor indexed="27"/>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19"/>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25"/>
      </patternFill>
    </fill>
    <fill>
      <patternFill patternType="solid">
        <fgColor indexed="57"/>
        <bgColor indexed="21"/>
      </patternFill>
    </fill>
    <fill>
      <patternFill patternType="solid">
        <fgColor indexed="53"/>
        <bgColor indexed="25"/>
      </patternFill>
    </fill>
    <fill>
      <patternFill patternType="solid">
        <fgColor indexed="22"/>
        <bgColor indexed="31"/>
      </patternFill>
    </fill>
    <fill>
      <patternFill patternType="solid">
        <fgColor indexed="26"/>
        <bgColor indexed="9"/>
      </patternFill>
    </fill>
    <fill>
      <patternFill patternType="solid">
        <fgColor indexed="43"/>
        <bgColor indexed="26"/>
      </patternFill>
    </fill>
    <fill>
      <patternFill patternType="solid">
        <fgColor indexed="55"/>
        <bgColor indexed="24"/>
      </patternFill>
    </fill>
    <fill>
      <patternFill patternType="solid">
        <fgColor indexed="9"/>
        <bgColor indexed="26"/>
      </patternFill>
    </fill>
    <fill>
      <patternFill patternType="solid">
        <fgColor theme="0"/>
        <bgColor indexed="26"/>
      </patternFill>
    </fill>
    <fill>
      <patternFill patternType="solid">
        <fgColor theme="0"/>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hair">
        <color indexed="21"/>
      </left>
      <right style="hair">
        <color indexed="21"/>
      </right>
      <top/>
      <bottom/>
      <diagonal/>
    </border>
    <border>
      <left style="hair">
        <color indexed="21"/>
      </left>
      <right style="hair">
        <color indexed="21"/>
      </right>
      <top style="hair">
        <color indexed="21"/>
      </top>
      <bottom style="hair">
        <color indexed="21"/>
      </bottom>
      <diagonal/>
    </border>
    <border>
      <left style="hair">
        <color indexed="21"/>
      </left>
      <right style="thin">
        <color indexed="21"/>
      </right>
      <top style="hair">
        <color indexed="21"/>
      </top>
      <bottom style="hair">
        <color indexed="21"/>
      </bottom>
      <diagonal/>
    </border>
    <border>
      <left style="hair">
        <color indexed="21"/>
      </left>
      <right style="thin">
        <color indexed="21"/>
      </right>
      <top style="hair">
        <color indexed="21"/>
      </top>
      <bottom style="thin">
        <color indexed="21"/>
      </bottom>
      <diagonal/>
    </border>
    <border>
      <left style="thin">
        <color indexed="21"/>
      </left>
      <right style="hair">
        <color indexed="21"/>
      </right>
      <top style="thin">
        <color indexed="21"/>
      </top>
      <bottom style="hair">
        <color indexed="21"/>
      </bottom>
      <diagonal/>
    </border>
    <border>
      <left style="thin">
        <color indexed="21"/>
      </left>
      <right style="hair">
        <color indexed="21"/>
      </right>
      <top style="hair">
        <color indexed="21"/>
      </top>
      <bottom style="hair">
        <color indexed="21"/>
      </bottom>
      <diagonal/>
    </border>
    <border>
      <left style="thin">
        <color indexed="21"/>
      </left>
      <right style="hair">
        <color indexed="21"/>
      </right>
      <top/>
      <bottom/>
      <diagonal/>
    </border>
    <border>
      <left style="hair">
        <color indexed="21"/>
      </left>
      <right style="thin">
        <color indexed="21"/>
      </right>
      <top/>
      <bottom/>
      <diagonal/>
    </border>
    <border>
      <left style="thin">
        <color indexed="21"/>
      </left>
      <right style="hair">
        <color indexed="21"/>
      </right>
      <top/>
      <bottom style="hair">
        <color indexed="21"/>
      </bottom>
      <diagonal/>
    </border>
    <border>
      <left style="thin">
        <color indexed="21"/>
      </left>
      <right style="hair">
        <color indexed="21"/>
      </right>
      <top style="hair">
        <color indexed="21"/>
      </top>
      <bottom style="thin">
        <color indexed="21"/>
      </bottom>
      <diagonal/>
    </border>
    <border>
      <left style="hair">
        <color indexed="21"/>
      </left>
      <right style="hair">
        <color indexed="21"/>
      </right>
      <top style="hair">
        <color indexed="21"/>
      </top>
      <bottom style="thin">
        <color indexed="21"/>
      </bottom>
      <diagonal/>
    </border>
    <border>
      <left style="thin">
        <color indexed="21"/>
      </left>
      <right style="hair">
        <color indexed="21"/>
      </right>
      <top style="thin">
        <color indexed="21"/>
      </top>
      <bottom/>
      <diagonal/>
    </border>
    <border>
      <left style="medium">
        <color indexed="21"/>
      </left>
      <right/>
      <top style="medium">
        <color indexed="21"/>
      </top>
      <bottom style="medium">
        <color indexed="21"/>
      </bottom>
      <diagonal/>
    </border>
    <border>
      <left style="medium">
        <color indexed="21"/>
      </left>
      <right style="dotted">
        <color indexed="21"/>
      </right>
      <top style="medium">
        <color indexed="21"/>
      </top>
      <bottom style="medium">
        <color indexed="21"/>
      </bottom>
      <diagonal/>
    </border>
    <border>
      <left style="dotted">
        <color indexed="21"/>
      </left>
      <right style="dotted">
        <color indexed="21"/>
      </right>
      <top style="medium">
        <color indexed="21"/>
      </top>
      <bottom style="medium">
        <color indexed="21"/>
      </bottom>
      <diagonal/>
    </border>
    <border>
      <left style="dotted">
        <color indexed="21"/>
      </left>
      <right style="medium">
        <color indexed="21"/>
      </right>
      <top style="medium">
        <color indexed="21"/>
      </top>
      <bottom style="medium">
        <color indexed="21"/>
      </bottom>
      <diagonal/>
    </border>
    <border>
      <left style="medium">
        <color indexed="21"/>
      </left>
      <right/>
      <top style="medium">
        <color indexed="21"/>
      </top>
      <bottom style="dotted">
        <color indexed="21"/>
      </bottom>
      <diagonal/>
    </border>
    <border>
      <left style="medium">
        <color indexed="21"/>
      </left>
      <right style="dotted">
        <color indexed="21"/>
      </right>
      <top style="medium">
        <color indexed="21"/>
      </top>
      <bottom style="dotted">
        <color indexed="21"/>
      </bottom>
      <diagonal/>
    </border>
    <border>
      <left style="dotted">
        <color indexed="21"/>
      </left>
      <right style="dotted">
        <color indexed="21"/>
      </right>
      <top style="medium">
        <color indexed="21"/>
      </top>
      <bottom style="dotted">
        <color indexed="21"/>
      </bottom>
      <diagonal/>
    </border>
    <border>
      <left style="dotted">
        <color indexed="21"/>
      </left>
      <right style="medium">
        <color indexed="21"/>
      </right>
      <top style="medium">
        <color indexed="21"/>
      </top>
      <bottom style="dotted">
        <color indexed="21"/>
      </bottom>
      <diagonal/>
    </border>
    <border>
      <left style="medium">
        <color indexed="21"/>
      </left>
      <right/>
      <top style="dotted">
        <color indexed="21"/>
      </top>
      <bottom style="dotted">
        <color indexed="21"/>
      </bottom>
      <diagonal/>
    </border>
    <border>
      <left style="medium">
        <color indexed="21"/>
      </left>
      <right style="dotted">
        <color indexed="21"/>
      </right>
      <top style="dotted">
        <color indexed="21"/>
      </top>
      <bottom style="dotted">
        <color indexed="21"/>
      </bottom>
      <diagonal/>
    </border>
    <border>
      <left style="dotted">
        <color indexed="21"/>
      </left>
      <right style="dotted">
        <color indexed="21"/>
      </right>
      <top style="dotted">
        <color indexed="21"/>
      </top>
      <bottom style="dotted">
        <color indexed="21"/>
      </bottom>
      <diagonal/>
    </border>
    <border>
      <left style="dotted">
        <color indexed="21"/>
      </left>
      <right style="medium">
        <color indexed="21"/>
      </right>
      <top style="dotted">
        <color indexed="21"/>
      </top>
      <bottom style="dotted">
        <color indexed="21"/>
      </bottom>
      <diagonal/>
    </border>
    <border>
      <left style="medium">
        <color indexed="21"/>
      </left>
      <right/>
      <top style="dotted">
        <color indexed="21"/>
      </top>
      <bottom style="medium">
        <color indexed="21"/>
      </bottom>
      <diagonal/>
    </border>
    <border>
      <left style="medium">
        <color indexed="21"/>
      </left>
      <right style="dotted">
        <color indexed="21"/>
      </right>
      <top style="dotted">
        <color indexed="21"/>
      </top>
      <bottom style="medium">
        <color indexed="21"/>
      </bottom>
      <diagonal/>
    </border>
    <border>
      <left style="dotted">
        <color indexed="21"/>
      </left>
      <right style="dotted">
        <color indexed="21"/>
      </right>
      <top style="dotted">
        <color indexed="21"/>
      </top>
      <bottom style="medium">
        <color indexed="21"/>
      </bottom>
      <diagonal/>
    </border>
    <border>
      <left style="dotted">
        <color indexed="21"/>
      </left>
      <right style="medium">
        <color indexed="21"/>
      </right>
      <top style="dotted">
        <color indexed="21"/>
      </top>
      <bottom style="medium">
        <color indexed="21"/>
      </bottom>
      <diagonal/>
    </border>
    <border>
      <left style="hair">
        <color indexed="21"/>
      </left>
      <right style="hair">
        <color indexed="21"/>
      </right>
      <top style="thin">
        <color indexed="21"/>
      </top>
      <bottom/>
      <diagonal/>
    </border>
    <border>
      <left style="dotted">
        <color indexed="21"/>
      </left>
      <right/>
      <top style="medium">
        <color indexed="21"/>
      </top>
      <bottom style="medium">
        <color indexed="21"/>
      </bottom>
      <diagonal/>
    </border>
    <border>
      <left style="dotted">
        <color indexed="21"/>
      </left>
      <right/>
      <top style="medium">
        <color indexed="21"/>
      </top>
      <bottom style="dotted">
        <color indexed="21"/>
      </bottom>
      <diagonal/>
    </border>
    <border>
      <left style="dotted">
        <color indexed="21"/>
      </left>
      <right/>
      <top style="dotted">
        <color indexed="21"/>
      </top>
      <bottom style="dotted">
        <color indexed="21"/>
      </bottom>
      <diagonal/>
    </border>
    <border>
      <left style="dotted">
        <color indexed="21"/>
      </left>
      <right/>
      <top style="dotted">
        <color indexed="21"/>
      </top>
      <bottom style="medium">
        <color indexed="21"/>
      </bottom>
      <diagonal/>
    </border>
    <border>
      <left style="hair">
        <color indexed="21"/>
      </left>
      <right style="thin">
        <color indexed="21"/>
      </right>
      <top style="thin">
        <color indexed="21"/>
      </top>
      <bottom/>
      <diagonal/>
    </border>
    <border>
      <left style="hair">
        <color indexed="21"/>
      </left>
      <right style="hair">
        <color indexed="21"/>
      </right>
      <top/>
      <bottom style="thin">
        <color indexed="21"/>
      </bottom>
      <diagonal/>
    </border>
    <border>
      <left style="hair">
        <color indexed="21"/>
      </left>
      <right style="thin">
        <color indexed="21"/>
      </right>
      <top/>
      <bottom style="thin">
        <color indexed="21"/>
      </bottom>
      <diagonal/>
    </border>
  </borders>
  <cellStyleXfs count="55">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0" borderId="0" applyNumberFormat="0" applyFill="0" applyBorder="0" applyAlignment="0" applyProtection="0"/>
    <xf numFmtId="0" fontId="7" fillId="20" borderId="1" applyNumberFormat="0" applyAlignment="0" applyProtection="0"/>
    <xf numFmtId="0" fontId="8" fillId="0" borderId="2" applyNumberFormat="0" applyFill="0" applyAlignment="0" applyProtection="0"/>
    <xf numFmtId="0" fontId="22" fillId="21" borderId="3" applyNumberFormat="0" applyAlignment="0" applyProtection="0"/>
    <xf numFmtId="0" fontId="3" fillId="0" borderId="0" applyNumberFormat="0" applyFill="0" applyBorder="0" applyProtection="0">
      <alignment horizontal="center"/>
    </xf>
    <xf numFmtId="0" fontId="9" fillId="7" borderId="1" applyNumberFormat="0" applyAlignment="0" applyProtection="0"/>
    <xf numFmtId="0" fontId="10" fillId="3" borderId="0" applyNumberFormat="0" applyBorder="0" applyAlignment="0" applyProtection="0"/>
    <xf numFmtId="0" fontId="11" fillId="22"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9" fontId="22" fillId="0" borderId="0" applyFont="0" applyFill="0" applyBorder="0" applyAlignment="0" applyProtection="0"/>
    <xf numFmtId="0" fontId="2" fillId="0" borderId="0" applyNumberFormat="0" applyFill="0" applyBorder="0" applyAlignment="0" applyProtection="0"/>
    <xf numFmtId="164" fontId="2" fillId="0" borderId="0" applyFill="0" applyBorder="0" applyAlignment="0" applyProtection="0"/>
    <xf numFmtId="0" fontId="13" fillId="4" borderId="0" applyNumberFormat="0" applyBorder="0" applyAlignment="0" applyProtection="0"/>
    <xf numFmtId="0" fontId="14" fillId="20" borderId="4"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0" fontId="3" fillId="0" borderId="0" applyNumberFormat="0" applyFill="0" applyBorder="0" applyProtection="0">
      <alignment horizontal="center" textRotation="90"/>
    </xf>
    <xf numFmtId="0" fontId="20" fillId="0" borderId="8" applyNumberFormat="0" applyFill="0" applyAlignment="0" applyProtection="0"/>
    <xf numFmtId="0" fontId="21" fillId="23" borderId="9" applyNumberFormat="0" applyAlignment="0" applyProtection="0"/>
    <xf numFmtId="0" fontId="36" fillId="0" borderId="0"/>
    <xf numFmtId="0" fontId="1" fillId="0" borderId="0"/>
  </cellStyleXfs>
  <cellXfs count="126">
    <xf numFmtId="0" fontId="0" fillId="0" borderId="0" xfId="0"/>
    <xf numFmtId="0" fontId="23" fillId="0" borderId="0" xfId="0" applyFont="1"/>
    <xf numFmtId="0" fontId="23" fillId="0" borderId="0" xfId="0" applyFont="1" applyAlignment="1">
      <alignment horizontal="center"/>
    </xf>
    <xf numFmtId="0" fontId="24" fillId="24" borderId="0" xfId="0" applyFont="1" applyFill="1" applyAlignment="1">
      <alignment vertical="center"/>
    </xf>
    <xf numFmtId="0" fontId="24" fillId="24" borderId="0" xfId="0" applyFont="1" applyFill="1"/>
    <xf numFmtId="0" fontId="24" fillId="24" borderId="0" xfId="0" applyFont="1" applyFill="1" applyAlignment="1">
      <alignment horizontal="center"/>
    </xf>
    <xf numFmtId="0" fontId="24" fillId="0" borderId="0" xfId="0" applyFont="1"/>
    <xf numFmtId="0" fontId="23" fillId="24" borderId="0" xfId="0" applyFont="1" applyFill="1"/>
    <xf numFmtId="0" fontId="26" fillId="24" borderId="0" xfId="0" applyFont="1" applyFill="1"/>
    <xf numFmtId="0" fontId="26" fillId="24" borderId="0" xfId="0" applyFont="1" applyFill="1" applyBorder="1"/>
    <xf numFmtId="0" fontId="26" fillId="24" borderId="11" xfId="0" applyFont="1" applyFill="1" applyBorder="1"/>
    <xf numFmtId="166" fontId="26" fillId="24" borderId="11" xfId="0" applyNumberFormat="1" applyFont="1" applyFill="1" applyBorder="1" applyAlignment="1">
      <alignment horizontal="center"/>
    </xf>
    <xf numFmtId="166" fontId="26" fillId="24" borderId="0" xfId="0" applyNumberFormat="1" applyFont="1" applyFill="1" applyBorder="1" applyAlignment="1">
      <alignment horizontal="center"/>
    </xf>
    <xf numFmtId="0" fontId="30" fillId="24" borderId="0" xfId="0" applyFont="1" applyFill="1" applyAlignment="1">
      <alignment horizontal="center" vertical="center"/>
    </xf>
    <xf numFmtId="0" fontId="31" fillId="24" borderId="0" xfId="0" applyFont="1" applyFill="1" applyAlignment="1">
      <alignment horizontal="center" vertical="center"/>
    </xf>
    <xf numFmtId="0" fontId="32" fillId="24" borderId="0" xfId="0" applyFont="1" applyFill="1"/>
    <xf numFmtId="10" fontId="32" fillId="24" borderId="0" xfId="0" applyNumberFormat="1" applyFont="1" applyFill="1" applyBorder="1" applyAlignment="1">
      <alignment horizontal="center"/>
    </xf>
    <xf numFmtId="165" fontId="32" fillId="24" borderId="0" xfId="0" applyNumberFormat="1" applyFont="1" applyFill="1"/>
    <xf numFmtId="0" fontId="32" fillId="0" borderId="0" xfId="0" applyFont="1"/>
    <xf numFmtId="0" fontId="30" fillId="24" borderId="0" xfId="0" applyFont="1" applyFill="1" applyBorder="1" applyAlignment="1">
      <alignment horizontal="left" vertical="center"/>
    </xf>
    <xf numFmtId="0" fontId="28" fillId="24" borderId="0" xfId="0" applyFont="1" applyFill="1"/>
    <xf numFmtId="10" fontId="28" fillId="24" borderId="0" xfId="0" applyNumberFormat="1" applyFont="1" applyFill="1" applyBorder="1" applyAlignment="1">
      <alignment horizontal="center"/>
    </xf>
    <xf numFmtId="165" fontId="28" fillId="24" borderId="0" xfId="0" applyNumberFormat="1" applyFont="1" applyFill="1"/>
    <xf numFmtId="0" fontId="28" fillId="0" borderId="0" xfId="0" applyFont="1"/>
    <xf numFmtId="167" fontId="0" fillId="0" borderId="0" xfId="0" applyNumberFormat="1"/>
    <xf numFmtId="168" fontId="23" fillId="0" borderId="0" xfId="0" applyNumberFormat="1" applyFont="1"/>
    <xf numFmtId="9" fontId="0" fillId="0" borderId="0" xfId="39" applyFont="1"/>
    <xf numFmtId="9" fontId="26" fillId="24" borderId="0" xfId="39" applyFont="1" applyFill="1" applyBorder="1" applyAlignment="1">
      <alignment horizontal="center"/>
    </xf>
    <xf numFmtId="9" fontId="23" fillId="0" borderId="0" xfId="39" applyFont="1"/>
    <xf numFmtId="9" fontId="26" fillId="24" borderId="11" xfId="39" applyFont="1" applyFill="1" applyBorder="1" applyAlignment="1">
      <alignment horizontal="center"/>
    </xf>
    <xf numFmtId="3" fontId="26" fillId="24" borderId="11" xfId="0" applyNumberFormat="1" applyFont="1" applyFill="1" applyBorder="1" applyAlignment="1">
      <alignment horizontal="center"/>
    </xf>
    <xf numFmtId="9" fontId="26" fillId="24" borderId="11" xfId="0" applyNumberFormat="1" applyFont="1" applyFill="1" applyBorder="1" applyAlignment="1">
      <alignment horizontal="center"/>
    </xf>
    <xf numFmtId="9" fontId="26" fillId="24" borderId="11" xfId="39" applyNumberFormat="1" applyFont="1" applyFill="1" applyBorder="1" applyAlignment="1">
      <alignment horizontal="center"/>
    </xf>
    <xf numFmtId="0" fontId="33" fillId="24" borderId="0" xfId="0" applyFont="1" applyFill="1"/>
    <xf numFmtId="0" fontId="29" fillId="0" borderId="0" xfId="0" applyFont="1" applyAlignment="1">
      <alignment vertical="center"/>
    </xf>
    <xf numFmtId="3" fontId="26" fillId="0" borderId="11" xfId="0" applyNumberFormat="1" applyFont="1" applyFill="1" applyBorder="1" applyAlignment="1">
      <alignment horizontal="center"/>
    </xf>
    <xf numFmtId="9" fontId="26" fillId="24" borderId="12" xfId="39" applyFont="1" applyFill="1" applyBorder="1" applyAlignment="1">
      <alignment horizontal="center"/>
    </xf>
    <xf numFmtId="0" fontId="26" fillId="24" borderId="16" xfId="0" applyFont="1" applyFill="1" applyBorder="1"/>
    <xf numFmtId="9" fontId="26" fillId="24" borderId="17" xfId="39" applyFont="1" applyFill="1" applyBorder="1" applyAlignment="1">
      <alignment horizontal="center"/>
    </xf>
    <xf numFmtId="166" fontId="26" fillId="24" borderId="17" xfId="0" applyNumberFormat="1" applyFont="1" applyFill="1" applyBorder="1" applyAlignment="1">
      <alignment horizontal="center"/>
    </xf>
    <xf numFmtId="0" fontId="26" fillId="24" borderId="18" xfId="0" applyFont="1" applyFill="1" applyBorder="1"/>
    <xf numFmtId="0" fontId="26" fillId="24" borderId="15" xfId="0" applyFont="1" applyFill="1" applyBorder="1"/>
    <xf numFmtId="0" fontId="26" fillId="24" borderId="19" xfId="0" applyFont="1" applyFill="1" applyBorder="1"/>
    <xf numFmtId="167" fontId="26" fillId="24" borderId="20" xfId="0" applyNumberFormat="1" applyFont="1" applyFill="1" applyBorder="1" applyAlignment="1">
      <alignment horizontal="center"/>
    </xf>
    <xf numFmtId="3" fontId="26" fillId="24" borderId="20" xfId="0" applyNumberFormat="1" applyFont="1" applyFill="1" applyBorder="1" applyAlignment="1">
      <alignment horizontal="center"/>
    </xf>
    <xf numFmtId="169" fontId="26" fillId="24" borderId="20" xfId="0" applyNumberFormat="1" applyFont="1" applyFill="1" applyBorder="1" applyAlignment="1">
      <alignment horizontal="center"/>
    </xf>
    <xf numFmtId="169" fontId="26" fillId="24" borderId="13" xfId="0" applyNumberFormat="1" applyFont="1" applyFill="1" applyBorder="1" applyAlignment="1">
      <alignment horizontal="center"/>
    </xf>
    <xf numFmtId="169" fontId="26" fillId="24" borderId="11" xfId="39" applyNumberFormat="1" applyFont="1" applyFill="1" applyBorder="1" applyAlignment="1">
      <alignment horizontal="center"/>
    </xf>
    <xf numFmtId="0" fontId="36" fillId="24" borderId="0" xfId="53" applyFill="1"/>
    <xf numFmtId="0" fontId="38" fillId="24" borderId="0" xfId="53" applyFont="1" applyFill="1" applyAlignment="1">
      <alignment vertical="center"/>
    </xf>
    <xf numFmtId="0" fontId="38" fillId="24" borderId="0" xfId="53" applyFont="1" applyFill="1"/>
    <xf numFmtId="0" fontId="37" fillId="24" borderId="0" xfId="53" applyFont="1" applyFill="1" applyAlignment="1">
      <alignment horizontal="left"/>
    </xf>
    <xf numFmtId="0" fontId="39" fillId="24" borderId="0" xfId="53" applyFont="1" applyFill="1"/>
    <xf numFmtId="0" fontId="40" fillId="24" borderId="0" xfId="53" applyFont="1" applyFill="1"/>
    <xf numFmtId="0" fontId="41" fillId="24" borderId="0" xfId="53" applyFont="1" applyFill="1"/>
    <xf numFmtId="0" fontId="40" fillId="24" borderId="0" xfId="53" applyFont="1" applyFill="1" applyBorder="1"/>
    <xf numFmtId="0" fontId="42" fillId="24" borderId="0" xfId="53" applyFont="1" applyFill="1"/>
    <xf numFmtId="0" fontId="43" fillId="24" borderId="0" xfId="53" applyFont="1" applyFill="1" applyAlignment="1">
      <alignment horizontal="center"/>
    </xf>
    <xf numFmtId="0" fontId="44" fillId="24" borderId="22" xfId="53" applyFont="1" applyFill="1" applyBorder="1" applyAlignment="1">
      <alignment horizontal="center" vertical="center" wrapText="1"/>
    </xf>
    <xf numFmtId="0" fontId="44" fillId="24" borderId="23" xfId="53" applyFont="1" applyFill="1" applyBorder="1" applyAlignment="1">
      <alignment horizontal="center" vertical="center" wrapText="1"/>
    </xf>
    <xf numFmtId="0" fontId="44" fillId="24" borderId="24" xfId="53" applyFont="1" applyFill="1" applyBorder="1" applyAlignment="1">
      <alignment horizontal="center" vertical="center"/>
    </xf>
    <xf numFmtId="0" fontId="44" fillId="24" borderId="25" xfId="53" applyFont="1" applyFill="1" applyBorder="1" applyAlignment="1">
      <alignment horizontal="center" vertical="center"/>
    </xf>
    <xf numFmtId="0" fontId="37" fillId="24" borderId="0" xfId="53" applyFont="1" applyFill="1" applyAlignment="1">
      <alignment horizontal="center"/>
    </xf>
    <xf numFmtId="0" fontId="44" fillId="24" borderId="0" xfId="53" applyFont="1" applyFill="1" applyBorder="1" applyAlignment="1">
      <alignment horizontal="center" vertical="center" wrapText="1"/>
    </xf>
    <xf numFmtId="0" fontId="40" fillId="24" borderId="0" xfId="53" applyFont="1" applyFill="1" applyBorder="1" applyAlignment="1">
      <alignment horizontal="right"/>
    </xf>
    <xf numFmtId="0" fontId="40" fillId="24" borderId="0" xfId="53" applyFont="1" applyFill="1" applyBorder="1" applyAlignment="1">
      <alignment horizontal="center" vertical="center" wrapText="1"/>
    </xf>
    <xf numFmtId="0" fontId="45" fillId="24" borderId="26" xfId="53" applyFont="1" applyFill="1" applyBorder="1" applyAlignment="1">
      <alignment horizontal="center" vertical="center" wrapText="1"/>
    </xf>
    <xf numFmtId="4" fontId="40" fillId="24" borderId="27" xfId="53" applyNumberFormat="1" applyFont="1" applyFill="1" applyBorder="1" applyAlignment="1">
      <alignment horizontal="center"/>
    </xf>
    <xf numFmtId="170" fontId="40" fillId="24" borderId="28" xfId="53" applyNumberFormat="1" applyFont="1" applyFill="1" applyBorder="1" applyAlignment="1">
      <alignment horizontal="center" vertical="center"/>
    </xf>
    <xf numFmtId="170" fontId="40" fillId="24" borderId="29" xfId="53" applyNumberFormat="1" applyFont="1" applyFill="1" applyBorder="1" applyAlignment="1">
      <alignment horizontal="center" vertical="center"/>
    </xf>
    <xf numFmtId="4" fontId="40" fillId="24" borderId="0" xfId="53" applyNumberFormat="1" applyFont="1" applyFill="1" applyBorder="1" applyAlignment="1">
      <alignment horizontal="center"/>
    </xf>
    <xf numFmtId="167" fontId="40" fillId="24" borderId="0" xfId="53" applyNumberFormat="1" applyFont="1" applyFill="1" applyBorder="1"/>
    <xf numFmtId="0" fontId="45" fillId="24" borderId="30" xfId="53" applyFont="1" applyFill="1" applyBorder="1" applyAlignment="1">
      <alignment horizontal="center" vertical="center" wrapText="1"/>
    </xf>
    <xf numFmtId="4" fontId="40" fillId="24" borderId="31" xfId="53" applyNumberFormat="1" applyFont="1" applyFill="1" applyBorder="1" applyAlignment="1">
      <alignment horizontal="center"/>
    </xf>
    <xf numFmtId="170" fontId="40" fillId="24" borderId="32" xfId="53" applyNumberFormat="1" applyFont="1" applyFill="1" applyBorder="1" applyAlignment="1">
      <alignment horizontal="center" vertical="center"/>
    </xf>
    <xf numFmtId="170" fontId="40" fillId="24" borderId="33" xfId="53" applyNumberFormat="1" applyFont="1" applyFill="1" applyBorder="1" applyAlignment="1">
      <alignment horizontal="center" vertical="center"/>
    </xf>
    <xf numFmtId="0" fontId="12" fillId="24" borderId="0" xfId="53" applyFont="1" applyFill="1" applyBorder="1"/>
    <xf numFmtId="0" fontId="12" fillId="24" borderId="0" xfId="53" applyFont="1" applyFill="1"/>
    <xf numFmtId="0" fontId="40" fillId="24" borderId="0" xfId="53" applyFont="1" applyFill="1" applyBorder="1" applyAlignment="1">
      <alignment horizontal="center"/>
    </xf>
    <xf numFmtId="0" fontId="40" fillId="24" borderId="0" xfId="53" applyFont="1" applyFill="1" applyAlignment="1">
      <alignment horizontal="center"/>
    </xf>
    <xf numFmtId="170" fontId="40" fillId="25" borderId="33" xfId="53" applyNumberFormat="1" applyFont="1" applyFill="1" applyBorder="1" applyAlignment="1">
      <alignment horizontal="center" vertical="center"/>
    </xf>
    <xf numFmtId="0" fontId="12" fillId="24" borderId="0" xfId="53" applyFont="1" applyFill="1" applyBorder="1" applyAlignment="1">
      <alignment horizontal="left" vertical="center" wrapText="1"/>
    </xf>
    <xf numFmtId="2" fontId="36" fillId="24" borderId="0" xfId="53" applyNumberFormat="1" applyFill="1"/>
    <xf numFmtId="0" fontId="47" fillId="24" borderId="0" xfId="53" applyFont="1" applyFill="1"/>
    <xf numFmtId="0" fontId="45" fillId="24" borderId="34" xfId="53" applyFont="1" applyFill="1" applyBorder="1" applyAlignment="1">
      <alignment horizontal="center" vertical="center" wrapText="1"/>
    </xf>
    <xf numFmtId="4" fontId="40" fillId="24" borderId="35" xfId="53" applyNumberFormat="1" applyFont="1" applyFill="1" applyBorder="1" applyAlignment="1">
      <alignment horizontal="center"/>
    </xf>
    <xf numFmtId="170" fontId="40" fillId="24" borderId="36" xfId="53" applyNumberFormat="1" applyFont="1" applyFill="1" applyBorder="1" applyAlignment="1">
      <alignment horizontal="center" vertical="center"/>
    </xf>
    <xf numFmtId="170" fontId="40" fillId="25" borderId="37" xfId="53" applyNumberFormat="1" applyFont="1" applyFill="1" applyBorder="1" applyAlignment="1">
      <alignment horizontal="center" vertical="center"/>
    </xf>
    <xf numFmtId="170" fontId="40" fillId="24" borderId="0" xfId="53" applyNumberFormat="1" applyFont="1" applyFill="1" applyAlignment="1">
      <alignment horizontal="center" vertical="center"/>
    </xf>
    <xf numFmtId="165" fontId="36" fillId="24" borderId="0" xfId="53" applyNumberFormat="1" applyFill="1"/>
    <xf numFmtId="0" fontId="1" fillId="0" borderId="0" xfId="54"/>
    <xf numFmtId="0" fontId="0" fillId="26" borderId="0" xfId="0" applyFill="1"/>
    <xf numFmtId="0" fontId="49" fillId="25" borderId="0" xfId="0" applyFont="1" applyFill="1" applyAlignment="1">
      <alignment horizontal="right"/>
    </xf>
    <xf numFmtId="0" fontId="12" fillId="26" borderId="0" xfId="0" applyFont="1" applyFill="1"/>
    <xf numFmtId="0" fontId="37" fillId="26" borderId="0" xfId="0" applyFont="1" applyFill="1"/>
    <xf numFmtId="0" fontId="23" fillId="26" borderId="0" xfId="0" applyFont="1" applyFill="1"/>
    <xf numFmtId="0" fontId="44" fillId="24" borderId="39" xfId="53" applyFont="1" applyFill="1" applyBorder="1" applyAlignment="1">
      <alignment horizontal="center" vertical="center"/>
    </xf>
    <xf numFmtId="170" fontId="40" fillId="24" borderId="40" xfId="53" applyNumberFormat="1" applyFont="1" applyFill="1" applyBorder="1" applyAlignment="1">
      <alignment horizontal="center" vertical="center"/>
    </xf>
    <xf numFmtId="170" fontId="40" fillId="24" borderId="41" xfId="53" applyNumberFormat="1" applyFont="1" applyFill="1" applyBorder="1" applyAlignment="1">
      <alignment horizontal="center" vertical="center"/>
    </xf>
    <xf numFmtId="170" fontId="40" fillId="24" borderId="42" xfId="53" applyNumberFormat="1" applyFont="1" applyFill="1" applyBorder="1" applyAlignment="1">
      <alignment horizontal="center" vertical="center"/>
    </xf>
    <xf numFmtId="0" fontId="50" fillId="25" borderId="0" xfId="0" applyFont="1" applyFill="1" applyAlignment="1">
      <alignment wrapText="1"/>
    </xf>
    <xf numFmtId="0" fontId="34" fillId="25" borderId="0" xfId="0" applyFont="1" applyFill="1"/>
    <xf numFmtId="0" fontId="50" fillId="25" borderId="0" xfId="0" applyFont="1" applyFill="1"/>
    <xf numFmtId="0" fontId="48" fillId="25" borderId="0" xfId="0" applyFont="1" applyFill="1"/>
    <xf numFmtId="3" fontId="50" fillId="25" borderId="0" xfId="0" applyNumberFormat="1" applyFont="1" applyFill="1" applyAlignment="1">
      <alignment wrapText="1"/>
    </xf>
    <xf numFmtId="0" fontId="25" fillId="24" borderId="0" xfId="0" applyFont="1" applyFill="1" applyAlignment="1">
      <alignment horizontal="left"/>
    </xf>
    <xf numFmtId="2" fontId="30" fillId="24" borderId="0" xfId="0" applyNumberFormat="1" applyFont="1" applyFill="1" applyBorder="1" applyAlignment="1">
      <alignment horizontal="left" vertical="center"/>
    </xf>
    <xf numFmtId="0" fontId="30" fillId="0" borderId="0" xfId="0" applyFont="1" applyFill="1" applyAlignment="1">
      <alignment horizontal="center" vertical="center" wrapText="1"/>
    </xf>
    <xf numFmtId="0" fontId="27" fillId="24" borderId="14" xfId="0" applyFont="1" applyFill="1" applyBorder="1" applyAlignment="1">
      <alignment horizontal="center" vertical="center" wrapText="1"/>
    </xf>
    <xf numFmtId="0" fontId="27" fillId="24" borderId="15" xfId="0" applyFont="1" applyFill="1" applyBorder="1" applyAlignment="1">
      <alignment horizontal="center" vertical="center" wrapText="1"/>
    </xf>
    <xf numFmtId="0" fontId="27" fillId="24" borderId="38" xfId="0" applyFont="1" applyFill="1" applyBorder="1" applyAlignment="1">
      <alignment horizontal="center" vertical="center" wrapText="1"/>
    </xf>
    <xf numFmtId="0" fontId="27" fillId="24" borderId="44" xfId="0" applyFont="1" applyFill="1" applyBorder="1" applyAlignment="1">
      <alignment horizontal="center" vertical="center" wrapText="1"/>
    </xf>
    <xf numFmtId="0" fontId="27" fillId="24" borderId="43" xfId="0" applyFont="1" applyFill="1" applyBorder="1" applyAlignment="1">
      <alignment horizontal="center" vertical="center" wrapText="1"/>
    </xf>
    <xf numFmtId="0" fontId="27" fillId="24" borderId="45" xfId="0" applyFont="1" applyFill="1" applyBorder="1" applyAlignment="1">
      <alignment horizontal="center" vertical="center" wrapText="1"/>
    </xf>
    <xf numFmtId="0" fontId="23" fillId="24" borderId="0" xfId="0" applyFont="1" applyFill="1" applyBorder="1" applyAlignment="1"/>
    <xf numFmtId="0" fontId="27" fillId="24" borderId="21" xfId="0" applyFont="1" applyFill="1" applyBorder="1" applyAlignment="1">
      <alignment horizontal="center" vertical="center" wrapText="1"/>
    </xf>
    <xf numFmtId="0" fontId="27" fillId="24" borderId="18" xfId="0" applyFont="1" applyFill="1" applyBorder="1" applyAlignment="1">
      <alignment horizontal="center" vertical="center" wrapText="1"/>
    </xf>
    <xf numFmtId="0" fontId="35" fillId="0" borderId="0" xfId="0" applyFont="1" applyFill="1" applyAlignment="1">
      <alignment horizontal="center" vertical="center" wrapText="1"/>
    </xf>
    <xf numFmtId="0" fontId="41" fillId="24" borderId="0" xfId="53" applyFont="1" applyFill="1" applyBorder="1"/>
    <xf numFmtId="0" fontId="46" fillId="24" borderId="0" xfId="53" applyFont="1" applyFill="1" applyBorder="1" applyAlignment="1">
      <alignment horizontal="center"/>
    </xf>
    <xf numFmtId="0" fontId="36" fillId="24" borderId="0" xfId="53" applyFill="1" applyBorder="1"/>
    <xf numFmtId="0" fontId="37" fillId="24" borderId="0" xfId="53" applyFont="1" applyFill="1" applyBorder="1" applyAlignment="1">
      <alignment horizontal="center"/>
    </xf>
    <xf numFmtId="0" fontId="38" fillId="24" borderId="0" xfId="53" applyFont="1" applyFill="1" applyBorder="1" applyAlignment="1">
      <alignment wrapText="1"/>
    </xf>
    <xf numFmtId="0" fontId="37" fillId="24" borderId="0" xfId="53" applyFont="1" applyFill="1" applyBorder="1" applyAlignment="1">
      <alignment horizontal="left"/>
    </xf>
    <xf numFmtId="0" fontId="39" fillId="24" borderId="0" xfId="53" applyFont="1" applyFill="1" applyBorder="1"/>
    <xf numFmtId="3" fontId="26" fillId="24" borderId="10" xfId="0" applyNumberFormat="1" applyFont="1" applyFill="1" applyBorder="1" applyAlignment="1">
      <alignment horizontal="center"/>
    </xf>
  </cellXfs>
  <cellStyles count="5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Commentaire" xfId="28" xr:uid="{00000000-0005-0000-0000-00001B000000}"/>
    <cellStyle name="En-tête" xfId="29" xr:uid="{00000000-0005-0000-0000-00001C000000}"/>
    <cellStyle name="Entrée" xfId="30" builtinId="20" customBuiltin="1"/>
    <cellStyle name="Insatisfaisant" xfId="31" builtinId="27" customBuiltin="1"/>
    <cellStyle name="Neutre" xfId="32" builtinId="28" customBuiltin="1"/>
    <cellStyle name="Normal" xfId="0" builtinId="0"/>
    <cellStyle name="Normal 2" xfId="33" xr:uid="{00000000-0005-0000-0000-000021000000}"/>
    <cellStyle name="Normal 2 2" xfId="53" xr:uid="{00000000-0005-0000-0000-000022000000}"/>
    <cellStyle name="Normal 3" xfId="34" xr:uid="{00000000-0005-0000-0000-000023000000}"/>
    <cellStyle name="Normal 4" xfId="35" xr:uid="{00000000-0005-0000-0000-000024000000}"/>
    <cellStyle name="Normal 5" xfId="36" xr:uid="{00000000-0005-0000-0000-000025000000}"/>
    <cellStyle name="Normal 6" xfId="37" xr:uid="{00000000-0005-0000-0000-000026000000}"/>
    <cellStyle name="Normal 7" xfId="38" xr:uid="{00000000-0005-0000-0000-000027000000}"/>
    <cellStyle name="Normal 8" xfId="54" xr:uid="{00000000-0005-0000-0000-000028000000}"/>
    <cellStyle name="Pourcentage" xfId="39" builtinId="5"/>
    <cellStyle name="Résultat" xfId="40" xr:uid="{00000000-0005-0000-0000-00002A000000}"/>
    <cellStyle name="Résultat2" xfId="41" xr:uid="{00000000-0005-0000-0000-00002B000000}"/>
    <cellStyle name="Satisfaisant" xfId="42" builtinId="26" customBuiltin="1"/>
    <cellStyle name="Sortie" xfId="43" builtinId="21" customBuiltin="1"/>
    <cellStyle name="Texte explicatif" xfId="44" builtinId="53" customBuiltin="1"/>
    <cellStyle name="Titre" xfId="45" builtinId="15" customBuiltin="1"/>
    <cellStyle name="Titre 1" xfId="46" builtinId="16" customBuiltin="1"/>
    <cellStyle name="Titre 2" xfId="47" builtinId="17" customBuiltin="1"/>
    <cellStyle name="Titre 3" xfId="48" builtinId="18" customBuiltin="1"/>
    <cellStyle name="Titre 4" xfId="49" builtinId="19" customBuiltin="1"/>
    <cellStyle name="Titre1" xfId="50" xr:uid="{00000000-0005-0000-0000-000034000000}"/>
    <cellStyle name="Total" xfId="51" builtinId="25" customBuiltin="1"/>
    <cellStyle name="Vérification" xfId="52" builtinId="23" customBuiltin="1"/>
  </cellStyles>
  <dxfs count="16">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7E0021"/>
      <rgbColor rgb="00008000"/>
      <rgbColor rgb="00000080"/>
      <rgbColor rgb="00F68E76"/>
      <rgbColor rgb="00800080"/>
      <rgbColor rgb="00008080"/>
      <rgbColor rgb="00C0C0C0"/>
      <rgbColor rgb="00808080"/>
      <rgbColor rgb="00999999"/>
      <rgbColor rgb="00FF420E"/>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66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89401946171642"/>
          <c:y val="9.6866232824202994E-2"/>
          <c:w val="0.86787732795350869"/>
          <c:h val="0.68526154881140444"/>
        </c:manualLayout>
      </c:layout>
      <c:barChart>
        <c:barDir val="col"/>
        <c:grouping val="clustered"/>
        <c:varyColors val="0"/>
        <c:ser>
          <c:idx val="1"/>
          <c:order val="0"/>
          <c:tx>
            <c:strRef>
              <c:f>Evolution_abattages_canards_gra!$Q$12</c:f>
              <c:strCache>
                <c:ptCount val="1"/>
                <c:pt idx="0">
                  <c:v>2023</c:v>
                </c:pt>
              </c:strCache>
            </c:strRef>
          </c:tx>
          <c:spPr>
            <a:solidFill>
              <a:srgbClr val="0070C0"/>
            </a:solidFill>
          </c:spPr>
          <c:invertIfNegative val="0"/>
          <c:val>
            <c:numRef>
              <c:f>Evolution_abattages_canards_gra!$Q$14:$Q$25</c:f>
              <c:numCache>
                <c:formatCode>#,##0</c:formatCode>
                <c:ptCount val="12"/>
                <c:pt idx="0">
                  <c:v>2085.3620000000001</c:v>
                </c:pt>
                <c:pt idx="1">
                  <c:v>2064.9960000000001</c:v>
                </c:pt>
                <c:pt idx="2">
                  <c:v>2256.2950000000001</c:v>
                </c:pt>
                <c:pt idx="3">
                  <c:v>2912.07</c:v>
                </c:pt>
                <c:pt idx="4">
                  <c:v>2544.6010000000001</c:v>
                </c:pt>
                <c:pt idx="5">
                  <c:v>2279.261</c:v>
                </c:pt>
                <c:pt idx="6">
                  <c:v>2051.8679999999999</c:v>
                </c:pt>
                <c:pt idx="7">
                  <c:v>2117.0709999999999</c:v>
                </c:pt>
                <c:pt idx="8">
                  <c:v>2570.9810000000002</c:v>
                </c:pt>
                <c:pt idx="9">
                  <c:v>3425.7959999999998</c:v>
                </c:pt>
                <c:pt idx="10">
                  <c:v>3834.0819999999999</c:v>
                </c:pt>
                <c:pt idx="11">
                  <c:v>3385.777</c:v>
                </c:pt>
              </c:numCache>
            </c:numRef>
          </c:val>
          <c:extLst>
            <c:ext xmlns:c16="http://schemas.microsoft.com/office/drawing/2014/chart" uri="{C3380CC4-5D6E-409C-BE32-E72D297353CC}">
              <c16:uniqueId val="{00000002-749A-43A1-8734-BE221BFAED09}"/>
            </c:ext>
          </c:extLst>
        </c:ser>
        <c:ser>
          <c:idx val="3"/>
          <c:order val="1"/>
          <c:tx>
            <c:strRef>
              <c:f>Evolution_abattages_canards_gra!$R$12</c:f>
              <c:strCache>
                <c:ptCount val="1"/>
                <c:pt idx="0">
                  <c:v>2024</c:v>
                </c:pt>
              </c:strCache>
            </c:strRef>
          </c:tx>
          <c:spPr>
            <a:solidFill>
              <a:srgbClr val="FFC000"/>
            </a:solidFill>
          </c:spPr>
          <c:invertIfNegative val="0"/>
          <c:cat>
            <c:strRef>
              <c:f>Evolution_abattages_canards_gra!$O$14:$O$25</c:f>
              <c:strCache>
                <c:ptCount val="12"/>
                <c:pt idx="0">
                  <c:v>janv</c:v>
                </c:pt>
                <c:pt idx="1">
                  <c:v>fév</c:v>
                </c:pt>
                <c:pt idx="2">
                  <c:v>mars</c:v>
                </c:pt>
                <c:pt idx="3">
                  <c:v>avril</c:v>
                </c:pt>
                <c:pt idx="4">
                  <c:v>mai</c:v>
                </c:pt>
                <c:pt idx="5">
                  <c:v>juin</c:v>
                </c:pt>
                <c:pt idx="6">
                  <c:v>juil</c:v>
                </c:pt>
                <c:pt idx="7">
                  <c:v>aout</c:v>
                </c:pt>
                <c:pt idx="8">
                  <c:v>sept</c:v>
                </c:pt>
                <c:pt idx="9">
                  <c:v>oct</c:v>
                </c:pt>
                <c:pt idx="10">
                  <c:v>nov</c:v>
                </c:pt>
                <c:pt idx="11">
                  <c:v>déc</c:v>
                </c:pt>
              </c:strCache>
            </c:strRef>
          </c:cat>
          <c:val>
            <c:numRef>
              <c:f>Evolution_abattages_canards_gra!$R$14:$R$25</c:f>
              <c:numCache>
                <c:formatCode>#,##0</c:formatCode>
                <c:ptCount val="12"/>
                <c:pt idx="0">
                  <c:v>2607.819</c:v>
                </c:pt>
                <c:pt idx="1">
                  <c:v>2920.2350000000001</c:v>
                </c:pt>
                <c:pt idx="2">
                  <c:v>2809.8229999999999</c:v>
                </c:pt>
                <c:pt idx="3">
                  <c:v>3406.0210000000002</c:v>
                </c:pt>
                <c:pt idx="4">
                  <c:v>3419.2559999999999</c:v>
                </c:pt>
                <c:pt idx="5">
                  <c:v>3555.797</c:v>
                </c:pt>
                <c:pt idx="6">
                  <c:v>3875.8609999999999</c:v>
                </c:pt>
                <c:pt idx="7">
                  <c:v>2739.6260000000002</c:v>
                </c:pt>
                <c:pt idx="8">
                  <c:v>3629.7469999999998</c:v>
                </c:pt>
                <c:pt idx="9">
                  <c:v>4443.7979999999998</c:v>
                </c:pt>
                <c:pt idx="10">
                  <c:v>3838.3270000000002</c:v>
                </c:pt>
                <c:pt idx="11">
                  <c:v>3688.7620000000002</c:v>
                </c:pt>
              </c:numCache>
            </c:numRef>
          </c:val>
          <c:extLst>
            <c:ext xmlns:c16="http://schemas.microsoft.com/office/drawing/2014/chart" uri="{C3380CC4-5D6E-409C-BE32-E72D297353CC}">
              <c16:uniqueId val="{00000000-749A-43A1-8734-BE221BFAED09}"/>
            </c:ext>
          </c:extLst>
        </c:ser>
        <c:ser>
          <c:idx val="4"/>
          <c:order val="2"/>
          <c:tx>
            <c:strRef>
              <c:f>Evolution_abattages_canards_gra!$S$12</c:f>
              <c:strCache>
                <c:ptCount val="1"/>
                <c:pt idx="0">
                  <c:v>2025</c:v>
                </c:pt>
              </c:strCache>
            </c:strRef>
          </c:tx>
          <c:spPr>
            <a:solidFill>
              <a:srgbClr val="92D050"/>
            </a:solidFill>
          </c:spPr>
          <c:invertIfNegative val="0"/>
          <c:val>
            <c:numRef>
              <c:f>Evolution_abattages_canards_gra!$S$14:$S$25</c:f>
              <c:numCache>
                <c:formatCode>#,##0</c:formatCode>
                <c:ptCount val="12"/>
                <c:pt idx="0">
                  <c:v>3061.1010000000001</c:v>
                </c:pt>
                <c:pt idx="1">
                  <c:v>3121.5039999999999</c:v>
                </c:pt>
                <c:pt idx="2">
                  <c:v>3381.317</c:v>
                </c:pt>
                <c:pt idx="3">
                  <c:v>3346.2249999999999</c:v>
                </c:pt>
                <c:pt idx="4">
                  <c:v>2936.77</c:v>
                </c:pt>
                <c:pt idx="5">
                  <c:v>3170.5709999999999</c:v>
                </c:pt>
                <c:pt idx="6">
                  <c:v>3389.6089999999999</c:v>
                </c:pt>
                <c:pt idx="7">
                  <c:v>2291.4960000000001</c:v>
                </c:pt>
                <c:pt idx="8">
                  <c:v>3469.0340000000001</c:v>
                </c:pt>
                <c:pt idx="9">
                  <c:v>3879.009</c:v>
                </c:pt>
                <c:pt idx="10">
                  <c:v>3305.43</c:v>
                </c:pt>
                <c:pt idx="11">
                  <c:v>3496.4580000000001</c:v>
                </c:pt>
              </c:numCache>
            </c:numRef>
          </c:val>
          <c:extLst>
            <c:ext xmlns:c16="http://schemas.microsoft.com/office/drawing/2014/chart" uri="{C3380CC4-5D6E-409C-BE32-E72D297353CC}">
              <c16:uniqueId val="{00000001-749A-43A1-8734-BE221BFAED09}"/>
            </c:ext>
          </c:extLst>
        </c:ser>
        <c:ser>
          <c:idx val="5"/>
          <c:order val="3"/>
          <c:tx>
            <c:strRef>
              <c:f>Evolution_abattages_canards_gra!$T$12</c:f>
              <c:strCache>
                <c:ptCount val="1"/>
                <c:pt idx="0">
                  <c:v>2026</c:v>
                </c:pt>
              </c:strCache>
            </c:strRef>
          </c:tx>
          <c:spPr>
            <a:solidFill>
              <a:schemeClr val="accent2">
                <a:lumMod val="75000"/>
              </a:schemeClr>
            </a:solidFill>
          </c:spPr>
          <c:invertIfNegative val="0"/>
          <c:val>
            <c:numRef>
              <c:f>Evolution_abattages_canards_gra!$T$14:$T$25</c:f>
              <c:numCache>
                <c:formatCode>#,##0</c:formatCode>
                <c:ptCount val="12"/>
                <c:pt idx="0">
                  <c:v>2738.8029999999999</c:v>
                </c:pt>
                <c:pt idx="1">
                  <c:v>2850.8209999999999</c:v>
                </c:pt>
              </c:numCache>
            </c:numRef>
          </c:val>
          <c:extLst>
            <c:ext xmlns:c16="http://schemas.microsoft.com/office/drawing/2014/chart" uri="{C3380CC4-5D6E-409C-BE32-E72D297353CC}">
              <c16:uniqueId val="{00000003-749A-43A1-8734-BE221BFAED09}"/>
            </c:ext>
          </c:extLst>
        </c:ser>
        <c:dLbls>
          <c:showLegendKey val="0"/>
          <c:showVal val="0"/>
          <c:showCatName val="0"/>
          <c:showSerName val="0"/>
          <c:showPercent val="0"/>
          <c:showBubbleSize val="0"/>
        </c:dLbls>
        <c:gapWidth val="150"/>
        <c:axId val="437351760"/>
        <c:axId val="1"/>
      </c:barChart>
      <c:lineChart>
        <c:grouping val="standard"/>
        <c:varyColors val="0"/>
        <c:ser>
          <c:idx val="0"/>
          <c:order val="4"/>
          <c:tx>
            <c:strRef>
              <c:f>Evolution_abattages_canards_gra!$P$12</c:f>
              <c:strCache>
                <c:ptCount val="1"/>
                <c:pt idx="0">
                  <c:v>Moyenne 2018-2022</c:v>
                </c:pt>
              </c:strCache>
            </c:strRef>
          </c:tx>
          <c:spPr>
            <a:ln>
              <a:solidFill>
                <a:srgbClr val="C00000"/>
              </a:solidFill>
              <a:prstDash val="sysDash"/>
            </a:ln>
          </c:spPr>
          <c:marker>
            <c:symbol val="none"/>
          </c:marker>
          <c:cat>
            <c:strRef>
              <c:f>Evolution_abattages_canards_gra!$O$14:$O$25</c:f>
              <c:strCache>
                <c:ptCount val="12"/>
                <c:pt idx="0">
                  <c:v>janv</c:v>
                </c:pt>
                <c:pt idx="1">
                  <c:v>fév</c:v>
                </c:pt>
                <c:pt idx="2">
                  <c:v>mars</c:v>
                </c:pt>
                <c:pt idx="3">
                  <c:v>avril</c:v>
                </c:pt>
                <c:pt idx="4">
                  <c:v>mai</c:v>
                </c:pt>
                <c:pt idx="5">
                  <c:v>juin</c:v>
                </c:pt>
                <c:pt idx="6">
                  <c:v>juil</c:v>
                </c:pt>
                <c:pt idx="7">
                  <c:v>aout</c:v>
                </c:pt>
                <c:pt idx="8">
                  <c:v>sept</c:v>
                </c:pt>
                <c:pt idx="9">
                  <c:v>oct</c:v>
                </c:pt>
                <c:pt idx="10">
                  <c:v>nov</c:v>
                </c:pt>
                <c:pt idx="11">
                  <c:v>déc</c:v>
                </c:pt>
              </c:strCache>
            </c:strRef>
          </c:cat>
          <c:val>
            <c:numRef>
              <c:f>Evolution_abattages_canards_gra!$P$14:$P$25</c:f>
              <c:numCache>
                <c:formatCode>#,##0</c:formatCode>
                <c:ptCount val="12"/>
                <c:pt idx="0">
                  <c:v>2463.5709999999999</c:v>
                </c:pt>
                <c:pt idx="1">
                  <c:v>2085.5628000000002</c:v>
                </c:pt>
                <c:pt idx="2">
                  <c:v>2354.0333999999998</c:v>
                </c:pt>
                <c:pt idx="3">
                  <c:v>2328.2903999999999</c:v>
                </c:pt>
                <c:pt idx="4">
                  <c:v>2494.1363999999999</c:v>
                </c:pt>
                <c:pt idx="5">
                  <c:v>2574.4171999999999</c:v>
                </c:pt>
                <c:pt idx="6">
                  <c:v>2869.3726000000001</c:v>
                </c:pt>
                <c:pt idx="7">
                  <c:v>2953.4328</c:v>
                </c:pt>
                <c:pt idx="8">
                  <c:v>3449.8114</c:v>
                </c:pt>
                <c:pt idx="9">
                  <c:v>3601.7964000000002</c:v>
                </c:pt>
                <c:pt idx="10">
                  <c:v>3614.8328000000001</c:v>
                </c:pt>
                <c:pt idx="11">
                  <c:v>3492.9766</c:v>
                </c:pt>
              </c:numCache>
            </c:numRef>
          </c:val>
          <c:smooth val="0"/>
          <c:extLst>
            <c:ext xmlns:c16="http://schemas.microsoft.com/office/drawing/2014/chart" uri="{C3380CC4-5D6E-409C-BE32-E72D297353CC}">
              <c16:uniqueId val="{00000004-749A-43A1-8734-BE221BFAED09}"/>
            </c:ext>
          </c:extLst>
        </c:ser>
        <c:dLbls>
          <c:showLegendKey val="0"/>
          <c:showVal val="0"/>
          <c:showCatName val="0"/>
          <c:showSerName val="0"/>
          <c:showPercent val="0"/>
          <c:showBubbleSize val="0"/>
        </c:dLbls>
        <c:marker val="1"/>
        <c:smooth val="0"/>
        <c:axId val="437351760"/>
        <c:axId val="1"/>
      </c:lineChart>
      <c:catAx>
        <c:axId val="437351760"/>
        <c:scaling>
          <c:orientation val="minMax"/>
        </c:scaling>
        <c:delete val="0"/>
        <c:axPos val="b"/>
        <c:numFmt formatCode="General" sourceLinked="1"/>
        <c:majorTickMark val="out"/>
        <c:minorTickMark val="none"/>
        <c:tickLblPos val="nextTo"/>
        <c:spPr>
          <a:ln w="25400">
            <a:solidFill>
              <a:srgbClr val="999999"/>
            </a:solidFill>
            <a:prstDash val="solid"/>
          </a:ln>
        </c:spPr>
        <c:txPr>
          <a:bodyPr rot="0" vert="horz"/>
          <a:lstStyle/>
          <a:p>
            <a:pPr>
              <a:defRPr sz="900" b="0" i="0" u="none" strike="noStrike" baseline="0">
                <a:solidFill>
                  <a:srgbClr val="000000"/>
                </a:solidFill>
                <a:latin typeface="Marianne"/>
                <a:ea typeface="Marianne"/>
                <a:cs typeface="Marianne"/>
              </a:defRPr>
            </a:pPr>
            <a:endParaRPr lang="fr-FR"/>
          </a:p>
        </c:txPr>
        <c:crossAx val="1"/>
        <c:crosses val="autoZero"/>
        <c:auto val="1"/>
        <c:lblAlgn val="ctr"/>
        <c:lblOffset val="100"/>
        <c:noMultiLvlLbl val="0"/>
      </c:catAx>
      <c:valAx>
        <c:axId val="1"/>
        <c:scaling>
          <c:orientation val="minMax"/>
          <c:max val="4500"/>
          <c:min val="0"/>
        </c:scaling>
        <c:delete val="0"/>
        <c:axPos val="l"/>
        <c:majorGridlines>
          <c:spPr>
            <a:ln w="12700">
              <a:solidFill>
                <a:srgbClr val="999999"/>
              </a:solidFill>
              <a:prstDash val="sysDash"/>
            </a:ln>
          </c:spPr>
        </c:majorGridlines>
        <c:title>
          <c:tx>
            <c:rich>
              <a:bodyPr rot="0" vert="horz"/>
              <a:lstStyle/>
              <a:p>
                <a:pPr algn="ctr">
                  <a:defRPr sz="900" b="0" i="0" u="none" strike="noStrike" baseline="0">
                    <a:solidFill>
                      <a:srgbClr val="000000"/>
                    </a:solidFill>
                    <a:latin typeface="Marianne"/>
                    <a:ea typeface="Marianne"/>
                    <a:cs typeface="Marianne"/>
                  </a:defRPr>
                </a:pPr>
                <a:r>
                  <a:rPr lang="fr-FR"/>
                  <a:t>Volume en T.e.c.</a:t>
                </a:r>
              </a:p>
            </c:rich>
          </c:tx>
          <c:layout>
            <c:manualLayout>
              <c:xMode val="edge"/>
              <c:yMode val="edge"/>
              <c:x val="2.4298444175959485E-2"/>
              <c:y val="1.6722320029406643E-2"/>
            </c:manualLayout>
          </c:layout>
          <c:overlay val="0"/>
          <c:spPr>
            <a:noFill/>
          </c:spPr>
        </c:title>
        <c:numFmt formatCode="#,###" sourceLinked="0"/>
        <c:majorTickMark val="out"/>
        <c:minorTickMark val="none"/>
        <c:tickLblPos val="nextTo"/>
        <c:spPr>
          <a:ln w="25400">
            <a:solidFill>
              <a:srgbClr val="999999"/>
            </a:solidFill>
            <a:prstDash val="solid"/>
          </a:ln>
        </c:spPr>
        <c:txPr>
          <a:bodyPr rot="0" vert="horz"/>
          <a:lstStyle/>
          <a:p>
            <a:pPr>
              <a:defRPr sz="900" b="0" i="0" u="none" strike="noStrike" baseline="0">
                <a:solidFill>
                  <a:srgbClr val="000000"/>
                </a:solidFill>
                <a:latin typeface="Marianne"/>
                <a:ea typeface="Marianne"/>
                <a:cs typeface="Marianne"/>
              </a:defRPr>
            </a:pPr>
            <a:endParaRPr lang="fr-FR"/>
          </a:p>
        </c:txPr>
        <c:crossAx val="437351760"/>
        <c:crossesAt val="1"/>
        <c:crossBetween val="between"/>
        <c:majorUnit val="1500"/>
        <c:minorUnit val="750"/>
      </c:valAx>
      <c:spPr>
        <a:noFill/>
        <a:ln w="25400">
          <a:noFill/>
        </a:ln>
      </c:spPr>
    </c:plotArea>
    <c:legend>
      <c:legendPos val="r"/>
      <c:layout>
        <c:manualLayout>
          <c:xMode val="edge"/>
          <c:yMode val="edge"/>
          <c:x val="0.11464215121257991"/>
          <c:y val="0.85015122495437467"/>
          <c:w val="0.83424220120633075"/>
          <c:h val="0.14251078566039199"/>
        </c:manualLayout>
      </c:layout>
      <c:overlay val="0"/>
      <c:spPr>
        <a:noFill/>
        <a:ln w="25400">
          <a:noFill/>
        </a:ln>
      </c:spPr>
      <c:txPr>
        <a:bodyPr/>
        <a:lstStyle/>
        <a:p>
          <a:pPr>
            <a:defRPr sz="825"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5080">
      <a:noFill/>
    </a:ln>
  </c:spPr>
  <c:txPr>
    <a:bodyPr/>
    <a:lstStyle/>
    <a:p>
      <a:pPr>
        <a:defRPr sz="1000" b="0" i="0" u="none" strike="noStrike" baseline="0">
          <a:solidFill>
            <a:srgbClr val="000000"/>
          </a:solidFill>
          <a:latin typeface="Marianne"/>
          <a:ea typeface="Marianne"/>
          <a:cs typeface="Marianne"/>
        </a:defRPr>
      </a:pPr>
      <a:endParaRPr lang="fr-FR"/>
    </a:p>
  </c:txPr>
  <c:printSettings>
    <c:headerFooter alignWithMargins="0"/>
    <c:pageMargins b="0.984251969" l="0.78740157499999996" r="0.78740157499999996" t="0.984251969" header="0.51180555555555551" footer="0.51180555555555551"/>
    <c:pageSetup firstPageNumber="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53588075738024"/>
          <c:y val="0.10323455944818492"/>
          <c:w val="0.86280005969153539"/>
          <c:h val="0.68333802477588856"/>
        </c:manualLayout>
      </c:layout>
      <c:barChart>
        <c:barDir val="col"/>
        <c:grouping val="clustered"/>
        <c:varyColors val="0"/>
        <c:ser>
          <c:idx val="2"/>
          <c:order val="1"/>
          <c:tx>
            <c:strRef>
              <c:f>Evolution_abattages_poulets!$Q$12</c:f>
              <c:strCache>
                <c:ptCount val="1"/>
                <c:pt idx="0">
                  <c:v>2023</c:v>
                </c:pt>
              </c:strCache>
            </c:strRef>
          </c:tx>
          <c:spPr>
            <a:solidFill>
              <a:srgbClr val="0070C0"/>
            </a:solidFill>
          </c:spPr>
          <c:invertIfNegative val="0"/>
          <c:val>
            <c:numRef>
              <c:f>Evolution_abattages_poulets!$Q$14:$Q$25</c:f>
              <c:numCache>
                <c:formatCode>#,##0</c:formatCode>
                <c:ptCount val="12"/>
                <c:pt idx="0">
                  <c:v>3677.2629999999999</c:v>
                </c:pt>
                <c:pt idx="1">
                  <c:v>2898.4749999999999</c:v>
                </c:pt>
                <c:pt idx="2">
                  <c:v>3423.6219999999998</c:v>
                </c:pt>
                <c:pt idx="3">
                  <c:v>3395.52</c:v>
                </c:pt>
                <c:pt idx="4">
                  <c:v>3791.0329999999999</c:v>
                </c:pt>
                <c:pt idx="5">
                  <c:v>3709.3879999999999</c:v>
                </c:pt>
                <c:pt idx="6">
                  <c:v>3467.1390000000001</c:v>
                </c:pt>
                <c:pt idx="7">
                  <c:v>3722.8130000000001</c:v>
                </c:pt>
                <c:pt idx="8">
                  <c:v>3227.877</c:v>
                </c:pt>
                <c:pt idx="9">
                  <c:v>3705.549</c:v>
                </c:pt>
                <c:pt idx="10">
                  <c:v>3852.0839999999998</c:v>
                </c:pt>
                <c:pt idx="11">
                  <c:v>3119.817</c:v>
                </c:pt>
              </c:numCache>
            </c:numRef>
          </c:val>
          <c:extLst>
            <c:ext xmlns:c16="http://schemas.microsoft.com/office/drawing/2014/chart" uri="{C3380CC4-5D6E-409C-BE32-E72D297353CC}">
              <c16:uniqueId val="{00000002-B720-4E23-A365-B0C509BF382C}"/>
            </c:ext>
          </c:extLst>
        </c:ser>
        <c:ser>
          <c:idx val="4"/>
          <c:order val="2"/>
          <c:tx>
            <c:strRef>
              <c:f>Evolution_abattages_poulets!$R$12</c:f>
              <c:strCache>
                <c:ptCount val="1"/>
                <c:pt idx="0">
                  <c:v>2024</c:v>
                </c:pt>
              </c:strCache>
            </c:strRef>
          </c:tx>
          <c:spPr>
            <a:solidFill>
              <a:srgbClr val="FFC000"/>
            </a:solidFill>
          </c:spPr>
          <c:invertIfNegative val="0"/>
          <c:val>
            <c:numRef>
              <c:f>Evolution_abattages_poulets!$R$14:$R$25</c:f>
              <c:numCache>
                <c:formatCode>#,##0</c:formatCode>
                <c:ptCount val="12"/>
                <c:pt idx="0">
                  <c:v>4003.4679999999998</c:v>
                </c:pt>
                <c:pt idx="1">
                  <c:v>3629.4949999999999</c:v>
                </c:pt>
                <c:pt idx="2">
                  <c:v>4417.7290000000003</c:v>
                </c:pt>
                <c:pt idx="3">
                  <c:v>3992.5059999999999</c:v>
                </c:pt>
                <c:pt idx="4">
                  <c:v>4056.8380000000002</c:v>
                </c:pt>
                <c:pt idx="5">
                  <c:v>3665.1120000000001</c:v>
                </c:pt>
                <c:pt idx="6">
                  <c:v>4204.7749999999996</c:v>
                </c:pt>
                <c:pt idx="7">
                  <c:v>3684.0990000000002</c:v>
                </c:pt>
                <c:pt idx="8">
                  <c:v>3927.1419999999998</c:v>
                </c:pt>
                <c:pt idx="9">
                  <c:v>4219.7309999999998</c:v>
                </c:pt>
                <c:pt idx="10">
                  <c:v>3860.8870000000002</c:v>
                </c:pt>
                <c:pt idx="11">
                  <c:v>3656.9839999999999</c:v>
                </c:pt>
              </c:numCache>
            </c:numRef>
          </c:val>
          <c:extLst>
            <c:ext xmlns:c16="http://schemas.microsoft.com/office/drawing/2014/chart" uri="{C3380CC4-5D6E-409C-BE32-E72D297353CC}">
              <c16:uniqueId val="{00000000-B720-4E23-A365-B0C509BF382C}"/>
            </c:ext>
          </c:extLst>
        </c:ser>
        <c:ser>
          <c:idx val="1"/>
          <c:order val="3"/>
          <c:tx>
            <c:strRef>
              <c:f>Evolution_abattages_poulets!$S$12</c:f>
              <c:strCache>
                <c:ptCount val="1"/>
                <c:pt idx="0">
                  <c:v>2025</c:v>
                </c:pt>
              </c:strCache>
            </c:strRef>
          </c:tx>
          <c:spPr>
            <a:solidFill>
              <a:srgbClr val="92D050"/>
            </a:solidFill>
          </c:spPr>
          <c:invertIfNegative val="0"/>
          <c:val>
            <c:numRef>
              <c:f>Evolution_abattages_poulets!$S$14:$S$25</c:f>
              <c:numCache>
                <c:formatCode>#,##0</c:formatCode>
                <c:ptCount val="12"/>
                <c:pt idx="0">
                  <c:v>4312.8869999999997</c:v>
                </c:pt>
                <c:pt idx="1">
                  <c:v>3705.1970000000001</c:v>
                </c:pt>
                <c:pt idx="2">
                  <c:v>4103.2879999999996</c:v>
                </c:pt>
                <c:pt idx="3">
                  <c:v>4425.3419999999996</c:v>
                </c:pt>
                <c:pt idx="4">
                  <c:v>4259.7</c:v>
                </c:pt>
                <c:pt idx="5">
                  <c:v>4197.4489999999996</c:v>
                </c:pt>
                <c:pt idx="6">
                  <c:v>4648.0349999999999</c:v>
                </c:pt>
                <c:pt idx="7">
                  <c:v>3888.8530000000001</c:v>
                </c:pt>
                <c:pt idx="8">
                  <c:v>4375.826</c:v>
                </c:pt>
                <c:pt idx="9">
                  <c:v>4549.4750000000004</c:v>
                </c:pt>
                <c:pt idx="10">
                  <c:v>4116.79</c:v>
                </c:pt>
                <c:pt idx="11">
                  <c:v>4114.509</c:v>
                </c:pt>
              </c:numCache>
            </c:numRef>
          </c:val>
          <c:extLst>
            <c:ext xmlns:c16="http://schemas.microsoft.com/office/drawing/2014/chart" uri="{C3380CC4-5D6E-409C-BE32-E72D297353CC}">
              <c16:uniqueId val="{00000001-B720-4E23-A365-B0C509BF382C}"/>
            </c:ext>
          </c:extLst>
        </c:ser>
        <c:ser>
          <c:idx val="3"/>
          <c:order val="4"/>
          <c:tx>
            <c:strRef>
              <c:f>Evolution_abattages_poulets!$T$12</c:f>
              <c:strCache>
                <c:ptCount val="1"/>
                <c:pt idx="0">
                  <c:v>2026</c:v>
                </c:pt>
              </c:strCache>
            </c:strRef>
          </c:tx>
          <c:spPr>
            <a:solidFill>
              <a:schemeClr val="accent2">
                <a:lumMod val="75000"/>
              </a:schemeClr>
            </a:solidFill>
          </c:spPr>
          <c:invertIfNegative val="0"/>
          <c:val>
            <c:numRef>
              <c:f>Evolution_abattages_poulets!$T$14:$T$25</c:f>
              <c:numCache>
                <c:formatCode>#,##0</c:formatCode>
                <c:ptCount val="12"/>
                <c:pt idx="0">
                  <c:v>4215.8370000000004</c:v>
                </c:pt>
                <c:pt idx="1">
                  <c:v>3998.7240000000002</c:v>
                </c:pt>
              </c:numCache>
            </c:numRef>
          </c:val>
          <c:extLst>
            <c:ext xmlns:c16="http://schemas.microsoft.com/office/drawing/2014/chart" uri="{C3380CC4-5D6E-409C-BE32-E72D297353CC}">
              <c16:uniqueId val="{00000003-B720-4E23-A365-B0C509BF382C}"/>
            </c:ext>
          </c:extLst>
        </c:ser>
        <c:dLbls>
          <c:showLegendKey val="0"/>
          <c:showVal val="0"/>
          <c:showCatName val="0"/>
          <c:showSerName val="0"/>
          <c:showPercent val="0"/>
          <c:showBubbleSize val="0"/>
        </c:dLbls>
        <c:gapWidth val="150"/>
        <c:axId val="437358000"/>
        <c:axId val="1"/>
      </c:barChart>
      <c:lineChart>
        <c:grouping val="standard"/>
        <c:varyColors val="0"/>
        <c:ser>
          <c:idx val="0"/>
          <c:order val="0"/>
          <c:tx>
            <c:strRef>
              <c:f>Evolution_abattages_poulets!$P$12</c:f>
              <c:strCache>
                <c:ptCount val="1"/>
                <c:pt idx="0">
                  <c:v>Moyenne 2018-2022</c:v>
                </c:pt>
              </c:strCache>
            </c:strRef>
          </c:tx>
          <c:spPr>
            <a:ln>
              <a:solidFill>
                <a:srgbClr val="C00000"/>
              </a:solidFill>
              <a:prstDash val="sysDash"/>
            </a:ln>
          </c:spPr>
          <c:marker>
            <c:symbol val="none"/>
          </c:marker>
          <c:cat>
            <c:strRef>
              <c:f>Evolution_abattages_poulets!$O$14:$O$25</c:f>
              <c:strCache>
                <c:ptCount val="12"/>
                <c:pt idx="0">
                  <c:v>janv</c:v>
                </c:pt>
                <c:pt idx="1">
                  <c:v>fév</c:v>
                </c:pt>
                <c:pt idx="2">
                  <c:v>mars</c:v>
                </c:pt>
                <c:pt idx="3">
                  <c:v>avril</c:v>
                </c:pt>
                <c:pt idx="4">
                  <c:v>mai</c:v>
                </c:pt>
                <c:pt idx="5">
                  <c:v>juin</c:v>
                </c:pt>
                <c:pt idx="6">
                  <c:v>juil</c:v>
                </c:pt>
                <c:pt idx="7">
                  <c:v>aout</c:v>
                </c:pt>
                <c:pt idx="8">
                  <c:v>sept</c:v>
                </c:pt>
                <c:pt idx="9">
                  <c:v>oct</c:v>
                </c:pt>
                <c:pt idx="10">
                  <c:v>nov</c:v>
                </c:pt>
                <c:pt idx="11">
                  <c:v>déc</c:v>
                </c:pt>
              </c:strCache>
            </c:strRef>
          </c:cat>
          <c:val>
            <c:numRef>
              <c:f>Evolution_abattages_poulets!$P$14:$P$25</c:f>
              <c:numCache>
                <c:formatCode>#,##0</c:formatCode>
                <c:ptCount val="12"/>
                <c:pt idx="0">
                  <c:v>3478.3458000000001</c:v>
                </c:pt>
                <c:pt idx="1">
                  <c:v>3327.2664</c:v>
                </c:pt>
                <c:pt idx="2">
                  <c:v>3582.8494000000001</c:v>
                </c:pt>
                <c:pt idx="3">
                  <c:v>3468.5358000000001</c:v>
                </c:pt>
                <c:pt idx="4">
                  <c:v>3399.5342000000001</c:v>
                </c:pt>
                <c:pt idx="5">
                  <c:v>3322.6705999999999</c:v>
                </c:pt>
                <c:pt idx="6">
                  <c:v>3646.3964000000001</c:v>
                </c:pt>
                <c:pt idx="7">
                  <c:v>3658.6154000000001</c:v>
                </c:pt>
                <c:pt idx="8">
                  <c:v>3425.5430000000001</c:v>
                </c:pt>
                <c:pt idx="9">
                  <c:v>3534.3434000000002</c:v>
                </c:pt>
                <c:pt idx="10">
                  <c:v>3351.9982</c:v>
                </c:pt>
                <c:pt idx="11">
                  <c:v>3180.819</c:v>
                </c:pt>
              </c:numCache>
            </c:numRef>
          </c:val>
          <c:smooth val="0"/>
          <c:extLst>
            <c:ext xmlns:c16="http://schemas.microsoft.com/office/drawing/2014/chart" uri="{C3380CC4-5D6E-409C-BE32-E72D297353CC}">
              <c16:uniqueId val="{00000004-B720-4E23-A365-B0C509BF382C}"/>
            </c:ext>
          </c:extLst>
        </c:ser>
        <c:dLbls>
          <c:showLegendKey val="0"/>
          <c:showVal val="0"/>
          <c:showCatName val="0"/>
          <c:showSerName val="0"/>
          <c:showPercent val="0"/>
          <c:showBubbleSize val="0"/>
        </c:dLbls>
        <c:marker val="1"/>
        <c:smooth val="0"/>
        <c:axId val="437358000"/>
        <c:axId val="1"/>
      </c:lineChart>
      <c:catAx>
        <c:axId val="437358000"/>
        <c:scaling>
          <c:orientation val="minMax"/>
        </c:scaling>
        <c:delete val="0"/>
        <c:axPos val="b"/>
        <c:numFmt formatCode="General" sourceLinked="1"/>
        <c:majorTickMark val="out"/>
        <c:minorTickMark val="none"/>
        <c:tickLblPos val="nextTo"/>
        <c:spPr>
          <a:ln w="25400">
            <a:solidFill>
              <a:srgbClr val="999999"/>
            </a:solidFill>
            <a:prstDash val="solid"/>
          </a:ln>
        </c:spPr>
        <c:txPr>
          <a:bodyPr rot="0" vert="horz"/>
          <a:lstStyle/>
          <a:p>
            <a:pPr>
              <a:defRPr sz="900" b="0" i="0" u="none" strike="noStrike" baseline="0">
                <a:solidFill>
                  <a:srgbClr val="000000"/>
                </a:solidFill>
                <a:latin typeface="Marianne"/>
                <a:ea typeface="Marianne"/>
                <a:cs typeface="Marianne"/>
              </a:defRPr>
            </a:pPr>
            <a:endParaRPr lang="fr-FR"/>
          </a:p>
        </c:txPr>
        <c:crossAx val="1"/>
        <c:crosses val="autoZero"/>
        <c:auto val="1"/>
        <c:lblAlgn val="ctr"/>
        <c:lblOffset val="100"/>
        <c:noMultiLvlLbl val="0"/>
      </c:catAx>
      <c:valAx>
        <c:axId val="1"/>
        <c:scaling>
          <c:orientation val="minMax"/>
          <c:max val="4500"/>
          <c:min val="0"/>
        </c:scaling>
        <c:delete val="0"/>
        <c:axPos val="l"/>
        <c:majorGridlines>
          <c:spPr>
            <a:ln w="12700">
              <a:solidFill>
                <a:srgbClr val="999999"/>
              </a:solidFill>
              <a:prstDash val="sysDash"/>
            </a:ln>
          </c:spPr>
        </c:majorGridlines>
        <c:title>
          <c:tx>
            <c:rich>
              <a:bodyPr rot="0" vert="horz"/>
              <a:lstStyle/>
              <a:p>
                <a:pPr algn="ctr">
                  <a:defRPr sz="1000" b="0" i="0" u="none" strike="noStrike" baseline="0">
                    <a:solidFill>
                      <a:srgbClr val="000000"/>
                    </a:solidFill>
                    <a:latin typeface="Marianne"/>
                    <a:ea typeface="Marianne"/>
                    <a:cs typeface="Marianne"/>
                  </a:defRPr>
                </a:pPr>
                <a:r>
                  <a:rPr lang="fr-FR"/>
                  <a:t>Volume en T.e.c.</a:t>
                </a:r>
              </a:p>
            </c:rich>
          </c:tx>
          <c:layout>
            <c:manualLayout>
              <c:xMode val="edge"/>
              <c:yMode val="edge"/>
              <c:x val="2.8985507246376812E-2"/>
              <c:y val="2.3808436988854653E-2"/>
            </c:manualLayout>
          </c:layout>
          <c:overlay val="0"/>
        </c:title>
        <c:numFmt formatCode="#,###" sourceLinked="0"/>
        <c:majorTickMark val="out"/>
        <c:minorTickMark val="none"/>
        <c:tickLblPos val="nextTo"/>
        <c:spPr>
          <a:ln w="25400">
            <a:solidFill>
              <a:srgbClr val="999999"/>
            </a:solidFill>
            <a:prstDash val="solid"/>
          </a:ln>
        </c:spPr>
        <c:txPr>
          <a:bodyPr rot="0" vert="horz"/>
          <a:lstStyle/>
          <a:p>
            <a:pPr>
              <a:defRPr sz="900" b="0" i="0" u="none" strike="noStrike" baseline="0">
                <a:solidFill>
                  <a:srgbClr val="000000"/>
                </a:solidFill>
                <a:latin typeface="Marianne"/>
                <a:ea typeface="Marianne"/>
                <a:cs typeface="Marianne"/>
              </a:defRPr>
            </a:pPr>
            <a:endParaRPr lang="fr-FR"/>
          </a:p>
        </c:txPr>
        <c:crossAx val="437358000"/>
        <c:crossesAt val="1"/>
        <c:crossBetween val="between"/>
        <c:majorUnit val="1500"/>
        <c:minorUnit val="750"/>
      </c:valAx>
      <c:spPr>
        <a:noFill/>
        <a:ln w="25400">
          <a:noFill/>
        </a:ln>
      </c:spPr>
    </c:plotArea>
    <c:legend>
      <c:legendPos val="r"/>
      <c:layout>
        <c:manualLayout>
          <c:xMode val="edge"/>
          <c:yMode val="edge"/>
          <c:x val="7.0236220472440949E-2"/>
          <c:y val="0.86234622846057296"/>
          <c:w val="0.87795345815886727"/>
          <c:h val="0.13043884007252715"/>
        </c:manualLayout>
      </c:layout>
      <c:overlay val="0"/>
      <c:spPr>
        <a:noFill/>
        <a:ln w="25400">
          <a:noFill/>
        </a:ln>
      </c:spPr>
      <c:txPr>
        <a:bodyPr/>
        <a:lstStyle/>
        <a:p>
          <a:pPr>
            <a:defRPr sz="825"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5080">
      <a:noFill/>
    </a:ln>
  </c:spPr>
  <c:txPr>
    <a:bodyPr/>
    <a:lstStyle/>
    <a:p>
      <a:pPr>
        <a:defRPr sz="1000" b="0" i="0" u="none" strike="noStrike" baseline="0">
          <a:solidFill>
            <a:srgbClr val="000000"/>
          </a:solidFill>
          <a:latin typeface="Marianne"/>
          <a:ea typeface="Marianne"/>
          <a:cs typeface="Marianne"/>
        </a:defRPr>
      </a:pPr>
      <a:endParaRPr lang="fr-FR"/>
    </a:p>
  </c:txPr>
  <c:printSettings>
    <c:headerFooter alignWithMargins="0"/>
    <c:pageMargins b="0.984251969" l="0.78740157499999996" r="0.78740157499999996" t="0.984251969" header="0.51180555555555551" footer="0.51180555555555551"/>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arianne"/>
                <a:ea typeface="Marianne"/>
                <a:cs typeface="Marianne"/>
              </a:defRPr>
            </a:pPr>
            <a:r>
              <a:rPr lang="fr-FR" sz="1000"/>
              <a:t>Indice base</a:t>
            </a:r>
            <a:r>
              <a:rPr lang="fr-FR" sz="1000" baseline="0"/>
              <a:t> 100 en 2020</a:t>
            </a:r>
            <a:endParaRPr lang="fr-FR" sz="1000"/>
          </a:p>
        </c:rich>
      </c:tx>
      <c:layout>
        <c:manualLayout>
          <c:xMode val="edge"/>
          <c:yMode val="edge"/>
          <c:x val="3.9079072335209443E-2"/>
          <c:y val="4.7389527128781035E-2"/>
        </c:manualLayout>
      </c:layout>
      <c:overlay val="0"/>
    </c:title>
    <c:autoTitleDeleted val="0"/>
    <c:plotArea>
      <c:layout>
        <c:manualLayout>
          <c:layoutTarget val="inner"/>
          <c:xMode val="edge"/>
          <c:yMode val="edge"/>
          <c:x val="8.3505738253306566E-2"/>
          <c:y val="0.15563012754163316"/>
          <c:w val="0.88190299762178748"/>
          <c:h val="0.62147212405741303"/>
        </c:manualLayout>
      </c:layout>
      <c:lineChart>
        <c:grouping val="standard"/>
        <c:varyColors val="0"/>
        <c:ser>
          <c:idx val="0"/>
          <c:order val="0"/>
          <c:tx>
            <c:strRef>
              <c:f>IPAMPA_aliment_volaille!$B$12</c:f>
              <c:strCache>
                <c:ptCount val="1"/>
                <c:pt idx="0">
                  <c:v>2020</c:v>
                </c:pt>
              </c:strCache>
            </c:strRef>
          </c:tx>
          <c:spPr>
            <a:ln w="25400">
              <a:solidFill>
                <a:srgbClr val="991A00"/>
              </a:solidFill>
              <a:prstDash val="sysDash"/>
            </a:ln>
          </c:spPr>
          <c:marker>
            <c:symbol val="none"/>
          </c:marker>
          <c:cat>
            <c:strRef>
              <c:f>[1]IMPAMPA_aliment_porc!$A$13:$A$24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IPAMPA_aliment_volaille!$B$13:$B$24</c:f>
              <c:numCache>
                <c:formatCode>#,##0.00</c:formatCode>
                <c:ptCount val="12"/>
                <c:pt idx="0">
                  <c:v>98.4</c:v>
                </c:pt>
                <c:pt idx="1">
                  <c:v>99.1</c:v>
                </c:pt>
                <c:pt idx="2">
                  <c:v>99.5</c:v>
                </c:pt>
                <c:pt idx="3">
                  <c:v>100</c:v>
                </c:pt>
                <c:pt idx="4">
                  <c:v>100.1</c:v>
                </c:pt>
                <c:pt idx="5">
                  <c:v>100.2</c:v>
                </c:pt>
                <c:pt idx="6">
                  <c:v>100</c:v>
                </c:pt>
                <c:pt idx="7">
                  <c:v>99.7</c:v>
                </c:pt>
                <c:pt idx="8">
                  <c:v>99.8</c:v>
                </c:pt>
                <c:pt idx="9">
                  <c:v>100.1</c:v>
                </c:pt>
                <c:pt idx="10">
                  <c:v>101.1</c:v>
                </c:pt>
                <c:pt idx="11">
                  <c:v>101.8</c:v>
                </c:pt>
              </c:numCache>
            </c:numRef>
          </c:val>
          <c:smooth val="0"/>
          <c:extLst>
            <c:ext xmlns:c16="http://schemas.microsoft.com/office/drawing/2014/chart" uri="{C3380CC4-5D6E-409C-BE32-E72D297353CC}">
              <c16:uniqueId val="{00000000-9459-44D2-90F6-E8343E14EB16}"/>
            </c:ext>
          </c:extLst>
        </c:ser>
        <c:ser>
          <c:idx val="1"/>
          <c:order val="1"/>
          <c:tx>
            <c:strRef>
              <c:f>IPAMPA_aliment_volaille!$C$12</c:f>
              <c:strCache>
                <c:ptCount val="1"/>
                <c:pt idx="0">
                  <c:v>2021</c:v>
                </c:pt>
              </c:strCache>
            </c:strRef>
          </c:tx>
          <c:spPr>
            <a:ln w="25400">
              <a:solidFill>
                <a:schemeClr val="tx1">
                  <a:lumMod val="75000"/>
                  <a:lumOff val="25000"/>
                </a:schemeClr>
              </a:solidFill>
              <a:prstDash val="solid"/>
            </a:ln>
          </c:spPr>
          <c:marker>
            <c:symbol val="none"/>
          </c:marker>
          <c:cat>
            <c:strRef>
              <c:f>[1]IMPAMPA_aliment_porc!$A$13:$A$24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IPAMPA_aliment_volaille!$C$13:$C$24</c:f>
              <c:numCache>
                <c:formatCode>0.00"   "</c:formatCode>
                <c:ptCount val="12"/>
                <c:pt idx="0">
                  <c:v>102.9</c:v>
                </c:pt>
                <c:pt idx="1">
                  <c:v>104.7</c:v>
                </c:pt>
                <c:pt idx="2">
                  <c:v>105.9</c:v>
                </c:pt>
                <c:pt idx="3">
                  <c:v>107.4</c:v>
                </c:pt>
                <c:pt idx="4">
                  <c:v>108.6</c:v>
                </c:pt>
                <c:pt idx="5">
                  <c:v>110.1</c:v>
                </c:pt>
                <c:pt idx="6">
                  <c:v>111.1</c:v>
                </c:pt>
                <c:pt idx="7">
                  <c:v>111.7</c:v>
                </c:pt>
                <c:pt idx="8">
                  <c:v>111.9</c:v>
                </c:pt>
                <c:pt idx="9">
                  <c:v>113.4</c:v>
                </c:pt>
                <c:pt idx="10">
                  <c:v>116</c:v>
                </c:pt>
                <c:pt idx="11">
                  <c:v>117.5</c:v>
                </c:pt>
              </c:numCache>
            </c:numRef>
          </c:val>
          <c:smooth val="0"/>
          <c:extLst>
            <c:ext xmlns:c16="http://schemas.microsoft.com/office/drawing/2014/chart" uri="{C3380CC4-5D6E-409C-BE32-E72D297353CC}">
              <c16:uniqueId val="{00000001-9459-44D2-90F6-E8343E14EB16}"/>
            </c:ext>
          </c:extLst>
        </c:ser>
        <c:ser>
          <c:idx val="4"/>
          <c:order val="2"/>
          <c:tx>
            <c:strRef>
              <c:f>IPAMPA_aliment_volaille!$D$12</c:f>
              <c:strCache>
                <c:ptCount val="1"/>
                <c:pt idx="0">
                  <c:v>2022</c:v>
                </c:pt>
              </c:strCache>
            </c:strRef>
          </c:tx>
          <c:spPr>
            <a:ln>
              <a:solidFill>
                <a:srgbClr val="0070C0"/>
              </a:solidFill>
            </a:ln>
          </c:spPr>
          <c:marker>
            <c:symbol val="none"/>
          </c:marker>
          <c:cat>
            <c:strRef>
              <c:f>[1]IMPAMPA_aliment_porc!$A$13:$A$24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IPAMPA_aliment_volaille!$D$13:$D$24</c:f>
              <c:numCache>
                <c:formatCode>0.00"   "</c:formatCode>
                <c:ptCount val="12"/>
                <c:pt idx="0">
                  <c:v>119.7</c:v>
                </c:pt>
                <c:pt idx="1">
                  <c:v>120.6</c:v>
                </c:pt>
                <c:pt idx="2">
                  <c:v>122</c:v>
                </c:pt>
                <c:pt idx="3">
                  <c:v>130.30000000000001</c:v>
                </c:pt>
                <c:pt idx="4">
                  <c:v>135.69999999999999</c:v>
                </c:pt>
                <c:pt idx="5">
                  <c:v>137.80000000000001</c:v>
                </c:pt>
                <c:pt idx="6">
                  <c:v>143.6</c:v>
                </c:pt>
                <c:pt idx="7">
                  <c:v>144.69999999999999</c:v>
                </c:pt>
                <c:pt idx="8">
                  <c:v>145.69999999999999</c:v>
                </c:pt>
                <c:pt idx="9">
                  <c:v>145.80000000000001</c:v>
                </c:pt>
                <c:pt idx="10">
                  <c:v>146.19999999999999</c:v>
                </c:pt>
                <c:pt idx="11">
                  <c:v>146</c:v>
                </c:pt>
              </c:numCache>
            </c:numRef>
          </c:val>
          <c:smooth val="0"/>
          <c:extLst>
            <c:ext xmlns:c16="http://schemas.microsoft.com/office/drawing/2014/chart" uri="{C3380CC4-5D6E-409C-BE32-E72D297353CC}">
              <c16:uniqueId val="{00000002-9459-44D2-90F6-E8343E14EB16}"/>
            </c:ext>
          </c:extLst>
        </c:ser>
        <c:ser>
          <c:idx val="2"/>
          <c:order val="3"/>
          <c:tx>
            <c:strRef>
              <c:f>IPAMPA_aliment_volaille!$E$12</c:f>
              <c:strCache>
                <c:ptCount val="1"/>
                <c:pt idx="0">
                  <c:v>2023</c:v>
                </c:pt>
              </c:strCache>
            </c:strRef>
          </c:tx>
          <c:spPr>
            <a:ln>
              <a:solidFill>
                <a:schemeClr val="accent2"/>
              </a:solidFill>
            </a:ln>
          </c:spPr>
          <c:marker>
            <c:symbol val="none"/>
          </c:marker>
          <c:val>
            <c:numRef>
              <c:f>IPAMPA_aliment_volaille!$E$13:$E$24</c:f>
              <c:numCache>
                <c:formatCode>0.00"   "</c:formatCode>
                <c:ptCount val="12"/>
                <c:pt idx="0">
                  <c:v>146.19999999999999</c:v>
                </c:pt>
                <c:pt idx="1">
                  <c:v>145.5</c:v>
                </c:pt>
                <c:pt idx="2">
                  <c:v>144.9</c:v>
                </c:pt>
                <c:pt idx="3">
                  <c:v>143.6</c:v>
                </c:pt>
                <c:pt idx="4">
                  <c:v>141.5</c:v>
                </c:pt>
                <c:pt idx="5">
                  <c:v>139.69999999999999</c:v>
                </c:pt>
                <c:pt idx="6">
                  <c:v>137.19999999999999</c:v>
                </c:pt>
                <c:pt idx="7">
                  <c:v>135</c:v>
                </c:pt>
                <c:pt idx="8">
                  <c:v>134.19999999999999</c:v>
                </c:pt>
                <c:pt idx="9">
                  <c:v>132.30000000000001</c:v>
                </c:pt>
                <c:pt idx="10">
                  <c:v>131.4</c:v>
                </c:pt>
                <c:pt idx="11">
                  <c:v>130.69999999999999</c:v>
                </c:pt>
              </c:numCache>
            </c:numRef>
          </c:val>
          <c:smooth val="0"/>
          <c:extLst>
            <c:ext xmlns:c16="http://schemas.microsoft.com/office/drawing/2014/chart" uri="{C3380CC4-5D6E-409C-BE32-E72D297353CC}">
              <c16:uniqueId val="{00000000-23A6-402B-8F9F-A2C04BAFFEA8}"/>
            </c:ext>
          </c:extLst>
        </c:ser>
        <c:ser>
          <c:idx val="5"/>
          <c:order val="4"/>
          <c:tx>
            <c:strRef>
              <c:f>IPAMPA_aliment_volaille!$F$12</c:f>
              <c:strCache>
                <c:ptCount val="1"/>
                <c:pt idx="0">
                  <c:v>2024</c:v>
                </c:pt>
              </c:strCache>
            </c:strRef>
          </c:tx>
          <c:spPr>
            <a:ln>
              <a:solidFill>
                <a:srgbClr val="7030A0"/>
              </a:solidFill>
            </a:ln>
          </c:spPr>
          <c:marker>
            <c:symbol val="none"/>
          </c:marker>
          <c:val>
            <c:numRef>
              <c:f>IPAMPA_aliment_volaille!$F$13:$F$24</c:f>
              <c:numCache>
                <c:formatCode>0.00"   "</c:formatCode>
                <c:ptCount val="12"/>
                <c:pt idx="0">
                  <c:v>129.5</c:v>
                </c:pt>
                <c:pt idx="1">
                  <c:v>128.5</c:v>
                </c:pt>
                <c:pt idx="2">
                  <c:v>127.6</c:v>
                </c:pt>
                <c:pt idx="3">
                  <c:v>126.3</c:v>
                </c:pt>
                <c:pt idx="4">
                  <c:v>125.9</c:v>
                </c:pt>
                <c:pt idx="5">
                  <c:v>125.9</c:v>
                </c:pt>
                <c:pt idx="6">
                  <c:v>126.8</c:v>
                </c:pt>
                <c:pt idx="7">
                  <c:v>126.9</c:v>
                </c:pt>
                <c:pt idx="8">
                  <c:v>126.4</c:v>
                </c:pt>
                <c:pt idx="9">
                  <c:v>126.1</c:v>
                </c:pt>
                <c:pt idx="10">
                  <c:v>126</c:v>
                </c:pt>
                <c:pt idx="11">
                  <c:v>126.2</c:v>
                </c:pt>
              </c:numCache>
            </c:numRef>
          </c:val>
          <c:smooth val="0"/>
          <c:extLst>
            <c:ext xmlns:c16="http://schemas.microsoft.com/office/drawing/2014/chart" uri="{C3380CC4-5D6E-409C-BE32-E72D297353CC}">
              <c16:uniqueId val="{00000001-23A6-402B-8F9F-A2C04BAFFEA8}"/>
            </c:ext>
          </c:extLst>
        </c:ser>
        <c:ser>
          <c:idx val="6"/>
          <c:order val="5"/>
          <c:tx>
            <c:strRef>
              <c:f>IPAMPA_aliment_volaille!$G$12</c:f>
              <c:strCache>
                <c:ptCount val="1"/>
                <c:pt idx="0">
                  <c:v>2025</c:v>
                </c:pt>
              </c:strCache>
            </c:strRef>
          </c:tx>
          <c:spPr>
            <a:ln>
              <a:solidFill>
                <a:srgbClr val="00B0F0"/>
              </a:solidFill>
            </a:ln>
          </c:spPr>
          <c:marker>
            <c:symbol val="none"/>
          </c:marker>
          <c:val>
            <c:numRef>
              <c:f>IPAMPA_aliment_volaille!$G$13:$G$24</c:f>
              <c:numCache>
                <c:formatCode>0.00"   "</c:formatCode>
                <c:ptCount val="12"/>
                <c:pt idx="0">
                  <c:v>126.4</c:v>
                </c:pt>
                <c:pt idx="1">
                  <c:v>127.1</c:v>
                </c:pt>
                <c:pt idx="2">
                  <c:v>127.5</c:v>
                </c:pt>
                <c:pt idx="3">
                  <c:v>127.3</c:v>
                </c:pt>
                <c:pt idx="4">
                  <c:v>127.2</c:v>
                </c:pt>
                <c:pt idx="5">
                  <c:v>127.1</c:v>
                </c:pt>
                <c:pt idx="6">
                  <c:v>126.5</c:v>
                </c:pt>
                <c:pt idx="7">
                  <c:v>125.6</c:v>
                </c:pt>
                <c:pt idx="8">
                  <c:v>124.3</c:v>
                </c:pt>
                <c:pt idx="9">
                  <c:v>123.4</c:v>
                </c:pt>
                <c:pt idx="10">
                  <c:v>121.9</c:v>
                </c:pt>
                <c:pt idx="11">
                  <c:v>121.5</c:v>
                </c:pt>
              </c:numCache>
            </c:numRef>
          </c:val>
          <c:smooth val="0"/>
          <c:extLst>
            <c:ext xmlns:c16="http://schemas.microsoft.com/office/drawing/2014/chart" uri="{C3380CC4-5D6E-409C-BE32-E72D297353CC}">
              <c16:uniqueId val="{00000001-CB7A-498B-A965-E0AA6025D3B4}"/>
            </c:ext>
          </c:extLst>
        </c:ser>
        <c:ser>
          <c:idx val="3"/>
          <c:order val="6"/>
          <c:tx>
            <c:strRef>
              <c:f>IPAMPA_aliment_volaille!$H$12</c:f>
              <c:strCache>
                <c:ptCount val="1"/>
                <c:pt idx="0">
                  <c:v>2026</c:v>
                </c:pt>
              </c:strCache>
            </c:strRef>
          </c:tx>
          <c:spPr>
            <a:ln w="25400">
              <a:solidFill>
                <a:srgbClr val="00B050"/>
              </a:solidFill>
            </a:ln>
          </c:spPr>
          <c:marker>
            <c:symbol val="triangle"/>
            <c:size val="5"/>
            <c:spPr>
              <a:solidFill>
                <a:srgbClr val="FF0000"/>
              </a:solidFill>
              <a:ln>
                <a:solidFill>
                  <a:srgbClr val="FF0000">
                    <a:alpha val="92000"/>
                  </a:srgbClr>
                </a:solidFill>
              </a:ln>
            </c:spPr>
          </c:marker>
          <c:cat>
            <c:strRef>
              <c:f>[1]IMPAMPA_aliment_porc!$A$13:$A$24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IPAMPA_aliment_volaille!$H$13:$H$24</c:f>
              <c:numCache>
                <c:formatCode>0.00"   "</c:formatCode>
                <c:ptCount val="12"/>
                <c:pt idx="0">
                  <c:v>121</c:v>
                </c:pt>
              </c:numCache>
            </c:numRef>
          </c:val>
          <c:smooth val="0"/>
          <c:extLst>
            <c:ext xmlns:c16="http://schemas.microsoft.com/office/drawing/2014/chart" uri="{C3380CC4-5D6E-409C-BE32-E72D297353CC}">
              <c16:uniqueId val="{00000003-9459-44D2-90F6-E8343E14EB16}"/>
            </c:ext>
          </c:extLst>
        </c:ser>
        <c:dLbls>
          <c:showLegendKey val="0"/>
          <c:showVal val="0"/>
          <c:showCatName val="0"/>
          <c:showSerName val="0"/>
          <c:showPercent val="0"/>
          <c:showBubbleSize val="0"/>
        </c:dLbls>
        <c:smooth val="0"/>
        <c:axId val="1604740976"/>
        <c:axId val="1"/>
        <c:extLst/>
      </c:lineChart>
      <c:catAx>
        <c:axId val="1604740976"/>
        <c:scaling>
          <c:orientation val="minMax"/>
        </c:scaling>
        <c:delete val="0"/>
        <c:axPos val="b"/>
        <c:numFmt formatCode="General" sourceLinked="1"/>
        <c:majorTickMark val="out"/>
        <c:minorTickMark val="none"/>
        <c:tickLblPos val="nextTo"/>
        <c:spPr>
          <a:ln w="9525">
            <a:solidFill>
              <a:schemeClr val="tx1">
                <a:lumMod val="50000"/>
                <a:lumOff val="50000"/>
              </a:schemeClr>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
        <c:crosses val="autoZero"/>
        <c:auto val="1"/>
        <c:lblAlgn val="ctr"/>
        <c:lblOffset val="100"/>
        <c:tickLblSkip val="1"/>
        <c:tickMarkSkip val="4"/>
        <c:noMultiLvlLbl val="0"/>
      </c:catAx>
      <c:valAx>
        <c:axId val="1"/>
        <c:scaling>
          <c:orientation val="minMax"/>
          <c:max val="160"/>
          <c:min val="90"/>
        </c:scaling>
        <c:delete val="0"/>
        <c:axPos val="l"/>
        <c:majorGridlines>
          <c:spPr>
            <a:ln w="3175">
              <a:solidFill>
                <a:srgbClr val="999999"/>
              </a:solidFill>
              <a:prstDash val="sysDash"/>
            </a:ln>
          </c:spPr>
        </c:majorGridlines>
        <c:numFmt formatCode="0" sourceLinked="0"/>
        <c:majorTickMark val="out"/>
        <c:minorTickMark val="none"/>
        <c:tickLblPos val="nextTo"/>
        <c:spPr>
          <a:ln w="12700">
            <a:solidFill>
              <a:schemeClr val="bg2"/>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604740976"/>
        <c:crossesAt val="1"/>
        <c:crossBetween val="midCat"/>
        <c:majorUnit val="10"/>
        <c:minorUnit val="0.1"/>
      </c:valAx>
      <c:spPr>
        <a:noFill/>
        <a:ln w="25400">
          <a:noFill/>
        </a:ln>
      </c:spPr>
    </c:plotArea>
    <c:legend>
      <c:legendPos val="r"/>
      <c:layout>
        <c:manualLayout>
          <c:xMode val="edge"/>
          <c:yMode val="edge"/>
          <c:x val="7.8979852969816758E-2"/>
          <c:y val="0.84079856895267979"/>
          <c:w val="0.75058225704001691"/>
          <c:h val="0.15920166229221347"/>
        </c:manualLayout>
      </c:layout>
      <c:overlay val="0"/>
      <c:spPr>
        <a:noFill/>
        <a:ln w="25400">
          <a:noFill/>
        </a:ln>
      </c:spPr>
      <c:txPr>
        <a:bodyPr/>
        <a:lstStyle/>
        <a:p>
          <a:pPr>
            <a:defRPr sz="10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538843</xdr:colOff>
      <xdr:row>5</xdr:row>
      <xdr:rowOff>9525</xdr:rowOff>
    </xdr:to>
    <xdr:sp macro="" textlink="">
      <xdr:nvSpPr>
        <xdr:cNvPr id="2" name="Images 1">
          <a:extLst>
            <a:ext uri="{FF2B5EF4-FFF2-40B4-BE49-F238E27FC236}">
              <a16:creationId xmlns:a16="http://schemas.microsoft.com/office/drawing/2014/main" id="{00000000-0008-0000-0000-000002000000}"/>
            </a:ext>
          </a:extLst>
        </xdr:cNvPr>
        <xdr:cNvSpPr>
          <a:spLocks noChangeArrowheads="1"/>
        </xdr:cNvSpPr>
      </xdr:nvSpPr>
      <xdr:spPr bwMode="auto">
        <a:xfrm>
          <a:off x="0" y="0"/>
          <a:ext cx="11968843" cy="847725"/>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657225</xdr:colOff>
      <xdr:row>10</xdr:row>
      <xdr:rowOff>26035</xdr:rowOff>
    </xdr:from>
    <xdr:to>
      <xdr:col>13</xdr:col>
      <xdr:colOff>359410</xdr:colOff>
      <xdr:row>31</xdr:row>
      <xdr:rowOff>143510</xdr:rowOff>
    </xdr:to>
    <xdr:graphicFrame macro="">
      <xdr:nvGraphicFramePr>
        <xdr:cNvPr id="1149" name="Graphique 1">
          <a:extLst>
            <a:ext uri="{FF2B5EF4-FFF2-40B4-BE49-F238E27FC236}">
              <a16:creationId xmlns:a16="http://schemas.microsoft.com/office/drawing/2014/main" id="{00000000-0008-0000-0100-00007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0</xdr:row>
      <xdr:rowOff>0</xdr:rowOff>
    </xdr:from>
    <xdr:to>
      <xdr:col>14</xdr:col>
      <xdr:colOff>1019172</xdr:colOff>
      <xdr:row>5</xdr:row>
      <xdr:rowOff>179073</xdr:rowOff>
    </xdr:to>
    <xdr:sp macro="" textlink="" fLocksText="0">
      <xdr:nvSpPr>
        <xdr:cNvPr id="4" name="Images 1">
          <a:extLst>
            <a:ext uri="{FF2B5EF4-FFF2-40B4-BE49-F238E27FC236}">
              <a16:creationId xmlns:a16="http://schemas.microsoft.com/office/drawing/2014/main" id="{00000000-0008-0000-0100-000004000000}"/>
            </a:ext>
          </a:extLst>
        </xdr:cNvPr>
        <xdr:cNvSpPr>
          <a:spLocks noChangeArrowheads="1"/>
        </xdr:cNvSpPr>
      </xdr:nvSpPr>
      <xdr:spPr bwMode="auto">
        <a:xfrm>
          <a:off x="0" y="0"/>
          <a:ext cx="12553950" cy="1181100"/>
        </a:xfrm>
        <a:prstGeom prst="rect">
          <a:avLst/>
        </a:prstGeom>
        <a:blipFill dpi="0" rotWithShape="0">
          <a:blip xmlns:r="http://schemas.openxmlformats.org/officeDocument/2006/relationships" r:embed="rId2"/>
          <a:srcRect/>
          <a:stretch>
            <a:fillRect/>
          </a:stretch>
        </a:blip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lvl="4" algn="ctr" rtl="0">
            <a:defRPr sz="1000"/>
          </a:pPr>
          <a:r>
            <a:rPr lang="fr-FR" sz="1200" b="0" i="0" u="none" strike="noStrike" baseline="0">
              <a:solidFill>
                <a:schemeClr val="bg1"/>
              </a:solidFill>
              <a:latin typeface="Marianne" panose="02000000000000000000" pitchFamily="50" charset="0"/>
              <a:cs typeface="Times New Roman"/>
            </a:rPr>
            <a:t>Abattage total de canard gras en 2025</a:t>
          </a:r>
        </a:p>
        <a:p>
          <a:pPr lvl="4" algn="ctr" rtl="0">
            <a:defRPr sz="1000"/>
          </a:pPr>
          <a:r>
            <a:rPr lang="fr-FR" sz="1200" b="0" i="0" u="none" strike="noStrike" baseline="0">
              <a:solidFill>
                <a:schemeClr val="bg1"/>
              </a:solidFill>
              <a:latin typeface="Marianne" panose="02000000000000000000" pitchFamily="50" charset="0"/>
              <a:cs typeface="Times New Roman"/>
            </a:rPr>
            <a:t>France : 104 330 tonnes (-2% n-1)</a:t>
          </a:r>
        </a:p>
        <a:p>
          <a:pPr lvl="4" algn="ctr" rtl="0">
            <a:defRPr sz="1000"/>
          </a:pPr>
          <a:r>
            <a:rPr lang="fr-FR" sz="1200" b="0" i="0" u="none" strike="noStrike" baseline="0">
              <a:solidFill>
                <a:schemeClr val="bg1"/>
              </a:solidFill>
              <a:latin typeface="Marianne" panose="02000000000000000000" pitchFamily="50" charset="0"/>
              <a:cs typeface="Times New Roman"/>
            </a:rPr>
            <a:t>Occitanie : 1</a:t>
          </a:r>
          <a:r>
            <a:rPr lang="fr-FR" sz="1200" b="0" i="0" u="none" strike="noStrike" baseline="30000">
              <a:solidFill>
                <a:schemeClr val="bg1"/>
              </a:solidFill>
              <a:latin typeface="Marianne" panose="02000000000000000000" pitchFamily="50" charset="0"/>
              <a:cs typeface="Times New Roman"/>
            </a:rPr>
            <a:t>er</a:t>
          </a:r>
          <a:r>
            <a:rPr lang="fr-FR" sz="1200" b="0" i="0" u="none" strike="noStrike" baseline="0">
              <a:solidFill>
                <a:schemeClr val="bg1"/>
              </a:solidFill>
              <a:latin typeface="Marianne" panose="02000000000000000000" pitchFamily="50" charset="0"/>
              <a:cs typeface="Times New Roman"/>
            </a:rPr>
            <a:t> rang (37%)</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0.00596</cdr:x>
      <cdr:y>0.92653</cdr:y>
    </cdr:from>
    <cdr:to>
      <cdr:x>0.83101</cdr:x>
      <cdr:y>0.98024</cdr:y>
    </cdr:to>
    <cdr:sp macro="" textlink="">
      <cdr:nvSpPr>
        <cdr:cNvPr id="2" name="ZoneTexte 1"/>
        <cdr:cNvSpPr txBox="1"/>
      </cdr:nvSpPr>
      <cdr:spPr>
        <a:xfrm xmlns:a="http://schemas.openxmlformats.org/drawingml/2006/main">
          <a:off x="32210" y="3590926"/>
          <a:ext cx="4455826" cy="2082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a:latin typeface="Marianne" panose="02000000000000000000" pitchFamily="50" charset="0"/>
            </a:rPr>
            <a:t>Source : Agreste – Enquête auprès des abattoirs</a:t>
          </a: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7</xdr:col>
      <xdr:colOff>114141</xdr:colOff>
      <xdr:row>10</xdr:row>
      <xdr:rowOff>92075</xdr:rowOff>
    </xdr:from>
    <xdr:to>
      <xdr:col>12</xdr:col>
      <xdr:colOff>1303814</xdr:colOff>
      <xdr:row>32</xdr:row>
      <xdr:rowOff>67945</xdr:rowOff>
    </xdr:to>
    <xdr:graphicFrame macro="">
      <xdr:nvGraphicFramePr>
        <xdr:cNvPr id="2173" name="Graphique 1">
          <a:extLst>
            <a:ext uri="{FF2B5EF4-FFF2-40B4-BE49-F238E27FC236}">
              <a16:creationId xmlns:a16="http://schemas.microsoft.com/office/drawing/2014/main" id="{00000000-0008-0000-0200-00007D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0</xdr:row>
      <xdr:rowOff>0</xdr:rowOff>
    </xdr:from>
    <xdr:to>
      <xdr:col>14</xdr:col>
      <xdr:colOff>707228</xdr:colOff>
      <xdr:row>5</xdr:row>
      <xdr:rowOff>179073</xdr:rowOff>
    </xdr:to>
    <xdr:sp macro="" textlink="" fLocksText="0">
      <xdr:nvSpPr>
        <xdr:cNvPr id="3074" name="Images 1">
          <a:extLst>
            <a:ext uri="{FF2B5EF4-FFF2-40B4-BE49-F238E27FC236}">
              <a16:creationId xmlns:a16="http://schemas.microsoft.com/office/drawing/2014/main" id="{00000000-0008-0000-0200-0000020C0000}"/>
            </a:ext>
          </a:extLst>
        </xdr:cNvPr>
        <xdr:cNvSpPr>
          <a:spLocks noChangeArrowheads="1"/>
        </xdr:cNvSpPr>
      </xdr:nvSpPr>
      <xdr:spPr bwMode="auto">
        <a:xfrm>
          <a:off x="0" y="0"/>
          <a:ext cx="12553950" cy="1181100"/>
        </a:xfrm>
        <a:prstGeom prst="rect">
          <a:avLst/>
        </a:prstGeom>
        <a:blipFill dpi="0" rotWithShape="0">
          <a:blip xmlns:r="http://schemas.openxmlformats.org/officeDocument/2006/relationships" r:embed="rId2"/>
          <a:srcRect/>
          <a:stretch>
            <a:fillRect/>
          </a:stretch>
        </a:blip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lvl="4" algn="ctr" rtl="0"/>
          <a:r>
            <a:rPr lang="fr-FR" sz="1200" b="0" i="0" baseline="0">
              <a:solidFill>
                <a:schemeClr val="bg1"/>
              </a:solidFill>
              <a:effectLst/>
              <a:latin typeface="Marianne" panose="02000000000000000000" pitchFamily="50" charset="0"/>
              <a:ea typeface="+mn-ea"/>
              <a:cs typeface="+mn-cs"/>
            </a:rPr>
            <a:t>Abattage total de poulet de chair en 2025</a:t>
          </a:r>
          <a:endParaRPr lang="fr-FR" sz="1200">
            <a:solidFill>
              <a:schemeClr val="bg1"/>
            </a:solidFill>
            <a:effectLst/>
            <a:latin typeface="Marianne" panose="02000000000000000000" pitchFamily="50" charset="0"/>
          </a:endParaRPr>
        </a:p>
        <a:p>
          <a:pPr lvl="4" algn="ctr" rtl="0"/>
          <a:r>
            <a:rPr lang="fr-FR" sz="1200" b="0" i="0" baseline="0">
              <a:solidFill>
                <a:schemeClr val="bg1"/>
              </a:solidFill>
              <a:effectLst/>
              <a:latin typeface="Marianne" panose="02000000000000000000" pitchFamily="50" charset="0"/>
              <a:ea typeface="+mn-ea"/>
              <a:cs typeface="+mn-cs"/>
            </a:rPr>
            <a:t>France : 1 154 324 tonnes (-0,4% n-1)</a:t>
          </a:r>
          <a:endParaRPr lang="fr-FR" sz="1200">
            <a:solidFill>
              <a:schemeClr val="bg1"/>
            </a:solidFill>
            <a:effectLst/>
            <a:latin typeface="Marianne" panose="02000000000000000000" pitchFamily="50" charset="0"/>
          </a:endParaRPr>
        </a:p>
        <a:p>
          <a:pPr lvl="4" algn="ctr" rtl="0"/>
          <a:r>
            <a:rPr lang="fr-FR" sz="1200" b="0" i="0" baseline="0">
              <a:solidFill>
                <a:schemeClr val="bg1"/>
              </a:solidFill>
              <a:effectLst/>
              <a:latin typeface="Marianne" panose="02000000000000000000" pitchFamily="50" charset="0"/>
              <a:ea typeface="+mn-ea"/>
              <a:cs typeface="+mn-cs"/>
            </a:rPr>
            <a:t>Occitanie : 5</a:t>
          </a:r>
          <a:r>
            <a:rPr lang="fr-FR" sz="1200" b="0" i="0" baseline="30000">
              <a:solidFill>
                <a:schemeClr val="bg1"/>
              </a:solidFill>
              <a:effectLst/>
              <a:latin typeface="Marianne" panose="02000000000000000000" pitchFamily="50" charset="0"/>
              <a:ea typeface="+mn-ea"/>
              <a:cs typeface="+mn-cs"/>
            </a:rPr>
            <a:t>e</a:t>
          </a:r>
          <a:r>
            <a:rPr lang="fr-FR" sz="1200" b="0" i="0" baseline="0">
              <a:solidFill>
                <a:schemeClr val="bg1"/>
              </a:solidFill>
              <a:effectLst/>
              <a:latin typeface="Marianne" panose="02000000000000000000" pitchFamily="50" charset="0"/>
              <a:ea typeface="+mn-ea"/>
              <a:cs typeface="+mn-cs"/>
            </a:rPr>
            <a:t> rang (4%)</a:t>
          </a:r>
          <a:endParaRPr lang="fr-FR" sz="1200">
            <a:solidFill>
              <a:schemeClr val="bg1"/>
            </a:solidFill>
            <a:effectLst/>
            <a:latin typeface="Marianne" panose="02000000000000000000" pitchFamily="50" charset="0"/>
          </a:endParaRPr>
        </a:p>
        <a:p>
          <a:pPr algn="ctr" rtl="0">
            <a:defRPr sz="1000"/>
          </a:pPr>
          <a:endParaRPr lang="fr-FR" sz="1200" b="0" i="0" u="none" strike="noStrike" baseline="0">
            <a:solidFill>
              <a:srgbClr val="000000"/>
            </a:solidFill>
            <a:latin typeface="Times New Roman"/>
            <a:cs typeface="Times New Roman"/>
          </a:endParaRPr>
        </a:p>
      </xdr:txBody>
    </xdr:sp>
    <xdr:clientData/>
  </xdr:twoCellAnchor>
</xdr:wsDr>
</file>

<file path=xl/drawings/drawing5.xml><?xml version="1.0" encoding="utf-8"?>
<c:userShapes xmlns:c="http://schemas.openxmlformats.org/drawingml/2006/chart">
  <cdr:relSizeAnchor xmlns:cdr="http://schemas.openxmlformats.org/drawingml/2006/chartDrawing">
    <cdr:from>
      <cdr:x>0.01962</cdr:x>
      <cdr:y>0.93551</cdr:y>
    </cdr:from>
    <cdr:to>
      <cdr:x>0.92622</cdr:x>
      <cdr:y>0.98792</cdr:y>
    </cdr:to>
    <cdr:sp macro="" textlink="">
      <cdr:nvSpPr>
        <cdr:cNvPr id="2" name="ZoneTexte 1"/>
        <cdr:cNvSpPr txBox="1"/>
      </cdr:nvSpPr>
      <cdr:spPr>
        <a:xfrm xmlns:a="http://schemas.openxmlformats.org/drawingml/2006/main">
          <a:off x="104775" y="3686175"/>
          <a:ext cx="516255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fr-FR" sz="900">
              <a:effectLst/>
              <a:latin typeface="Marianne" panose="02000000000000000000" pitchFamily="50" charset="0"/>
              <a:ea typeface="+mn-ea"/>
              <a:cs typeface="+mn-cs"/>
            </a:rPr>
            <a:t>Source : Agreste – Enquête auprès des abattoirs</a:t>
          </a:r>
          <a:endParaRPr lang="fr-FR" sz="900">
            <a:effectLst/>
            <a:latin typeface="Marianne" panose="02000000000000000000" pitchFamily="50" charset="0"/>
          </a:endParaRPr>
        </a:p>
      </cdr:txBody>
    </cdr:sp>
  </cdr:relSizeAnchor>
</c:userShapes>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12247</xdr:colOff>
      <xdr:row>4</xdr:row>
      <xdr:rowOff>144418</xdr:rowOff>
    </xdr:to>
    <xdr:sp macro="" textlink="">
      <xdr:nvSpPr>
        <xdr:cNvPr id="2" name="Images 1">
          <a:extLst>
            <a:ext uri="{FF2B5EF4-FFF2-40B4-BE49-F238E27FC236}">
              <a16:creationId xmlns:a16="http://schemas.microsoft.com/office/drawing/2014/main" id="{00000000-0008-0000-0300-000002000000}"/>
            </a:ext>
          </a:extLst>
        </xdr:cNvPr>
        <xdr:cNvSpPr>
          <a:spLocks noChangeArrowheads="1"/>
        </xdr:cNvSpPr>
      </xdr:nvSpPr>
      <xdr:spPr bwMode="auto">
        <a:xfrm>
          <a:off x="0" y="0"/>
          <a:ext cx="11439072" cy="817518"/>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8</xdr:col>
      <xdr:colOff>469265</xdr:colOff>
      <xdr:row>13</xdr:row>
      <xdr:rowOff>85725</xdr:rowOff>
    </xdr:from>
    <xdr:to>
      <xdr:col>16</xdr:col>
      <xdr:colOff>66675</xdr:colOff>
      <xdr:row>37</xdr:row>
      <xdr:rowOff>104775</xdr:rowOff>
    </xdr:to>
    <xdr:graphicFrame macro="">
      <xdr:nvGraphicFramePr>
        <xdr:cNvPr id="3" name="Graphique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space%20de%20travail\conjoncture\animaux\janvier2024\ipampa_0501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AMPA_aliment_ovins_caprins"/>
      <sheetName val="IMPAMPA_aliment_porc"/>
      <sheetName val="ipampa_aliment_bovins"/>
      <sheetName val="donnees ipampa"/>
      <sheetName val="ipampa_aliment_veaux"/>
      <sheetName val="ipampa_aliment_volaille"/>
    </sheetNames>
    <sheetDataSet>
      <sheetData sheetId="0"/>
      <sheetData sheetId="1">
        <row r="13">
          <cell r="A13" t="str">
            <v>janv</v>
          </cell>
        </row>
        <row r="14">
          <cell r="A14" t="str">
            <v>fév</v>
          </cell>
        </row>
        <row r="15">
          <cell r="A15" t="str">
            <v>mars</v>
          </cell>
        </row>
        <row r="16">
          <cell r="A16" t="str">
            <v>avril</v>
          </cell>
        </row>
        <row r="17">
          <cell r="A17" t="str">
            <v>mai</v>
          </cell>
        </row>
        <row r="18">
          <cell r="A18" t="str">
            <v>juin</v>
          </cell>
        </row>
        <row r="19">
          <cell r="A19" t="str">
            <v>juillet</v>
          </cell>
        </row>
        <row r="20">
          <cell r="A20" t="str">
            <v>août</v>
          </cell>
        </row>
        <row r="21">
          <cell r="A21" t="str">
            <v>sept</v>
          </cell>
        </row>
        <row r="22">
          <cell r="A22" t="str">
            <v>oct</v>
          </cell>
        </row>
        <row r="23">
          <cell r="A23" t="str">
            <v>nov</v>
          </cell>
        </row>
        <row r="24">
          <cell r="A24" t="str">
            <v>déc</v>
          </cell>
        </row>
      </sheetData>
      <sheetData sheetId="2"/>
      <sheetData sheetId="3"/>
      <sheetData sheetId="4"/>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K22"/>
  <sheetViews>
    <sheetView zoomScale="105" zoomScaleNormal="105" workbookViewId="0">
      <selection activeCell="B26" sqref="B26"/>
    </sheetView>
  </sheetViews>
  <sheetFormatPr baseColWidth="10" defaultColWidth="11.453125" defaultRowHeight="12.5"/>
  <cols>
    <col min="1" max="10" width="11.453125" style="91"/>
    <col min="11" max="11" width="39.54296875" style="91" customWidth="1"/>
    <col min="12" max="16384" width="11.453125" style="91"/>
  </cols>
  <sheetData>
    <row r="6" spans="1:11">
      <c r="A6" s="101"/>
      <c r="B6" s="101"/>
      <c r="C6" s="101"/>
      <c r="D6" s="101"/>
      <c r="E6" s="101"/>
      <c r="F6" s="101"/>
      <c r="G6" s="101"/>
      <c r="H6" s="101"/>
      <c r="I6" s="101"/>
      <c r="J6" s="101"/>
      <c r="K6" s="101"/>
    </row>
    <row r="9" spans="1:11" s="93" customFormat="1" ht="16">
      <c r="A9" s="103" t="s">
        <v>20</v>
      </c>
      <c r="B9" s="103"/>
      <c r="C9" s="103"/>
      <c r="D9" s="103"/>
      <c r="E9" s="92"/>
      <c r="F9" s="92"/>
      <c r="G9" s="92"/>
      <c r="H9" s="92"/>
      <c r="I9" s="92"/>
      <c r="J9" s="92"/>
      <c r="K9" s="92"/>
    </row>
    <row r="10" spans="1:11" s="93" customFormat="1" ht="37.9" customHeight="1">
      <c r="A10" s="104" t="s">
        <v>39</v>
      </c>
      <c r="B10" s="104"/>
      <c r="C10" s="104"/>
      <c r="D10" s="104"/>
      <c r="E10" s="104"/>
      <c r="F10" s="104"/>
      <c r="G10" s="104"/>
      <c r="H10" s="104"/>
      <c r="I10" s="104"/>
      <c r="J10" s="104"/>
      <c r="K10" s="104"/>
    </row>
    <row r="11" spans="1:11" s="93" customFormat="1" ht="34.9" customHeight="1">
      <c r="A11" s="100" t="s">
        <v>40</v>
      </c>
      <c r="B11" s="100"/>
      <c r="C11" s="100"/>
      <c r="D11" s="100"/>
      <c r="E11" s="100"/>
      <c r="F11" s="100"/>
      <c r="G11" s="100"/>
      <c r="H11" s="100"/>
      <c r="I11" s="100"/>
      <c r="J11" s="100"/>
      <c r="K11" s="100"/>
    </row>
    <row r="12" spans="1:11" s="93" customFormat="1" ht="16">
      <c r="A12" s="92"/>
      <c r="B12" s="92"/>
      <c r="C12" s="92"/>
      <c r="D12" s="92"/>
      <c r="E12" s="92"/>
      <c r="F12" s="92"/>
      <c r="G12" s="92"/>
      <c r="H12" s="92"/>
      <c r="I12" s="92"/>
      <c r="J12" s="92"/>
      <c r="K12" s="92"/>
    </row>
    <row r="13" spans="1:11" s="93" customFormat="1" ht="16">
      <c r="A13" s="103" t="s">
        <v>21</v>
      </c>
      <c r="B13" s="103"/>
      <c r="C13" s="103"/>
      <c r="D13" s="92"/>
      <c r="E13" s="92"/>
      <c r="F13" s="92"/>
      <c r="G13" s="92"/>
      <c r="H13" s="92"/>
      <c r="I13" s="92"/>
      <c r="J13" s="92"/>
      <c r="K13" s="92"/>
    </row>
    <row r="14" spans="1:11" s="93" customFormat="1" ht="16">
      <c r="A14" s="102" t="s">
        <v>22</v>
      </c>
      <c r="B14" s="102"/>
      <c r="C14" s="102"/>
      <c r="D14" s="102"/>
      <c r="E14" s="102"/>
      <c r="F14" s="102"/>
      <c r="G14" s="102"/>
      <c r="H14" s="102"/>
      <c r="I14" s="102"/>
      <c r="J14" s="102"/>
      <c r="K14" s="102"/>
    </row>
    <row r="15" spans="1:11" s="93" customFormat="1" ht="16">
      <c r="A15" s="102" t="s">
        <v>23</v>
      </c>
      <c r="B15" s="102"/>
      <c r="C15" s="102"/>
      <c r="D15" s="102"/>
      <c r="E15" s="102"/>
      <c r="F15" s="102"/>
      <c r="G15" s="102"/>
      <c r="H15" s="102"/>
      <c r="I15" s="102"/>
      <c r="J15" s="102"/>
      <c r="K15" s="102"/>
    </row>
    <row r="16" spans="1:11" s="94" customFormat="1" ht="17.5" customHeight="1">
      <c r="A16" s="102"/>
      <c r="B16" s="102"/>
      <c r="C16" s="102"/>
      <c r="D16" s="102"/>
      <c r="E16" s="102"/>
      <c r="F16" s="102"/>
      <c r="G16" s="102"/>
      <c r="H16" s="102"/>
      <c r="I16" s="102"/>
      <c r="J16" s="102"/>
      <c r="K16" s="102"/>
    </row>
    <row r="17" spans="1:11" s="93" customFormat="1" ht="32.5" customHeight="1">
      <c r="A17" s="100" t="s">
        <v>41</v>
      </c>
      <c r="B17" s="100"/>
      <c r="C17" s="100"/>
      <c r="D17" s="100"/>
      <c r="E17" s="100"/>
      <c r="F17" s="100"/>
      <c r="G17" s="100"/>
      <c r="H17" s="100"/>
      <c r="I17" s="100"/>
      <c r="J17" s="100"/>
      <c r="K17" s="100"/>
    </row>
    <row r="19" spans="1:11" ht="16">
      <c r="A19" s="103" t="s">
        <v>38</v>
      </c>
      <c r="B19" s="103"/>
      <c r="C19" s="103"/>
      <c r="D19" s="103"/>
      <c r="E19" s="95"/>
      <c r="F19" s="95"/>
      <c r="G19" s="95"/>
      <c r="H19" s="95"/>
      <c r="I19" s="95"/>
      <c r="J19" s="95"/>
      <c r="K19" s="95"/>
    </row>
    <row r="20" spans="1:11" s="93" customFormat="1" ht="17.25" customHeight="1">
      <c r="A20" s="100" t="s">
        <v>43</v>
      </c>
      <c r="B20" s="100"/>
      <c r="C20" s="100"/>
      <c r="D20" s="100"/>
      <c r="E20" s="100"/>
      <c r="F20" s="100"/>
      <c r="G20" s="100"/>
      <c r="H20" s="100"/>
      <c r="I20" s="100"/>
      <c r="J20" s="100"/>
      <c r="K20" s="100"/>
    </row>
    <row r="21" spans="1:11" s="93" customFormat="1" ht="17.25" customHeight="1">
      <c r="A21" s="100" t="s">
        <v>44</v>
      </c>
      <c r="B21" s="100"/>
      <c r="C21" s="100"/>
      <c r="D21" s="100"/>
      <c r="E21" s="100"/>
      <c r="F21" s="100"/>
      <c r="G21" s="100"/>
      <c r="H21" s="100"/>
      <c r="I21" s="100"/>
      <c r="J21" s="100"/>
      <c r="K21" s="100"/>
    </row>
    <row r="22" spans="1:11" s="93" customFormat="1" ht="17.25" customHeight="1">
      <c r="A22" s="100" t="s">
        <v>42</v>
      </c>
      <c r="B22" s="100"/>
      <c r="C22" s="100"/>
      <c r="D22" s="100"/>
      <c r="E22" s="100"/>
      <c r="F22" s="100"/>
      <c r="G22" s="100"/>
      <c r="H22" s="100"/>
      <c r="I22" s="100"/>
      <c r="J22" s="100"/>
      <c r="K22" s="100"/>
    </row>
  </sheetData>
  <sheetProtection selectLockedCells="1" selectUnlockedCells="1"/>
  <mergeCells count="13">
    <mergeCell ref="A22:K22"/>
    <mergeCell ref="A6:K6"/>
    <mergeCell ref="A15:K15"/>
    <mergeCell ref="A14:K14"/>
    <mergeCell ref="A16:K16"/>
    <mergeCell ref="A17:K17"/>
    <mergeCell ref="A19:D19"/>
    <mergeCell ref="A20:K20"/>
    <mergeCell ref="A9:D9"/>
    <mergeCell ref="A10:K10"/>
    <mergeCell ref="A11:K11"/>
    <mergeCell ref="A13:C13"/>
    <mergeCell ref="A21:K21"/>
  </mergeCells>
  <hyperlinks>
    <hyperlink ref="A22:K22" location="IPAMPA_aliment_volaille!A1" display="IPAMPA_aliment_volaille" xr:uid="{00000000-0004-0000-0000-000000000000}"/>
    <hyperlink ref="A21:K21" location="Evolution_abattages_poulets!A1" display="Evolution_abattages_poulets" xr:uid="{00000000-0004-0000-0000-000001000000}"/>
    <hyperlink ref="A20:K20" location="Evolution_abattages_canards_gra!A1" display="Evolution_abattages_canards_gra" xr:uid="{00000000-0004-0000-0000-000002000000}"/>
  </hyperlinks>
  <pageMargins left="0.2361111111111111" right="0.17430555555555555" top="0.2013888888888889" bottom="0.2326388888888889" header="0.51180555555555551" footer="0.51180555555555551"/>
  <pageSetup paperSize="9" scale="75" firstPageNumber="0"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U50"/>
  <sheetViews>
    <sheetView showGridLines="0" tabSelected="1" zoomScaleNormal="100" workbookViewId="0">
      <selection activeCell="M37" sqref="M37"/>
    </sheetView>
  </sheetViews>
  <sheetFormatPr baseColWidth="10" defaultColWidth="11" defaultRowHeight="12.5"/>
  <cols>
    <col min="1" max="1" width="18.7265625" customWidth="1"/>
    <col min="2" max="6" width="8.7265625" customWidth="1"/>
    <col min="7" max="7" width="9.7265625" customWidth="1"/>
    <col min="8" max="12" width="13.7265625" customWidth="1"/>
    <col min="13" max="13" width="18.1796875" customWidth="1"/>
    <col min="14" max="14" width="13.7265625" customWidth="1"/>
    <col min="15" max="15" width="20.26953125" customWidth="1"/>
    <col min="16" max="20" width="8.7265625" customWidth="1"/>
    <col min="21" max="21" width="9.81640625" customWidth="1"/>
  </cols>
  <sheetData>
    <row r="1" spans="1:21" s="1" customFormat="1" ht="16"/>
    <row r="2" spans="1:21" s="1" customFormat="1" ht="16"/>
    <row r="3" spans="1:21" s="1" customFormat="1" ht="16"/>
    <row r="4" spans="1:21" s="1" customFormat="1" ht="16"/>
    <row r="5" spans="1:21" s="1" customFormat="1" ht="16"/>
    <row r="6" spans="1:21" s="1" customFormat="1" ht="16">
      <c r="P6" s="2"/>
    </row>
    <row r="7" spans="1:21" s="6" customFormat="1" ht="18.5">
      <c r="A7" s="3" t="s">
        <v>0</v>
      </c>
      <c r="B7" s="3"/>
      <c r="C7" s="4"/>
      <c r="D7" s="4"/>
      <c r="E7" s="4"/>
      <c r="F7" s="4"/>
      <c r="G7" s="4"/>
      <c r="H7" s="4"/>
      <c r="I7" s="4"/>
      <c r="J7" s="4"/>
      <c r="K7" s="4"/>
      <c r="L7" s="4"/>
      <c r="M7" s="4"/>
      <c r="N7" s="4"/>
      <c r="O7" s="4"/>
      <c r="P7" s="5"/>
      <c r="Q7" s="4"/>
      <c r="R7" s="4"/>
      <c r="S7" s="4"/>
      <c r="T7" s="4"/>
      <c r="U7" s="4"/>
    </row>
    <row r="8" spans="1:21" s="1" customFormat="1" ht="16">
      <c r="A8" s="7"/>
      <c r="B8" s="7"/>
      <c r="C8" s="7"/>
      <c r="D8" s="7"/>
      <c r="E8" s="7"/>
      <c r="F8" s="7"/>
      <c r="G8" s="7"/>
      <c r="H8" s="7"/>
      <c r="I8" s="105"/>
      <c r="J8" s="105"/>
      <c r="K8" s="105"/>
      <c r="L8" s="105"/>
      <c r="M8" s="105"/>
      <c r="N8" s="7"/>
      <c r="O8" s="7"/>
      <c r="P8" s="7"/>
      <c r="Q8" s="7"/>
      <c r="R8" s="7"/>
      <c r="S8" s="7"/>
      <c r="T8" s="7"/>
      <c r="U8" s="7"/>
    </row>
    <row r="9" spans="1:21" s="14" customFormat="1" ht="33.4" customHeight="1">
      <c r="A9" s="106" t="s">
        <v>29</v>
      </c>
      <c r="B9" s="106"/>
      <c r="C9" s="106"/>
      <c r="D9" s="106"/>
      <c r="E9" s="106"/>
      <c r="F9" s="106"/>
      <c r="G9" s="106"/>
      <c r="I9" s="107" t="str">
        <f>CONCATENATE("Evolution des volumes de",A9,"abattus : ",TEXT(S28,"0,0%")," entre 2024 et 2025")</f>
        <v>Evolution des volumes deTotal canards gras abattus : -5,1% entre 2024 et 2025</v>
      </c>
      <c r="J9" s="107"/>
      <c r="K9" s="107"/>
      <c r="L9" s="107"/>
      <c r="M9" s="107"/>
      <c r="O9" s="19" t="s">
        <v>30</v>
      </c>
      <c r="P9" s="13"/>
    </row>
    <row r="10" spans="1:21" s="14" customFormat="1" ht="33.4" customHeight="1">
      <c r="A10" s="106" t="s">
        <v>26</v>
      </c>
      <c r="B10" s="106"/>
      <c r="C10" s="106"/>
      <c r="D10" s="106"/>
      <c r="E10" s="106"/>
      <c r="F10" s="106"/>
      <c r="G10" s="106"/>
      <c r="I10" s="107" t="str">
        <f>CONCATENATE(TEXT(U28,"0,0%"), " sur les 2 premiers mois de l'année entre 2025 et 2026")</f>
        <v>-9,6% sur les 2 premiers mois de l'année entre 2025 et 2026</v>
      </c>
      <c r="J10" s="107"/>
      <c r="K10" s="107"/>
      <c r="L10" s="107"/>
      <c r="M10" s="107"/>
      <c r="O10" s="19"/>
      <c r="P10" s="13"/>
    </row>
    <row r="11" spans="1:21" s="8" customFormat="1">
      <c r="C11" s="9"/>
      <c r="D11" s="9"/>
      <c r="E11" s="9"/>
      <c r="F11" s="9"/>
      <c r="Q11" s="9"/>
      <c r="R11" s="9"/>
      <c r="S11" s="9"/>
      <c r="T11" s="9"/>
    </row>
    <row r="12" spans="1:21" s="8" customFormat="1" ht="14.65" customHeight="1">
      <c r="A12" s="108" t="s">
        <v>1</v>
      </c>
      <c r="B12" s="110" t="s">
        <v>46</v>
      </c>
      <c r="C12" s="110">
        <v>2023</v>
      </c>
      <c r="D12" s="110">
        <v>2024</v>
      </c>
      <c r="E12" s="110">
        <v>2025</v>
      </c>
      <c r="F12" s="110">
        <v>2026</v>
      </c>
      <c r="G12" s="112" t="s">
        <v>47</v>
      </c>
      <c r="O12" s="108" t="s">
        <v>14</v>
      </c>
      <c r="P12" s="110" t="s">
        <v>46</v>
      </c>
      <c r="Q12" s="110">
        <v>2023</v>
      </c>
      <c r="R12" s="110">
        <v>2024</v>
      </c>
      <c r="S12" s="110">
        <v>2025</v>
      </c>
      <c r="T12" s="110">
        <v>2026</v>
      </c>
      <c r="U12" s="112" t="s">
        <v>47</v>
      </c>
    </row>
    <row r="13" spans="1:21" s="8" customFormat="1" ht="23.15" customHeight="1">
      <c r="A13" s="109"/>
      <c r="B13" s="111"/>
      <c r="C13" s="111"/>
      <c r="D13" s="111"/>
      <c r="E13" s="111"/>
      <c r="F13" s="111"/>
      <c r="G13" s="113"/>
      <c r="I13" s="114"/>
      <c r="J13" s="114"/>
      <c r="K13" s="114"/>
      <c r="O13" s="109"/>
      <c r="P13" s="111"/>
      <c r="Q13" s="111"/>
      <c r="R13" s="111"/>
      <c r="S13" s="111"/>
      <c r="T13" s="111"/>
      <c r="U13" s="113"/>
    </row>
    <row r="14" spans="1:21" s="8" customFormat="1">
      <c r="A14" s="37" t="s">
        <v>2</v>
      </c>
      <c r="B14" s="125">
        <v>680.55799999999999</v>
      </c>
      <c r="C14" s="125">
        <v>561.38499999999999</v>
      </c>
      <c r="D14" s="125">
        <v>707.327</v>
      </c>
      <c r="E14" s="125">
        <v>831.27</v>
      </c>
      <c r="F14" s="125">
        <v>748.20399999999995</v>
      </c>
      <c r="G14" s="38">
        <f>F14/E14-1</f>
        <v>-9.992661830692795E-2</v>
      </c>
      <c r="O14" s="37" t="s">
        <v>2</v>
      </c>
      <c r="P14" s="125">
        <v>2463.5709999999999</v>
      </c>
      <c r="Q14" s="125">
        <v>2085.3620000000001</v>
      </c>
      <c r="R14" s="125">
        <v>2607.819</v>
      </c>
      <c r="S14" s="125">
        <v>3061.1010000000001</v>
      </c>
      <c r="T14" s="125">
        <v>2738.8029999999999</v>
      </c>
      <c r="U14" s="38">
        <f>T14/S14-1</f>
        <v>-0.10528826066176855</v>
      </c>
    </row>
    <row r="15" spans="1:21" s="8" customFormat="1">
      <c r="A15" s="37" t="s">
        <v>3</v>
      </c>
      <c r="B15" s="125">
        <v>565.90840000000003</v>
      </c>
      <c r="C15" s="125">
        <v>546.75800000000004</v>
      </c>
      <c r="D15" s="125">
        <v>786.61500000000001</v>
      </c>
      <c r="E15" s="125">
        <v>849.75199999999995</v>
      </c>
      <c r="F15" s="125">
        <v>777.928</v>
      </c>
      <c r="G15" s="38">
        <f t="shared" ref="G15" si="0">F15/E15-1</f>
        <v>-8.4523484499006707E-2</v>
      </c>
      <c r="O15" s="37" t="s">
        <v>3</v>
      </c>
      <c r="P15" s="125">
        <v>2085.5628000000002</v>
      </c>
      <c r="Q15" s="125">
        <v>2064.9960000000001</v>
      </c>
      <c r="R15" s="125">
        <v>2920.2350000000001</v>
      </c>
      <c r="S15" s="125">
        <v>3121.5039999999999</v>
      </c>
      <c r="T15" s="125">
        <v>2850.8209999999999</v>
      </c>
      <c r="U15" s="38">
        <f t="shared" ref="U15" si="1">T15/S15-1</f>
        <v>-8.6715570442965961E-2</v>
      </c>
    </row>
    <row r="16" spans="1:21" s="8" customFormat="1">
      <c r="A16" s="37" t="s">
        <v>4</v>
      </c>
      <c r="B16" s="125">
        <v>646.09580000000005</v>
      </c>
      <c r="C16" s="125">
        <v>617.06399999999996</v>
      </c>
      <c r="D16" s="125">
        <v>752.34299999999996</v>
      </c>
      <c r="E16" s="125">
        <v>919.11800000000005</v>
      </c>
      <c r="F16" s="125"/>
      <c r="G16" s="38"/>
      <c r="O16" s="37" t="s">
        <v>4</v>
      </c>
      <c r="P16" s="125">
        <v>2354.0333999999998</v>
      </c>
      <c r="Q16" s="125">
        <v>2256.2950000000001</v>
      </c>
      <c r="R16" s="125">
        <v>2809.8229999999999</v>
      </c>
      <c r="S16" s="125">
        <v>3381.317</v>
      </c>
      <c r="T16" s="125"/>
      <c r="U16" s="38"/>
    </row>
    <row r="17" spans="1:21" s="8" customFormat="1">
      <c r="A17" s="37" t="s">
        <v>5</v>
      </c>
      <c r="B17" s="125">
        <v>639.82460000000003</v>
      </c>
      <c r="C17" s="125">
        <v>790.94100000000003</v>
      </c>
      <c r="D17" s="125">
        <v>924.63400000000001</v>
      </c>
      <c r="E17" s="125">
        <v>903.53099999999995</v>
      </c>
      <c r="F17" s="125"/>
      <c r="G17" s="38"/>
      <c r="O17" s="37" t="s">
        <v>5</v>
      </c>
      <c r="P17" s="125">
        <v>2328.2903999999999</v>
      </c>
      <c r="Q17" s="125">
        <v>2912.07</v>
      </c>
      <c r="R17" s="125">
        <v>3406.0210000000002</v>
      </c>
      <c r="S17" s="125">
        <v>3346.2249999999999</v>
      </c>
      <c r="T17" s="125"/>
      <c r="U17" s="38"/>
    </row>
    <row r="18" spans="1:21" s="8" customFormat="1">
      <c r="A18" s="37" t="s">
        <v>6</v>
      </c>
      <c r="B18" s="125">
        <v>687.23299999999995</v>
      </c>
      <c r="C18" s="125">
        <v>682.69799999999998</v>
      </c>
      <c r="D18" s="125">
        <v>932.16399999999999</v>
      </c>
      <c r="E18" s="125">
        <v>793.97900000000004</v>
      </c>
      <c r="F18" s="125"/>
      <c r="G18" s="38"/>
      <c r="O18" s="37" t="s">
        <v>6</v>
      </c>
      <c r="P18" s="125">
        <v>2494.1363999999999</v>
      </c>
      <c r="Q18" s="125">
        <v>2544.6010000000001</v>
      </c>
      <c r="R18" s="125">
        <v>3419.2559999999999</v>
      </c>
      <c r="S18" s="125">
        <v>2936.77</v>
      </c>
      <c r="T18" s="125"/>
      <c r="U18" s="38"/>
    </row>
    <row r="19" spans="1:21" s="8" customFormat="1">
      <c r="A19" s="37" t="s">
        <v>7</v>
      </c>
      <c r="B19" s="125">
        <v>710.64779999999996</v>
      </c>
      <c r="C19" s="125">
        <v>618.35699999999997</v>
      </c>
      <c r="D19" s="125">
        <v>969.70600000000002</v>
      </c>
      <c r="E19" s="125">
        <v>853.05499999999995</v>
      </c>
      <c r="F19" s="125"/>
      <c r="G19" s="38"/>
      <c r="O19" s="37" t="s">
        <v>7</v>
      </c>
      <c r="P19" s="125">
        <v>2574.4171999999999</v>
      </c>
      <c r="Q19" s="125">
        <v>2279.261</v>
      </c>
      <c r="R19" s="125">
        <v>3555.797</v>
      </c>
      <c r="S19" s="125">
        <v>3170.5709999999999</v>
      </c>
      <c r="T19" s="125"/>
      <c r="U19" s="38"/>
    </row>
    <row r="20" spans="1:21" s="9" customFormat="1" ht="13" customHeight="1">
      <c r="A20" s="37" t="s">
        <v>8</v>
      </c>
      <c r="B20" s="125">
        <v>794.43960000000004</v>
      </c>
      <c r="C20" s="125">
        <v>565.87400000000002</v>
      </c>
      <c r="D20" s="125">
        <v>1058.212</v>
      </c>
      <c r="E20" s="125">
        <v>924.92499999999995</v>
      </c>
      <c r="F20" s="125"/>
      <c r="G20" s="38"/>
      <c r="O20" s="37" t="s">
        <v>8</v>
      </c>
      <c r="P20" s="125">
        <v>2869.3726000000001</v>
      </c>
      <c r="Q20" s="125">
        <v>2051.8679999999999</v>
      </c>
      <c r="R20" s="125">
        <v>3875.8609999999999</v>
      </c>
      <c r="S20" s="125">
        <v>3389.6089999999999</v>
      </c>
      <c r="T20" s="125"/>
      <c r="U20" s="38"/>
    </row>
    <row r="21" spans="1:21" s="8" customFormat="1" ht="13" customHeight="1">
      <c r="A21" s="37" t="s">
        <v>9</v>
      </c>
      <c r="B21" s="125">
        <v>810.63699999999994</v>
      </c>
      <c r="C21" s="125">
        <v>583.11900000000003</v>
      </c>
      <c r="D21" s="125">
        <v>742.70299999999997</v>
      </c>
      <c r="E21" s="125">
        <v>622.32899999999995</v>
      </c>
      <c r="F21" s="125"/>
      <c r="G21" s="38"/>
      <c r="O21" s="37" t="s">
        <v>9</v>
      </c>
      <c r="P21" s="125">
        <v>2953.4328</v>
      </c>
      <c r="Q21" s="125">
        <v>2117.0709999999999</v>
      </c>
      <c r="R21" s="125">
        <v>2739.6260000000002</v>
      </c>
      <c r="S21" s="125">
        <v>2291.4960000000001</v>
      </c>
      <c r="T21" s="125"/>
      <c r="U21" s="38"/>
    </row>
    <row r="22" spans="1:21" s="8" customFormat="1" ht="13" customHeight="1">
      <c r="A22" s="37" t="s">
        <v>10</v>
      </c>
      <c r="B22" s="125">
        <v>947.76660000000004</v>
      </c>
      <c r="C22" s="125">
        <v>700.66099999999994</v>
      </c>
      <c r="D22" s="125">
        <v>984.83900000000006</v>
      </c>
      <c r="E22" s="125">
        <v>940.27300000000002</v>
      </c>
      <c r="F22" s="125"/>
      <c r="G22" s="38"/>
      <c r="O22" s="37" t="s">
        <v>10</v>
      </c>
      <c r="P22" s="125">
        <v>3449.8114</v>
      </c>
      <c r="Q22" s="125">
        <v>2570.9810000000002</v>
      </c>
      <c r="R22" s="125">
        <v>3629.7469999999998</v>
      </c>
      <c r="S22" s="125">
        <v>3469.0340000000001</v>
      </c>
      <c r="T22" s="125"/>
      <c r="U22" s="38"/>
    </row>
    <row r="23" spans="1:21" s="8" customFormat="1" ht="13" customHeight="1">
      <c r="A23" s="37" t="s">
        <v>11</v>
      </c>
      <c r="B23" s="125">
        <v>987.04899999999998</v>
      </c>
      <c r="C23" s="125">
        <v>935.524</v>
      </c>
      <c r="D23" s="125">
        <v>1206.01</v>
      </c>
      <c r="E23" s="125">
        <v>1048.471</v>
      </c>
      <c r="F23" s="125"/>
      <c r="G23" s="39"/>
      <c r="O23" s="37" t="s">
        <v>11</v>
      </c>
      <c r="P23" s="125">
        <v>3601.7964000000002</v>
      </c>
      <c r="Q23" s="125">
        <v>3425.7959999999998</v>
      </c>
      <c r="R23" s="125">
        <v>4443.7979999999998</v>
      </c>
      <c r="S23" s="125">
        <v>3879.009</v>
      </c>
      <c r="T23" s="125"/>
      <c r="U23" s="39"/>
    </row>
    <row r="24" spans="1:21" s="8" customFormat="1" ht="13" customHeight="1">
      <c r="A24" s="37" t="s">
        <v>12</v>
      </c>
      <c r="B24" s="125">
        <v>990.2088</v>
      </c>
      <c r="C24" s="125">
        <v>1045.326</v>
      </c>
      <c r="D24" s="125">
        <v>1043.441</v>
      </c>
      <c r="E24" s="125">
        <v>885.23500000000001</v>
      </c>
      <c r="F24" s="125"/>
      <c r="G24" s="39"/>
      <c r="O24" s="37" t="s">
        <v>12</v>
      </c>
      <c r="P24" s="125">
        <v>3614.8328000000001</v>
      </c>
      <c r="Q24" s="125">
        <v>3834.0819999999999</v>
      </c>
      <c r="R24" s="125">
        <v>3838.3270000000002</v>
      </c>
      <c r="S24" s="125">
        <v>3305.43</v>
      </c>
      <c r="T24" s="125"/>
      <c r="U24" s="39"/>
    </row>
    <row r="25" spans="1:21" s="8" customFormat="1" ht="13" customHeight="1">
      <c r="A25" s="40" t="s">
        <v>13</v>
      </c>
      <c r="B25" s="125">
        <v>959.61800000000005</v>
      </c>
      <c r="C25" s="125">
        <v>919.07899999999995</v>
      </c>
      <c r="D25" s="125">
        <v>998.31399999999996</v>
      </c>
      <c r="E25" s="125">
        <v>939.09299999999996</v>
      </c>
      <c r="F25" s="125"/>
      <c r="G25" s="39"/>
      <c r="O25" s="40" t="s">
        <v>13</v>
      </c>
      <c r="P25" s="125">
        <v>3492.9766</v>
      </c>
      <c r="Q25" s="125">
        <v>3385.777</v>
      </c>
      <c r="R25" s="125">
        <v>3688.7620000000002</v>
      </c>
      <c r="S25" s="125">
        <v>3496.4580000000001</v>
      </c>
      <c r="T25" s="125"/>
      <c r="U25" s="39"/>
    </row>
    <row r="26" spans="1:21" s="1" customFormat="1" ht="16">
      <c r="A26" s="41" t="s">
        <v>24</v>
      </c>
      <c r="B26" s="30">
        <f t="shared" ref="B26" si="2">SUM(B14:B20)</f>
        <v>4724.7071999999998</v>
      </c>
      <c r="C26" s="30">
        <f>SUM(C14:C20)</f>
        <v>4383.0770000000002</v>
      </c>
      <c r="D26" s="30">
        <f>SUM(D14:D20)</f>
        <v>6131.0010000000002</v>
      </c>
      <c r="E26" s="30">
        <f t="shared" ref="E26" si="3">SUM(E14:E20)</f>
        <v>6075.63</v>
      </c>
      <c r="F26" s="30"/>
      <c r="G26" s="36"/>
      <c r="H26" s="7"/>
      <c r="I26" s="7"/>
      <c r="J26" s="7"/>
      <c r="K26" s="7"/>
      <c r="L26" s="7"/>
      <c r="M26" s="7"/>
      <c r="N26" s="7"/>
      <c r="O26" s="41" t="s">
        <v>24</v>
      </c>
      <c r="P26" s="30">
        <f t="shared" ref="P26" si="4">SUM(P14:P20)</f>
        <v>17169.3838</v>
      </c>
      <c r="Q26" s="30">
        <f>SUM(Q14:Q20)</f>
        <v>16194.453000000001</v>
      </c>
      <c r="R26" s="30">
        <f>SUM(R14:R20)</f>
        <v>22594.812000000002</v>
      </c>
      <c r="S26" s="30">
        <f>SUM(S14:S20)</f>
        <v>22407.096999999998</v>
      </c>
      <c r="T26" s="30"/>
      <c r="U26" s="36"/>
    </row>
    <row r="27" spans="1:21" s="1" customFormat="1" ht="16">
      <c r="A27" s="41" t="s">
        <v>25</v>
      </c>
      <c r="B27" s="30">
        <f t="shared" ref="B27" si="5">SUM(B14:B25)</f>
        <v>9419.9866000000002</v>
      </c>
      <c r="C27" s="30">
        <f>SUM(C14:C25)</f>
        <v>8566.7860000000001</v>
      </c>
      <c r="D27" s="30">
        <f>SUM(D14:D25)</f>
        <v>11106.308000000001</v>
      </c>
      <c r="E27" s="30">
        <f t="shared" ref="E27" si="6">SUM(E14:E25)</f>
        <v>10511.031000000001</v>
      </c>
      <c r="F27" s="30"/>
      <c r="G27" s="36"/>
      <c r="H27" s="7"/>
      <c r="I27" s="7"/>
      <c r="J27" s="7"/>
      <c r="K27" s="7"/>
      <c r="L27" s="7"/>
      <c r="M27" s="7"/>
      <c r="N27" s="7"/>
      <c r="O27" s="41" t="s">
        <v>25</v>
      </c>
      <c r="P27" s="30">
        <f t="shared" ref="P27" si="7">SUM(P14:P25)</f>
        <v>34282.233799999995</v>
      </c>
      <c r="Q27" s="30">
        <f>SUM(Q14:Q25)</f>
        <v>31528.159999999996</v>
      </c>
      <c r="R27" s="30">
        <f>SUM(R14:R25)</f>
        <v>40935.072</v>
      </c>
      <c r="S27" s="30">
        <f>SUM(S14:S25)</f>
        <v>38848.523999999998</v>
      </c>
      <c r="T27" s="30"/>
      <c r="U27" s="36"/>
    </row>
    <row r="28" spans="1:21" s="1" customFormat="1" ht="16">
      <c r="A28" s="42" t="s">
        <v>15</v>
      </c>
      <c r="B28" s="43"/>
      <c r="C28" s="45"/>
      <c r="D28" s="45">
        <f t="shared" ref="D28" si="8">D27/C27-1</f>
        <v>0.29643812743775788</v>
      </c>
      <c r="E28" s="45"/>
      <c r="F28" s="43"/>
      <c r="G28" s="46">
        <f>(F14+F15)/(E14+E15)-1</f>
        <v>-9.2140376509052158E-2</v>
      </c>
      <c r="H28" s="7"/>
      <c r="I28" s="7"/>
      <c r="J28" s="7"/>
      <c r="K28" s="7"/>
      <c r="L28" s="7"/>
      <c r="M28" s="7"/>
      <c r="N28" s="7"/>
      <c r="O28" s="42" t="s">
        <v>15</v>
      </c>
      <c r="P28" s="43"/>
      <c r="Q28" s="45"/>
      <c r="R28" s="45">
        <f t="shared" ref="R28:S28" si="9">R27/Q27-1</f>
        <v>0.29836539779041993</v>
      </c>
      <c r="S28" s="45">
        <f t="shared" si="9"/>
        <v>-5.0972134603794128E-2</v>
      </c>
      <c r="T28" s="43"/>
      <c r="U28" s="46">
        <f>(T14+T15)/(S14+S15)-1</f>
        <v>-9.5911189539037323E-2</v>
      </c>
    </row>
    <row r="29" spans="1:21" s="1" customFormat="1" ht="16">
      <c r="A29" s="9"/>
      <c r="B29" s="12"/>
      <c r="C29" s="12"/>
      <c r="D29" s="12"/>
      <c r="E29" s="12"/>
      <c r="F29" s="12"/>
      <c r="G29" s="12"/>
      <c r="H29" s="7"/>
      <c r="I29" s="7"/>
      <c r="J29" s="7"/>
      <c r="K29" s="7"/>
      <c r="L29" s="7"/>
      <c r="M29" s="7"/>
      <c r="N29" s="7"/>
      <c r="O29" s="9"/>
      <c r="P29" s="27"/>
      <c r="Q29" s="12"/>
      <c r="R29" s="12"/>
      <c r="S29" s="12"/>
      <c r="T29" s="12"/>
      <c r="U29" s="12"/>
    </row>
    <row r="30" spans="1:21" s="1" customFormat="1" ht="16">
      <c r="A30" s="10" t="s">
        <v>17</v>
      </c>
      <c r="B30" s="31"/>
      <c r="C30" s="29">
        <f t="shared" ref="C30:D30" si="10">C27/C31</f>
        <v>0.43471140850369938</v>
      </c>
      <c r="D30" s="29">
        <f t="shared" si="10"/>
        <v>0.40295835650086126</v>
      </c>
      <c r="E30" s="29">
        <f>E27/E31</f>
        <v>0.38445448552928707</v>
      </c>
      <c r="F30" s="29">
        <f>SUM(F14:F25)/F31</f>
        <v>0.40298766003246861</v>
      </c>
      <c r="G30" s="12"/>
      <c r="H30" s="7"/>
      <c r="I30" s="7"/>
      <c r="J30" s="7"/>
      <c r="K30" s="7"/>
      <c r="L30" s="7"/>
      <c r="M30" s="7"/>
      <c r="N30" s="7"/>
      <c r="O30" s="10" t="s">
        <v>17</v>
      </c>
      <c r="P30" s="11"/>
      <c r="Q30" s="29">
        <f t="shared" ref="Q30" si="11">Q27/Q31</f>
        <v>0.41811630621580548</v>
      </c>
      <c r="R30" s="29">
        <f>R27/R31</f>
        <v>0.38641539367475125</v>
      </c>
      <c r="S30" s="29">
        <f>S27/S31</f>
        <v>0.37235885105648447</v>
      </c>
      <c r="T30" s="29">
        <f>SUM(T14:T25)/T31</f>
        <v>0.37957040469069214</v>
      </c>
      <c r="U30" s="12"/>
    </row>
    <row r="31" spans="1:21" s="1" customFormat="1" ht="16">
      <c r="A31" s="10" t="s">
        <v>16</v>
      </c>
      <c r="B31" s="30">
        <v>26735.904999999999</v>
      </c>
      <c r="C31" s="30">
        <v>19706.834999999999</v>
      </c>
      <c r="D31" s="30">
        <v>27561.924999999999</v>
      </c>
      <c r="E31" s="30">
        <v>27340.117999999999</v>
      </c>
      <c r="F31" s="30">
        <v>3787.0439999999999</v>
      </c>
      <c r="G31" s="12"/>
      <c r="H31" s="7"/>
      <c r="I31" s="7"/>
      <c r="J31" s="7"/>
      <c r="K31" s="7"/>
      <c r="L31" s="7"/>
      <c r="M31" s="7"/>
      <c r="N31" s="7"/>
      <c r="O31" s="10" t="s">
        <v>16</v>
      </c>
      <c r="P31" s="30">
        <v>101946.929</v>
      </c>
      <c r="Q31" s="30">
        <v>75405.239000000001</v>
      </c>
      <c r="R31" s="30">
        <v>105935.40700000001</v>
      </c>
      <c r="S31" s="35">
        <v>104330.87300000001</v>
      </c>
      <c r="T31" s="35">
        <v>14726.184999999999</v>
      </c>
      <c r="U31" s="12"/>
    </row>
    <row r="32" spans="1:21" s="1" customFormat="1" ht="16">
      <c r="A32" s="10" t="s">
        <v>15</v>
      </c>
      <c r="B32" s="31"/>
      <c r="C32" s="47"/>
      <c r="D32" s="47">
        <f>D31/C31-1</f>
        <v>0.39859723796337665</v>
      </c>
      <c r="E32" s="47">
        <f>E31/D31-1</f>
        <v>-8.0475873873105952E-3</v>
      </c>
      <c r="F32" s="32"/>
      <c r="G32" s="12"/>
      <c r="H32" s="7"/>
      <c r="I32" s="7"/>
      <c r="J32" s="7"/>
      <c r="K32" s="7"/>
      <c r="L32" s="7"/>
      <c r="M32" s="7"/>
      <c r="N32" s="7"/>
      <c r="O32" s="10" t="s">
        <v>15</v>
      </c>
      <c r="P32" s="11"/>
      <c r="Q32" s="47"/>
      <c r="R32" s="47">
        <f t="shared" ref="R32" si="12">R31/Q31-1</f>
        <v>0.40488125765372884</v>
      </c>
      <c r="S32" s="47">
        <f>S31/R31-1</f>
        <v>-1.5146342903086252E-2</v>
      </c>
      <c r="T32" s="47"/>
      <c r="U32" s="12"/>
    </row>
    <row r="33" spans="1:21" s="1" customFormat="1" ht="16">
      <c r="A33" s="9"/>
      <c r="B33" s="12"/>
      <c r="C33" s="12"/>
      <c r="D33" s="12"/>
      <c r="E33" s="12"/>
      <c r="F33" s="12"/>
      <c r="G33" s="12"/>
      <c r="H33" s="7"/>
      <c r="I33" s="7"/>
      <c r="J33" s="7"/>
      <c r="K33" s="7"/>
      <c r="L33" s="7"/>
      <c r="M33" s="7"/>
      <c r="N33" s="7"/>
      <c r="O33" s="9"/>
      <c r="P33" s="27"/>
      <c r="Q33" s="12"/>
      <c r="R33" s="12"/>
      <c r="S33" s="12"/>
      <c r="T33" s="12"/>
      <c r="U33" s="12"/>
    </row>
    <row r="34" spans="1:21" s="18" customFormat="1" ht="17.5">
      <c r="A34" s="33" t="s">
        <v>19</v>
      </c>
      <c r="B34" s="15"/>
      <c r="C34" s="12"/>
      <c r="D34" s="12"/>
      <c r="E34" s="12"/>
      <c r="F34" s="12"/>
      <c r="G34" s="12"/>
      <c r="H34" s="15"/>
      <c r="I34" s="15"/>
      <c r="J34" s="15"/>
      <c r="K34" s="15"/>
      <c r="L34" s="15"/>
      <c r="M34" s="15"/>
      <c r="N34" s="15"/>
      <c r="O34" s="33" t="s">
        <v>19</v>
      </c>
      <c r="P34" s="15"/>
      <c r="Q34" s="16"/>
      <c r="R34" s="16"/>
      <c r="S34" s="16"/>
      <c r="T34" s="16"/>
      <c r="U34" s="17"/>
    </row>
    <row r="35" spans="1:21" s="1" customFormat="1" ht="16"/>
    <row r="36" spans="1:21" s="1" customFormat="1" ht="16">
      <c r="C36" s="28"/>
      <c r="D36" s="28"/>
      <c r="E36" s="28"/>
      <c r="F36" s="28"/>
    </row>
    <row r="37" spans="1:21" ht="16">
      <c r="A37" s="34"/>
      <c r="C37" s="25"/>
      <c r="D37" s="25"/>
      <c r="E37" s="25"/>
      <c r="F37" s="25"/>
    </row>
    <row r="38" spans="1:21" ht="16">
      <c r="C38" s="25"/>
      <c r="D38" s="25"/>
      <c r="E38" s="25"/>
      <c r="F38" s="25"/>
      <c r="H38" s="24"/>
      <c r="I38" s="24"/>
      <c r="J38" s="24"/>
      <c r="K38" s="24"/>
      <c r="L38" s="24"/>
      <c r="M38" s="24"/>
      <c r="N38" s="24"/>
      <c r="Q38" s="26"/>
      <c r="R38" s="26"/>
      <c r="S38" s="26"/>
      <c r="T38" s="26"/>
    </row>
    <row r="39" spans="1:21">
      <c r="H39" s="24"/>
      <c r="I39" s="24"/>
      <c r="J39" s="24"/>
      <c r="K39" s="24"/>
      <c r="L39" s="24"/>
      <c r="M39" s="24"/>
      <c r="N39" s="24"/>
    </row>
    <row r="40" spans="1:21">
      <c r="H40" s="24"/>
      <c r="I40" s="24"/>
      <c r="J40" s="24"/>
      <c r="K40" s="24"/>
      <c r="L40" s="24"/>
      <c r="M40" s="24"/>
      <c r="N40" s="24"/>
    </row>
    <row r="41" spans="1:21">
      <c r="H41" s="24"/>
      <c r="I41" s="24"/>
      <c r="J41" s="24"/>
      <c r="K41" s="24"/>
      <c r="L41" s="24"/>
      <c r="M41" s="24"/>
      <c r="N41" s="24"/>
    </row>
    <row r="42" spans="1:21">
      <c r="H42" s="24"/>
      <c r="I42" s="24"/>
      <c r="J42" s="24"/>
      <c r="K42" s="24"/>
      <c r="L42" s="24"/>
      <c r="M42" s="24"/>
      <c r="N42" s="24"/>
    </row>
    <row r="43" spans="1:21">
      <c r="H43" s="24"/>
      <c r="I43" s="24"/>
      <c r="J43" s="24"/>
      <c r="K43" s="24"/>
      <c r="L43" s="24"/>
      <c r="M43" s="24"/>
      <c r="N43" s="24"/>
    </row>
    <row r="44" spans="1:21">
      <c r="H44" s="24"/>
      <c r="I44" s="24"/>
      <c r="J44" s="24"/>
      <c r="K44" s="24"/>
      <c r="L44" s="24"/>
      <c r="M44" s="24"/>
      <c r="N44" s="24"/>
    </row>
    <row r="45" spans="1:21">
      <c r="H45" s="24"/>
      <c r="I45" s="24"/>
      <c r="J45" s="24"/>
      <c r="K45" s="24"/>
      <c r="L45" s="24"/>
      <c r="M45" s="24"/>
      <c r="N45" s="24"/>
    </row>
    <row r="46" spans="1:21">
      <c r="H46" s="24"/>
      <c r="I46" s="24"/>
      <c r="J46" s="24"/>
      <c r="K46" s="24"/>
      <c r="L46" s="24"/>
      <c r="M46" s="24"/>
      <c r="N46" s="24"/>
    </row>
    <row r="47" spans="1:21">
      <c r="H47" s="24"/>
      <c r="I47" s="24"/>
      <c r="J47" s="24"/>
      <c r="K47" s="24"/>
      <c r="L47" s="24"/>
      <c r="M47" s="24"/>
      <c r="N47" s="24"/>
    </row>
    <row r="48" spans="1:21">
      <c r="H48" s="24"/>
      <c r="I48" s="24"/>
      <c r="J48" s="24"/>
      <c r="K48" s="24"/>
      <c r="L48" s="24"/>
      <c r="M48" s="24"/>
      <c r="N48" s="24"/>
    </row>
    <row r="49" spans="8:20">
      <c r="H49" s="24"/>
      <c r="I49" s="24"/>
      <c r="J49" s="24"/>
      <c r="K49" s="24"/>
      <c r="L49" s="24"/>
      <c r="M49" s="24"/>
      <c r="N49" s="24"/>
    </row>
    <row r="50" spans="8:20" ht="16">
      <c r="Q50" s="1"/>
      <c r="R50" s="1"/>
      <c r="S50" s="1"/>
      <c r="T50" s="1"/>
    </row>
  </sheetData>
  <sheetProtection selectLockedCells="1" selectUnlockedCells="1"/>
  <mergeCells count="20">
    <mergeCell ref="T12:T13"/>
    <mergeCell ref="D12:D13"/>
    <mergeCell ref="E12:E13"/>
    <mergeCell ref="S12:S13"/>
    <mergeCell ref="U12:U13"/>
    <mergeCell ref="I13:K13"/>
    <mergeCell ref="O12:O13"/>
    <mergeCell ref="P12:P13"/>
    <mergeCell ref="Q12:Q13"/>
    <mergeCell ref="R12:R13"/>
    <mergeCell ref="I8:M8"/>
    <mergeCell ref="A9:G9"/>
    <mergeCell ref="I9:M9"/>
    <mergeCell ref="A12:A13"/>
    <mergeCell ref="B12:B13"/>
    <mergeCell ref="G12:G13"/>
    <mergeCell ref="A10:G10"/>
    <mergeCell ref="C12:C13"/>
    <mergeCell ref="F12:F13"/>
    <mergeCell ref="I10:M10"/>
  </mergeCells>
  <conditionalFormatting sqref="F14:F25">
    <cfRule type="cellIs" dxfId="15" priority="8" operator="between">
      <formula>0</formula>
      <formula>0</formula>
    </cfRule>
  </conditionalFormatting>
  <conditionalFormatting sqref="U23:U25">
    <cfRule type="cellIs" dxfId="14" priority="2" operator="between">
      <formula>0</formula>
      <formula>0</formula>
    </cfRule>
  </conditionalFormatting>
  <conditionalFormatting sqref="G18:G22">
    <cfRule type="cellIs" dxfId="13" priority="5" operator="between">
      <formula>0</formula>
      <formula>0</formula>
    </cfRule>
  </conditionalFormatting>
  <conditionalFormatting sqref="G14:G17">
    <cfRule type="cellIs" dxfId="12" priority="7" operator="between">
      <formula>0</formula>
      <formula>0</formula>
    </cfRule>
  </conditionalFormatting>
  <conditionalFormatting sqref="G23:G25">
    <cfRule type="cellIs" dxfId="11" priority="6" operator="between">
      <formula>0</formula>
      <formula>0</formula>
    </cfRule>
  </conditionalFormatting>
  <conditionalFormatting sqref="T14:T25">
    <cfRule type="cellIs" dxfId="10" priority="4" operator="between">
      <formula>0</formula>
      <formula>0</formula>
    </cfRule>
  </conditionalFormatting>
  <conditionalFormatting sqref="U14:U17">
    <cfRule type="cellIs" dxfId="9" priority="3" operator="between">
      <formula>0</formula>
      <formula>0</formula>
    </cfRule>
  </conditionalFormatting>
  <conditionalFormatting sqref="U18:U22">
    <cfRule type="cellIs" dxfId="8" priority="1" operator="between">
      <formula>0</formula>
      <formula>0</formula>
    </cfRule>
  </conditionalFormatting>
  <pageMargins left="0.78749999999999998" right="0.78749999999999998" top="1.0249999999999999" bottom="1.0249999999999999" header="0.78749999999999998" footer="0.78749999999999998"/>
  <pageSetup paperSize="9" firstPageNumber="0" orientation="portrait" horizontalDpi="300" verticalDpi="300" r:id="rId1"/>
  <headerFooter scaleWithDoc="0" alignWithMargins="0">
    <oddHeader>&amp;C&amp;A</oddHeader>
    <oddFooter>&amp;CPage &amp;P</oddFooter>
  </headerFooter>
  <ignoredErrors>
    <ignoredError sqref="P28:P2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U38"/>
  <sheetViews>
    <sheetView showGridLines="0" zoomScale="80" zoomScaleNormal="80" workbookViewId="0">
      <selection activeCell="M37" sqref="M37"/>
    </sheetView>
  </sheetViews>
  <sheetFormatPr baseColWidth="10" defaultColWidth="11" defaultRowHeight="12.5"/>
  <cols>
    <col min="1" max="1" width="18.7265625" customWidth="1"/>
    <col min="2" max="2" width="11.1796875" customWidth="1"/>
    <col min="3" max="6" width="8.7265625" customWidth="1"/>
    <col min="7" max="7" width="10.54296875" customWidth="1"/>
    <col min="8" max="12" width="13.7265625" customWidth="1"/>
    <col min="13" max="13" width="20" customWidth="1"/>
    <col min="14" max="14" width="13.7265625" customWidth="1"/>
    <col min="15" max="15" width="20.26953125" customWidth="1"/>
    <col min="16" max="16" width="10.54296875" customWidth="1"/>
    <col min="17" max="20" width="8.7265625" customWidth="1"/>
    <col min="21" max="21" width="10.1796875" customWidth="1"/>
  </cols>
  <sheetData>
    <row r="1" spans="1:21" s="1" customFormat="1" ht="16"/>
    <row r="2" spans="1:21" s="1" customFormat="1" ht="16"/>
    <row r="3" spans="1:21" s="1" customFormat="1" ht="16"/>
    <row r="4" spans="1:21" s="1" customFormat="1" ht="16"/>
    <row r="5" spans="1:21" s="1" customFormat="1" ht="16"/>
    <row r="6" spans="1:21" s="1" customFormat="1" ht="16">
      <c r="P6" s="2"/>
    </row>
    <row r="7" spans="1:21" s="6" customFormat="1" ht="18.5">
      <c r="A7" s="3" t="s">
        <v>18</v>
      </c>
      <c r="B7" s="3"/>
      <c r="C7" s="4"/>
      <c r="D7" s="4"/>
      <c r="E7" s="4"/>
      <c r="F7" s="4"/>
      <c r="G7" s="4"/>
      <c r="H7" s="4"/>
      <c r="I7" s="4"/>
      <c r="J7" s="4"/>
      <c r="K7" s="4"/>
      <c r="L7" s="4"/>
      <c r="M7" s="4"/>
      <c r="N7" s="4"/>
      <c r="O7" s="4"/>
      <c r="P7" s="5"/>
      <c r="Q7" s="4"/>
      <c r="R7" s="4"/>
      <c r="S7" s="4"/>
      <c r="T7" s="4"/>
      <c r="U7" s="4"/>
    </row>
    <row r="8" spans="1:21" s="1" customFormat="1" ht="16">
      <c r="A8" s="7"/>
      <c r="B8" s="7"/>
      <c r="C8" s="7"/>
      <c r="D8" s="7"/>
      <c r="E8" s="7"/>
      <c r="F8" s="7"/>
      <c r="G8" s="7"/>
      <c r="H8" s="7"/>
      <c r="I8" s="105"/>
      <c r="J8" s="105"/>
      <c r="K8" s="105"/>
      <c r="L8" s="105"/>
      <c r="M8" s="105"/>
      <c r="N8" s="7"/>
      <c r="O8" s="7"/>
      <c r="P8" s="7"/>
      <c r="Q8" s="7"/>
      <c r="R8" s="7"/>
      <c r="S8" s="7"/>
      <c r="T8" s="7"/>
      <c r="U8" s="7"/>
    </row>
    <row r="9" spans="1:21" s="14" customFormat="1" ht="33.4" customHeight="1">
      <c r="A9" s="106" t="s">
        <v>27</v>
      </c>
      <c r="B9" s="106"/>
      <c r="C9" s="106"/>
      <c r="D9" s="106"/>
      <c r="E9" s="106"/>
      <c r="F9" s="106"/>
      <c r="G9" s="106"/>
      <c r="I9" s="107" t="str">
        <f>CONCATENATE("Evolution des volumes de",A9,"abattus :  ",TEXT(S28,"0,0%")," entre 2024 et 2025")</f>
        <v>Evolution des volumes deTotal poulets de chair abattus :  7,1% entre 2024 et 2025</v>
      </c>
      <c r="J9" s="107"/>
      <c r="K9" s="107"/>
      <c r="L9" s="107"/>
      <c r="M9" s="107"/>
      <c r="O9" s="19" t="s">
        <v>27</v>
      </c>
      <c r="P9" s="13"/>
    </row>
    <row r="10" spans="1:21" s="14" customFormat="1" ht="33.4" customHeight="1">
      <c r="A10" s="106" t="s">
        <v>26</v>
      </c>
      <c r="B10" s="106"/>
      <c r="C10" s="106"/>
      <c r="D10" s="106"/>
      <c r="E10" s="106"/>
      <c r="F10" s="106"/>
      <c r="G10" s="106"/>
      <c r="I10" s="107" t="str">
        <f>CONCATENATE(TEXT(U28,"0,0%"), " sur les 2 premiers mois de l'année entre 2025 et 2026")</f>
        <v>2,5% sur les 2 premiers mois de l'année entre 2025 et 2026</v>
      </c>
      <c r="J10" s="107"/>
      <c r="K10" s="107"/>
      <c r="L10" s="107"/>
      <c r="M10" s="107"/>
      <c r="O10" s="19" t="s">
        <v>28</v>
      </c>
      <c r="P10" s="13"/>
    </row>
    <row r="11" spans="1:21" s="8" customFormat="1">
      <c r="C11" s="9"/>
      <c r="D11" s="9"/>
      <c r="E11" s="9"/>
      <c r="F11" s="9"/>
      <c r="Q11" s="9"/>
      <c r="R11" s="9"/>
      <c r="S11" s="9"/>
      <c r="T11" s="9"/>
    </row>
    <row r="12" spans="1:21" s="8" customFormat="1" ht="14.65" customHeight="1">
      <c r="A12" s="115" t="s">
        <v>1</v>
      </c>
      <c r="B12" s="110" t="s">
        <v>46</v>
      </c>
      <c r="C12" s="110">
        <v>2023</v>
      </c>
      <c r="D12" s="110">
        <v>2024</v>
      </c>
      <c r="E12" s="110">
        <v>2025</v>
      </c>
      <c r="F12" s="110">
        <v>2026</v>
      </c>
      <c r="G12" s="112" t="s">
        <v>47</v>
      </c>
      <c r="O12" s="115" t="s">
        <v>14</v>
      </c>
      <c r="P12" s="110" t="s">
        <v>46</v>
      </c>
      <c r="Q12" s="110">
        <v>2023</v>
      </c>
      <c r="R12" s="110">
        <v>2024</v>
      </c>
      <c r="S12" s="110">
        <v>2025</v>
      </c>
      <c r="T12" s="110">
        <v>2026</v>
      </c>
      <c r="U12" s="112" t="s">
        <v>47</v>
      </c>
    </row>
    <row r="13" spans="1:21" s="8" customFormat="1" ht="23.15" customHeight="1">
      <c r="A13" s="116"/>
      <c r="B13" s="111"/>
      <c r="C13" s="111"/>
      <c r="D13" s="111"/>
      <c r="E13" s="111"/>
      <c r="F13" s="111"/>
      <c r="G13" s="113"/>
      <c r="I13" s="114"/>
      <c r="J13" s="114"/>
      <c r="K13" s="114"/>
      <c r="O13" s="116"/>
      <c r="P13" s="111"/>
      <c r="Q13" s="111"/>
      <c r="R13" s="111"/>
      <c r="S13" s="111"/>
      <c r="T13" s="111"/>
      <c r="U13" s="113"/>
    </row>
    <row r="14" spans="1:21" s="8" customFormat="1">
      <c r="A14" s="37" t="s">
        <v>2</v>
      </c>
      <c r="B14" s="125">
        <v>2333.3735999999999</v>
      </c>
      <c r="C14" s="125">
        <v>2376.1770000000001</v>
      </c>
      <c r="D14" s="125">
        <v>2642.7689999999998</v>
      </c>
      <c r="E14" s="125">
        <v>2826.3159999999998</v>
      </c>
      <c r="F14" s="125">
        <v>2727.5940000000001</v>
      </c>
      <c r="G14" s="38">
        <f>F14/E14-1</f>
        <v>-3.4929569092769452E-2</v>
      </c>
      <c r="O14" s="37" t="s">
        <v>2</v>
      </c>
      <c r="P14" s="125">
        <v>3478.3458000000001</v>
      </c>
      <c r="Q14" s="125">
        <v>3677.2629999999999</v>
      </c>
      <c r="R14" s="125">
        <v>4003.4679999999998</v>
      </c>
      <c r="S14" s="125">
        <v>4312.8869999999997</v>
      </c>
      <c r="T14" s="125">
        <v>4215.8370000000004</v>
      </c>
      <c r="U14" s="38">
        <f>T14/S14-1</f>
        <v>-2.2502328486695644E-2</v>
      </c>
    </row>
    <row r="15" spans="1:21" s="8" customFormat="1">
      <c r="A15" s="37" t="s">
        <v>3</v>
      </c>
      <c r="B15" s="125">
        <v>2253.4056</v>
      </c>
      <c r="C15" s="125">
        <v>1874.1030000000001</v>
      </c>
      <c r="D15" s="125">
        <v>2428.4609999999998</v>
      </c>
      <c r="E15" s="125">
        <v>2481.6869999999999</v>
      </c>
      <c r="F15" s="125">
        <v>2591.9259999999999</v>
      </c>
      <c r="G15" s="38">
        <f t="shared" ref="G15" si="0">F15/E15-1</f>
        <v>4.4420992655399338E-2</v>
      </c>
      <c r="O15" s="37" t="s">
        <v>3</v>
      </c>
      <c r="P15" s="125">
        <v>3327.2664</v>
      </c>
      <c r="Q15" s="125">
        <v>2898.4749999999999</v>
      </c>
      <c r="R15" s="125">
        <v>3629.4949999999999</v>
      </c>
      <c r="S15" s="125">
        <v>3705.1970000000001</v>
      </c>
      <c r="T15" s="125">
        <v>3998.7240000000002</v>
      </c>
      <c r="U15" s="38">
        <f t="shared" ref="U15" si="1">T15/S15-1</f>
        <v>7.922034914742726E-2</v>
      </c>
    </row>
    <row r="16" spans="1:21" s="8" customFormat="1">
      <c r="A16" s="37" t="s">
        <v>4</v>
      </c>
      <c r="B16" s="125">
        <v>2411.4265999999998</v>
      </c>
      <c r="C16" s="125">
        <v>2225.1750000000002</v>
      </c>
      <c r="D16" s="125">
        <v>2477.7959999999998</v>
      </c>
      <c r="E16" s="125">
        <v>2713.2539999999999</v>
      </c>
      <c r="F16" s="125"/>
      <c r="G16" s="38"/>
      <c r="O16" s="37" t="s">
        <v>4</v>
      </c>
      <c r="P16" s="125">
        <v>3582.8494000000001</v>
      </c>
      <c r="Q16" s="125">
        <v>3423.6219999999998</v>
      </c>
      <c r="R16" s="125">
        <v>4417.7290000000003</v>
      </c>
      <c r="S16" s="125">
        <v>4103.2879999999996</v>
      </c>
      <c r="T16" s="125"/>
      <c r="U16" s="38"/>
    </row>
    <row r="17" spans="1:21" s="8" customFormat="1">
      <c r="A17" s="37" t="s">
        <v>5</v>
      </c>
      <c r="B17" s="125">
        <v>2330.0457999999999</v>
      </c>
      <c r="C17" s="125">
        <v>2223.558</v>
      </c>
      <c r="D17" s="125">
        <v>2624.2420000000002</v>
      </c>
      <c r="E17" s="125">
        <v>2852.627</v>
      </c>
      <c r="F17" s="125"/>
      <c r="G17" s="38"/>
      <c r="O17" s="37" t="s">
        <v>5</v>
      </c>
      <c r="P17" s="125">
        <v>3468.5358000000001</v>
      </c>
      <c r="Q17" s="125">
        <v>3395.52</v>
      </c>
      <c r="R17" s="125">
        <v>3992.5059999999999</v>
      </c>
      <c r="S17" s="125">
        <v>4425.3419999999996</v>
      </c>
      <c r="T17" s="125"/>
      <c r="U17" s="38"/>
    </row>
    <row r="18" spans="1:21" s="8" customFormat="1">
      <c r="A18" s="37" t="s">
        <v>6</v>
      </c>
      <c r="B18" s="125">
        <v>2306.6583999999998</v>
      </c>
      <c r="C18" s="125">
        <v>2473.681</v>
      </c>
      <c r="D18" s="125">
        <v>2639.4389999999999</v>
      </c>
      <c r="E18" s="125">
        <v>2818.7330000000002</v>
      </c>
      <c r="F18" s="125"/>
      <c r="G18" s="38"/>
      <c r="O18" s="37" t="s">
        <v>6</v>
      </c>
      <c r="P18" s="125">
        <v>3399.5342000000001</v>
      </c>
      <c r="Q18" s="125">
        <v>3791.0329999999999</v>
      </c>
      <c r="R18" s="125">
        <v>4056.8380000000002</v>
      </c>
      <c r="S18" s="125">
        <v>4259.7</v>
      </c>
      <c r="T18" s="125"/>
      <c r="U18" s="38"/>
    </row>
    <row r="19" spans="1:21" s="8" customFormat="1">
      <c r="A19" s="37" t="s">
        <v>7</v>
      </c>
      <c r="B19" s="125">
        <v>2264.4432000000002</v>
      </c>
      <c r="C19" s="125">
        <v>2463.4830000000002</v>
      </c>
      <c r="D19" s="125">
        <v>2438.62</v>
      </c>
      <c r="E19" s="125">
        <v>2746.4870000000001</v>
      </c>
      <c r="F19" s="125"/>
      <c r="G19" s="38"/>
      <c r="O19" s="37" t="s">
        <v>7</v>
      </c>
      <c r="P19" s="125">
        <v>3322.6705999999999</v>
      </c>
      <c r="Q19" s="125">
        <v>3709.3879999999999</v>
      </c>
      <c r="R19" s="125">
        <v>3665.1120000000001</v>
      </c>
      <c r="S19" s="125">
        <v>4197.4489999999996</v>
      </c>
      <c r="T19" s="125"/>
      <c r="U19" s="38"/>
    </row>
    <row r="20" spans="1:21" s="9" customFormat="1" ht="13" customHeight="1">
      <c r="A20" s="37" t="s">
        <v>8</v>
      </c>
      <c r="B20" s="125">
        <v>2474.6624000000002</v>
      </c>
      <c r="C20" s="125">
        <v>2318.8780000000002</v>
      </c>
      <c r="D20" s="125">
        <v>2862.7820000000002</v>
      </c>
      <c r="E20" s="125">
        <v>2967.194</v>
      </c>
      <c r="F20" s="125"/>
      <c r="G20" s="38"/>
      <c r="O20" s="37" t="s">
        <v>8</v>
      </c>
      <c r="P20" s="125">
        <v>3646.3964000000001</v>
      </c>
      <c r="Q20" s="125">
        <v>3467.1390000000001</v>
      </c>
      <c r="R20" s="125">
        <v>4204.7749999999996</v>
      </c>
      <c r="S20" s="125">
        <v>4648.0349999999999</v>
      </c>
      <c r="T20" s="125"/>
      <c r="U20" s="38"/>
    </row>
    <row r="21" spans="1:21" s="8" customFormat="1" ht="13" customHeight="1">
      <c r="A21" s="37" t="s">
        <v>9</v>
      </c>
      <c r="B21" s="125">
        <v>2512.2166000000002</v>
      </c>
      <c r="C21" s="125">
        <v>2496.768</v>
      </c>
      <c r="D21" s="125">
        <v>2505.183</v>
      </c>
      <c r="E21" s="125">
        <v>2566.0839999999998</v>
      </c>
      <c r="F21" s="125"/>
      <c r="G21" s="38"/>
      <c r="O21" s="37" t="s">
        <v>9</v>
      </c>
      <c r="P21" s="125">
        <v>3658.6154000000001</v>
      </c>
      <c r="Q21" s="125">
        <v>3722.8130000000001</v>
      </c>
      <c r="R21" s="125">
        <v>3684.0990000000002</v>
      </c>
      <c r="S21" s="125">
        <v>3888.8530000000001</v>
      </c>
      <c r="T21" s="125"/>
      <c r="U21" s="38"/>
    </row>
    <row r="22" spans="1:21" s="8" customFormat="1" ht="13" customHeight="1">
      <c r="A22" s="37" t="s">
        <v>10</v>
      </c>
      <c r="B22" s="125">
        <v>2344.0713999999998</v>
      </c>
      <c r="C22" s="125">
        <v>2174.5230000000001</v>
      </c>
      <c r="D22" s="125">
        <v>2608.0439999999999</v>
      </c>
      <c r="E22" s="125">
        <v>2808.598</v>
      </c>
      <c r="F22" s="125"/>
      <c r="G22" s="38"/>
      <c r="O22" s="37" t="s">
        <v>10</v>
      </c>
      <c r="P22" s="125">
        <v>3425.5430000000001</v>
      </c>
      <c r="Q22" s="125">
        <v>3227.877</v>
      </c>
      <c r="R22" s="125">
        <v>3927.1419999999998</v>
      </c>
      <c r="S22" s="125">
        <v>4375.826</v>
      </c>
      <c r="T22" s="125"/>
      <c r="U22" s="38"/>
    </row>
    <row r="23" spans="1:21" s="8" customFormat="1" ht="13" customHeight="1">
      <c r="A23" s="37" t="s">
        <v>11</v>
      </c>
      <c r="B23" s="125">
        <v>2390.2986000000001</v>
      </c>
      <c r="C23" s="125">
        <v>2482.6979999999999</v>
      </c>
      <c r="D23" s="125">
        <v>2854.556</v>
      </c>
      <c r="E23" s="125">
        <v>2981.4</v>
      </c>
      <c r="F23" s="125"/>
      <c r="G23" s="39"/>
      <c r="O23" s="37" t="s">
        <v>11</v>
      </c>
      <c r="P23" s="125">
        <v>3534.3434000000002</v>
      </c>
      <c r="Q23" s="125">
        <v>3705.549</v>
      </c>
      <c r="R23" s="125">
        <v>4219.7309999999998</v>
      </c>
      <c r="S23" s="125">
        <v>4549.4750000000004</v>
      </c>
      <c r="T23" s="125"/>
      <c r="U23" s="39"/>
    </row>
    <row r="24" spans="1:21" s="8" customFormat="1" ht="13" customHeight="1">
      <c r="A24" s="37" t="s">
        <v>12</v>
      </c>
      <c r="B24" s="125">
        <v>2259.7584000000002</v>
      </c>
      <c r="C24" s="125">
        <v>2533.848</v>
      </c>
      <c r="D24" s="125">
        <v>2588.913</v>
      </c>
      <c r="E24" s="125">
        <v>2658.9189999999999</v>
      </c>
      <c r="F24" s="125"/>
      <c r="G24" s="39"/>
      <c r="O24" s="37" t="s">
        <v>12</v>
      </c>
      <c r="P24" s="125">
        <v>3351.9982</v>
      </c>
      <c r="Q24" s="125">
        <v>3852.0839999999998</v>
      </c>
      <c r="R24" s="125">
        <v>3860.8870000000002</v>
      </c>
      <c r="S24" s="125">
        <v>4116.79</v>
      </c>
      <c r="T24" s="125"/>
      <c r="U24" s="39"/>
    </row>
    <row r="25" spans="1:21" s="8" customFormat="1" ht="13" customHeight="1">
      <c r="A25" s="40" t="s">
        <v>13</v>
      </c>
      <c r="B25" s="125">
        <v>2133.7530000000002</v>
      </c>
      <c r="C25" s="125">
        <v>1979.4179999999999</v>
      </c>
      <c r="D25" s="125">
        <v>2459.2449999999999</v>
      </c>
      <c r="E25" s="125">
        <v>2689.413</v>
      </c>
      <c r="F25" s="125"/>
      <c r="G25" s="39"/>
      <c r="O25" s="40" t="s">
        <v>13</v>
      </c>
      <c r="P25" s="125">
        <v>3180.819</v>
      </c>
      <c r="Q25" s="125">
        <v>3119.817</v>
      </c>
      <c r="R25" s="125">
        <v>3656.9839999999999</v>
      </c>
      <c r="S25" s="125">
        <v>4114.509</v>
      </c>
      <c r="T25" s="125"/>
      <c r="U25" s="39"/>
    </row>
    <row r="26" spans="1:21" s="1" customFormat="1" ht="16">
      <c r="A26" s="41" t="s">
        <v>24</v>
      </c>
      <c r="B26" s="30">
        <f t="shared" ref="B26" si="2">SUM(B14:B20)</f>
        <v>16374.015599999999</v>
      </c>
      <c r="C26" s="30">
        <f>SUM(C14:C20)</f>
        <v>15955.055000000002</v>
      </c>
      <c r="D26" s="30">
        <f>SUM(D14:D20)</f>
        <v>18114.109</v>
      </c>
      <c r="E26" s="30">
        <f>SUM(E14:E20)</f>
        <v>19406.297999999999</v>
      </c>
      <c r="F26" s="30"/>
      <c r="G26" s="36"/>
      <c r="H26" s="7"/>
      <c r="I26" s="7"/>
      <c r="J26" s="7"/>
      <c r="K26" s="7"/>
      <c r="L26" s="7"/>
      <c r="M26" s="7"/>
      <c r="N26" s="7"/>
      <c r="O26" s="41" t="s">
        <v>24</v>
      </c>
      <c r="P26" s="30">
        <f t="shared" ref="P26" si="3">SUM(P14:P20)</f>
        <v>24225.598600000001</v>
      </c>
      <c r="Q26" s="30">
        <f>SUM(Q14:Q20)</f>
        <v>24362.44</v>
      </c>
      <c r="R26" s="30">
        <f>SUM(R14:R20)</f>
        <v>27969.923000000003</v>
      </c>
      <c r="S26" s="30">
        <f>SUM(S14:S20)</f>
        <v>29651.898000000001</v>
      </c>
      <c r="T26" s="30"/>
      <c r="U26" s="36"/>
    </row>
    <row r="27" spans="1:21" s="1" customFormat="1" ht="16">
      <c r="A27" s="41" t="s">
        <v>25</v>
      </c>
      <c r="B27" s="30">
        <f t="shared" ref="B27" si="4">SUM(B14:B25)</f>
        <v>28014.113600000001</v>
      </c>
      <c r="C27" s="30">
        <f>SUM(C14:C25)</f>
        <v>27622.310000000009</v>
      </c>
      <c r="D27" s="30">
        <f>SUM(D14:D25)</f>
        <v>31130.050000000003</v>
      </c>
      <c r="E27" s="30">
        <f>SUM(E14:E25)</f>
        <v>33110.712</v>
      </c>
      <c r="F27" s="30"/>
      <c r="G27" s="36"/>
      <c r="H27" s="7"/>
      <c r="I27" s="7"/>
      <c r="J27" s="7"/>
      <c r="K27" s="7"/>
      <c r="L27" s="7"/>
      <c r="M27" s="7"/>
      <c r="N27" s="7"/>
      <c r="O27" s="41" t="s">
        <v>25</v>
      </c>
      <c r="P27" s="30">
        <f t="shared" ref="P27" si="5">SUM(P14:P25)</f>
        <v>41376.917600000008</v>
      </c>
      <c r="Q27" s="30">
        <f>SUM(Q14:Q25)</f>
        <v>41990.58</v>
      </c>
      <c r="R27" s="30">
        <f>SUM(R14:R25)</f>
        <v>47318.766000000003</v>
      </c>
      <c r="S27" s="30">
        <f>SUM(S14:S25)</f>
        <v>50697.351000000002</v>
      </c>
      <c r="T27" s="30"/>
      <c r="U27" s="36"/>
    </row>
    <row r="28" spans="1:21" s="1" customFormat="1" ht="16">
      <c r="A28" s="42" t="s">
        <v>15</v>
      </c>
      <c r="B28" s="44"/>
      <c r="C28" s="45"/>
      <c r="D28" s="45">
        <f t="shared" ref="D28:E28" si="6">D27/C27-1</f>
        <v>0.12698937923729026</v>
      </c>
      <c r="E28" s="45">
        <f t="shared" si="6"/>
        <v>6.3625403749753007E-2</v>
      </c>
      <c r="F28" s="43"/>
      <c r="G28" s="46">
        <f>(F14+F15)/(E14+E15)-1</f>
        <v>2.1697425566640227E-3</v>
      </c>
      <c r="H28" s="7"/>
      <c r="I28" s="7"/>
      <c r="J28" s="7"/>
      <c r="K28" s="7"/>
      <c r="L28" s="7"/>
      <c r="M28" s="7"/>
      <c r="N28" s="7"/>
      <c r="O28" s="42" t="s">
        <v>15</v>
      </c>
      <c r="P28" s="44"/>
      <c r="Q28" s="44"/>
      <c r="R28" s="44">
        <f t="shared" ref="R28" si="7">R27/Q27-1</f>
        <v>0.12689003104982111</v>
      </c>
      <c r="S28" s="45">
        <f t="shared" ref="S28" si="8">S27/R27-1</f>
        <v>7.1400530605552959E-2</v>
      </c>
      <c r="T28" s="43"/>
      <c r="U28" s="46">
        <f>(T14+T15)/(S14+S15)-1</f>
        <v>2.4504233180894897E-2</v>
      </c>
    </row>
    <row r="29" spans="1:21" s="1" customFormat="1" ht="16">
      <c r="A29" s="9"/>
      <c r="B29" s="12"/>
      <c r="C29" s="12"/>
      <c r="D29" s="12"/>
      <c r="E29" s="12"/>
      <c r="F29" s="12"/>
      <c r="G29" s="12"/>
      <c r="H29" s="7"/>
      <c r="I29" s="7"/>
      <c r="J29" s="7"/>
      <c r="K29" s="7"/>
      <c r="L29" s="7"/>
      <c r="M29" s="7"/>
      <c r="N29" s="7"/>
      <c r="O29" s="9"/>
      <c r="P29" s="12"/>
      <c r="Q29" s="12"/>
      <c r="R29" s="12"/>
      <c r="S29" s="12"/>
      <c r="T29" s="12"/>
      <c r="U29" s="12"/>
    </row>
    <row r="30" spans="1:21" s="1" customFormat="1" ht="16">
      <c r="A30" s="10" t="s">
        <v>17</v>
      </c>
      <c r="B30" s="11"/>
      <c r="C30" s="29">
        <f t="shared" ref="C30:D30" si="9">C27/C31</f>
        <v>4.0155264368691483E-2</v>
      </c>
      <c r="D30" s="29">
        <f t="shared" si="9"/>
        <v>4.3039993862199803E-2</v>
      </c>
      <c r="E30" s="29">
        <f>E27/E31</f>
        <v>4.4543800739078897E-2</v>
      </c>
      <c r="F30" s="29">
        <f>SUM(F14:F25)/F31</f>
        <v>4.6609439129904798E-2</v>
      </c>
      <c r="G30" s="12"/>
      <c r="H30" s="7"/>
      <c r="I30" s="7"/>
      <c r="J30" s="7"/>
      <c r="K30" s="7"/>
      <c r="L30" s="7"/>
      <c r="M30" s="7"/>
      <c r="N30" s="7"/>
      <c r="O30" s="10" t="s">
        <v>17</v>
      </c>
      <c r="P30" s="11"/>
      <c r="Q30" s="29">
        <f t="shared" ref="Q30:S30" si="10">Q27/Q31</f>
        <v>3.9234827932016735E-2</v>
      </c>
      <c r="R30" s="29">
        <f t="shared" si="10"/>
        <v>4.0822141550436696E-2</v>
      </c>
      <c r="S30" s="29">
        <f t="shared" si="10"/>
        <v>4.3919523997054344E-2</v>
      </c>
      <c r="T30" s="29">
        <f>SUM(T14:T25)/T31</f>
        <v>4.5380734101411961E-2</v>
      </c>
      <c r="U30" s="12"/>
    </row>
    <row r="31" spans="1:21" s="1" customFormat="1" ht="16">
      <c r="A31" s="10" t="s">
        <v>16</v>
      </c>
      <c r="B31" s="30">
        <v>720500.27139999997</v>
      </c>
      <c r="C31" s="35">
        <v>687887.63899999997</v>
      </c>
      <c r="D31" s="35">
        <v>723281.93400000001</v>
      </c>
      <c r="E31" s="35">
        <v>743329.29500000004</v>
      </c>
      <c r="F31" s="35">
        <v>114129.67200000001</v>
      </c>
      <c r="G31" s="12"/>
      <c r="H31" s="7"/>
      <c r="I31" s="7"/>
      <c r="J31" s="7"/>
      <c r="K31" s="7"/>
      <c r="L31" s="7"/>
      <c r="M31" s="7"/>
      <c r="N31" s="7"/>
      <c r="O31" s="10" t="s">
        <v>16</v>
      </c>
      <c r="P31" s="30">
        <v>1063154.8</v>
      </c>
      <c r="Q31" s="35">
        <v>1070237.3940000001</v>
      </c>
      <c r="R31" s="35">
        <v>1159144.6259999999</v>
      </c>
      <c r="S31" s="35">
        <v>1154323.781</v>
      </c>
      <c r="T31" s="35">
        <v>181014.28200000001</v>
      </c>
      <c r="U31" s="12"/>
    </row>
    <row r="32" spans="1:21" s="1" customFormat="1" ht="16">
      <c r="A32" s="10" t="s">
        <v>15</v>
      </c>
      <c r="B32" s="11"/>
      <c r="C32" s="47"/>
      <c r="D32" s="47">
        <f t="shared" ref="D32:E32" si="11">D31/C31-1</f>
        <v>5.1453599386454441E-2</v>
      </c>
      <c r="E32" s="47">
        <f t="shared" si="11"/>
        <v>2.7717215179330124E-2</v>
      </c>
      <c r="F32" s="47"/>
      <c r="G32" s="12"/>
      <c r="H32" s="7"/>
      <c r="I32" s="7"/>
      <c r="J32" s="7"/>
      <c r="K32" s="7"/>
      <c r="L32" s="7"/>
      <c r="M32" s="7"/>
      <c r="N32" s="7"/>
      <c r="O32" s="10" t="s">
        <v>15</v>
      </c>
      <c r="P32" s="11"/>
      <c r="Q32" s="47"/>
      <c r="R32" s="47">
        <f t="shared" ref="R32:S32" si="12">R31/Q31-1</f>
        <v>8.3072440281412696E-2</v>
      </c>
      <c r="S32" s="47">
        <f t="shared" si="12"/>
        <v>-4.1589676489600658E-3</v>
      </c>
      <c r="T32" s="47"/>
      <c r="U32" s="12"/>
    </row>
    <row r="33" spans="1:21" s="23" customFormat="1" ht="17.5">
      <c r="A33" s="20"/>
      <c r="B33" s="20"/>
      <c r="C33" s="21"/>
      <c r="D33" s="21"/>
      <c r="E33" s="21"/>
      <c r="F33" s="21"/>
      <c r="G33" s="22"/>
      <c r="H33" s="20"/>
      <c r="I33" s="20"/>
      <c r="J33" s="20"/>
      <c r="K33" s="20"/>
      <c r="L33" s="20"/>
      <c r="M33" s="20"/>
      <c r="N33" s="20"/>
      <c r="O33" s="20"/>
      <c r="P33" s="20"/>
      <c r="Q33" s="21"/>
      <c r="R33" s="21"/>
      <c r="S33" s="21"/>
      <c r="T33" s="21"/>
      <c r="U33" s="22"/>
    </row>
    <row r="34" spans="1:21" s="1" customFormat="1" ht="16">
      <c r="A34" s="33" t="s">
        <v>19</v>
      </c>
      <c r="O34" s="33" t="s">
        <v>19</v>
      </c>
    </row>
    <row r="38" spans="1:21" ht="14">
      <c r="J38" s="117"/>
      <c r="K38" s="117"/>
      <c r="L38" s="117"/>
      <c r="M38" s="117"/>
      <c r="N38" s="117"/>
    </row>
  </sheetData>
  <sheetProtection selectLockedCells="1" selectUnlockedCells="1"/>
  <mergeCells count="21">
    <mergeCell ref="U12:U13"/>
    <mergeCell ref="I13:K13"/>
    <mergeCell ref="O12:O13"/>
    <mergeCell ref="P12:P13"/>
    <mergeCell ref="Q12:Q13"/>
    <mergeCell ref="T12:T13"/>
    <mergeCell ref="R12:R13"/>
    <mergeCell ref="S12:S13"/>
    <mergeCell ref="J38:N38"/>
    <mergeCell ref="A10:G10"/>
    <mergeCell ref="I10:M10"/>
    <mergeCell ref="C12:C13"/>
    <mergeCell ref="D12:D13"/>
    <mergeCell ref="I8:M8"/>
    <mergeCell ref="A9:G9"/>
    <mergeCell ref="I9:M9"/>
    <mergeCell ref="A12:A13"/>
    <mergeCell ref="B12:B13"/>
    <mergeCell ref="F12:F13"/>
    <mergeCell ref="G12:G13"/>
    <mergeCell ref="E12:E13"/>
  </mergeCells>
  <conditionalFormatting sqref="G18:G22">
    <cfRule type="cellIs" dxfId="7" priority="5" operator="between">
      <formula>0</formula>
      <formula>0</formula>
    </cfRule>
  </conditionalFormatting>
  <conditionalFormatting sqref="G23:G25">
    <cfRule type="cellIs" dxfId="6" priority="6" operator="between">
      <formula>0</formula>
      <formula>0</formula>
    </cfRule>
  </conditionalFormatting>
  <conditionalFormatting sqref="G14:G17">
    <cfRule type="cellIs" dxfId="5" priority="7" operator="between">
      <formula>0</formula>
      <formula>0</formula>
    </cfRule>
  </conditionalFormatting>
  <conditionalFormatting sqref="F14:F25">
    <cfRule type="cellIs" dxfId="4" priority="8" operator="between">
      <formula>0</formula>
      <formula>0</formula>
    </cfRule>
  </conditionalFormatting>
  <conditionalFormatting sqref="U14:U17">
    <cfRule type="cellIs" dxfId="3" priority="3" operator="between">
      <formula>0</formula>
      <formula>0</formula>
    </cfRule>
  </conditionalFormatting>
  <conditionalFormatting sqref="U23:U25">
    <cfRule type="cellIs" dxfId="2" priority="2" operator="between">
      <formula>0</formula>
      <formula>0</formula>
    </cfRule>
  </conditionalFormatting>
  <conditionalFormatting sqref="U18:U22">
    <cfRule type="cellIs" dxfId="1" priority="1" operator="between">
      <formula>0</formula>
      <formula>0</formula>
    </cfRule>
  </conditionalFormatting>
  <conditionalFormatting sqref="T14:T25">
    <cfRule type="cellIs" dxfId="0" priority="4" operator="between">
      <formula>0</formula>
      <formula>0</formula>
    </cfRule>
  </conditionalFormatting>
  <pageMargins left="0.78749999999999998" right="0.78749999999999998" top="1.0249999999999999" bottom="1.0249999999999999" header="0.78749999999999998" footer="0.78749999999999998"/>
  <pageSetup paperSize="9" firstPageNumber="0" orientation="portrait" horizontalDpi="300" verticalDpi="300"/>
  <headerFooter scaleWithDoc="0" alignWithMargins="0">
    <oddHeader>&amp;C&amp;A</oddHeader>
    <oddFooter>&amp;CPage &amp;P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27"/>
  <sheetViews>
    <sheetView workbookViewId="0">
      <selection activeCell="D39" sqref="D39"/>
    </sheetView>
  </sheetViews>
  <sheetFormatPr baseColWidth="10" defaultColWidth="11.453125" defaultRowHeight="14.5"/>
  <cols>
    <col min="1" max="16384" width="11.453125" style="90"/>
  </cols>
  <sheetData>
    <row r="1" spans="1:24" s="48" customFormat="1" ht="15.65" customHeight="1"/>
    <row r="2" spans="1:24" s="48" customFormat="1" ht="13">
      <c r="I2" s="121"/>
      <c r="J2" s="121"/>
      <c r="K2" s="121"/>
      <c r="L2" s="121"/>
      <c r="M2" s="121"/>
    </row>
    <row r="3" spans="1:24" s="48" customFormat="1" ht="12.5">
      <c r="I3" s="120"/>
      <c r="J3" s="120"/>
    </row>
    <row r="4" spans="1:24" s="48" customFormat="1" ht="12.5"/>
    <row r="5" spans="1:24" s="48" customFormat="1" ht="12.5"/>
    <row r="6" spans="1:24" s="48" customFormat="1" ht="15.5">
      <c r="A6" s="49" t="s">
        <v>31</v>
      </c>
      <c r="B6" s="49"/>
      <c r="C6" s="50"/>
      <c r="D6" s="50"/>
      <c r="E6" s="50"/>
      <c r="F6" s="50"/>
      <c r="G6" s="50"/>
      <c r="H6" s="50"/>
      <c r="I6" s="50"/>
      <c r="J6" s="50"/>
      <c r="K6" s="50"/>
      <c r="L6" s="50"/>
      <c r="M6" s="50"/>
      <c r="N6" s="50"/>
      <c r="O6" s="50"/>
      <c r="P6" s="50"/>
      <c r="Q6" s="50"/>
    </row>
    <row r="7" spans="1:24" s="48" customFormat="1" ht="17.25" customHeight="1">
      <c r="A7" s="122"/>
      <c r="B7" s="122"/>
      <c r="C7" s="122"/>
      <c r="D7" s="122"/>
      <c r="E7" s="122"/>
      <c r="F7" s="122"/>
      <c r="G7" s="122"/>
      <c r="H7" s="122"/>
      <c r="I7" s="122"/>
      <c r="M7" s="123"/>
      <c r="N7" s="123"/>
      <c r="O7" s="123"/>
      <c r="P7" s="123"/>
      <c r="Q7" s="123"/>
    </row>
    <row r="8" spans="1:24" s="48" customFormat="1" ht="13">
      <c r="K8" s="51"/>
    </row>
    <row r="9" spans="1:24" s="48" customFormat="1" ht="15.5">
      <c r="A9" s="52" t="s">
        <v>32</v>
      </c>
      <c r="B9" s="52"/>
      <c r="C9" s="52"/>
      <c r="D9" s="52"/>
      <c r="E9" s="52"/>
      <c r="F9" s="52"/>
      <c r="G9" s="52"/>
      <c r="H9" s="52"/>
      <c r="I9" s="52"/>
      <c r="J9" s="52"/>
      <c r="K9" s="53"/>
      <c r="L9" s="51"/>
      <c r="M9" s="53"/>
      <c r="N9" s="53"/>
      <c r="O9" s="53"/>
      <c r="P9" s="53"/>
      <c r="Q9" s="53"/>
      <c r="R9" s="124"/>
      <c r="S9" s="124"/>
      <c r="T9" s="124"/>
      <c r="U9" s="124"/>
      <c r="V9" s="124"/>
      <c r="W9" s="124"/>
      <c r="X9" s="124"/>
    </row>
    <row r="10" spans="1:24" s="48" customFormat="1" ht="13">
      <c r="A10" s="118" t="s">
        <v>37</v>
      </c>
      <c r="B10" s="118"/>
      <c r="C10" s="118"/>
      <c r="D10" s="118"/>
      <c r="E10" s="118"/>
      <c r="F10" s="118"/>
      <c r="G10" s="118"/>
      <c r="H10" s="118"/>
      <c r="I10" s="118"/>
      <c r="J10" s="53"/>
      <c r="K10" s="53"/>
      <c r="L10" s="53"/>
      <c r="M10" s="51"/>
      <c r="N10" s="53"/>
      <c r="O10" s="53"/>
      <c r="P10" s="53"/>
      <c r="Q10" s="53"/>
      <c r="R10" s="118"/>
      <c r="S10" s="118"/>
      <c r="T10" s="118"/>
      <c r="U10" s="118"/>
      <c r="V10" s="118"/>
      <c r="W10" s="118"/>
      <c r="X10" s="118"/>
    </row>
    <row r="11" spans="1:24" s="48" customFormat="1" ht="13.5" thickBot="1">
      <c r="A11" s="54"/>
      <c r="B11" s="53"/>
      <c r="C11" s="55"/>
      <c r="D11" s="55"/>
      <c r="E11" s="55"/>
      <c r="F11" s="55"/>
      <c r="G11" s="55"/>
      <c r="H11" s="55"/>
      <c r="I11" s="53"/>
      <c r="J11" s="56"/>
      <c r="K11" s="56"/>
      <c r="L11" s="56"/>
      <c r="N11" s="57" t="s">
        <v>32</v>
      </c>
      <c r="O11" s="54"/>
      <c r="P11" s="56"/>
      <c r="Q11" s="53"/>
      <c r="R11" s="54"/>
      <c r="S11" s="53"/>
      <c r="T11" s="53"/>
      <c r="U11" s="53"/>
      <c r="V11" s="55"/>
      <c r="W11" s="53"/>
    </row>
    <row r="12" spans="1:24" s="48" customFormat="1" ht="21.5" thickBot="1">
      <c r="A12" s="58" t="s">
        <v>45</v>
      </c>
      <c r="B12" s="59">
        <v>2020</v>
      </c>
      <c r="C12" s="60">
        <v>2021</v>
      </c>
      <c r="D12" s="60">
        <v>2022</v>
      </c>
      <c r="E12" s="96">
        <v>2023</v>
      </c>
      <c r="F12" s="96">
        <v>2024</v>
      </c>
      <c r="G12" s="96">
        <v>2025</v>
      </c>
      <c r="H12" s="61">
        <v>2026</v>
      </c>
      <c r="I12" s="53"/>
      <c r="J12" s="53"/>
      <c r="K12" s="53"/>
      <c r="L12" s="53"/>
      <c r="M12" s="62"/>
      <c r="N12" s="57" t="s">
        <v>37</v>
      </c>
      <c r="P12" s="53"/>
      <c r="Q12" s="53"/>
      <c r="R12" s="63"/>
      <c r="S12" s="63"/>
      <c r="T12" s="64"/>
      <c r="U12" s="65"/>
      <c r="V12" s="65"/>
      <c r="W12" s="65"/>
    </row>
    <row r="13" spans="1:24" s="48" customFormat="1" ht="11.5" customHeight="1">
      <c r="A13" s="66" t="s">
        <v>2</v>
      </c>
      <c r="B13" s="67">
        <v>98.4</v>
      </c>
      <c r="C13" s="68">
        <v>102.9</v>
      </c>
      <c r="D13" s="68">
        <v>119.7</v>
      </c>
      <c r="E13" s="97">
        <v>146.19999999999999</v>
      </c>
      <c r="F13" s="97">
        <v>129.5</v>
      </c>
      <c r="G13" s="97">
        <v>126.4</v>
      </c>
      <c r="H13" s="69">
        <v>121</v>
      </c>
      <c r="I13" s="53"/>
      <c r="J13" s="53"/>
      <c r="K13" s="53"/>
      <c r="L13" s="53"/>
      <c r="M13" s="53"/>
      <c r="N13" s="53"/>
      <c r="O13" s="53"/>
      <c r="P13" s="53"/>
      <c r="Q13" s="53"/>
      <c r="R13" s="55"/>
      <c r="S13" s="55"/>
      <c r="T13" s="70"/>
      <c r="U13" s="70"/>
      <c r="V13" s="70"/>
      <c r="W13" s="71"/>
    </row>
    <row r="14" spans="1:24" s="48" customFormat="1" ht="11.5" customHeight="1">
      <c r="A14" s="72" t="s">
        <v>3</v>
      </c>
      <c r="B14" s="73">
        <v>99.1</v>
      </c>
      <c r="C14" s="74">
        <v>104.7</v>
      </c>
      <c r="D14" s="74">
        <v>120.6</v>
      </c>
      <c r="E14" s="98">
        <v>145.5</v>
      </c>
      <c r="F14" s="98">
        <v>128.5</v>
      </c>
      <c r="G14" s="98">
        <v>127.1</v>
      </c>
      <c r="H14" s="75"/>
      <c r="I14" s="53"/>
      <c r="J14" s="53"/>
      <c r="K14" s="53"/>
      <c r="L14" s="53"/>
      <c r="M14" s="53"/>
      <c r="N14" s="53"/>
      <c r="O14" s="53"/>
      <c r="P14" s="53"/>
      <c r="Q14" s="53"/>
      <c r="R14" s="76"/>
      <c r="S14" s="55"/>
      <c r="T14" s="70"/>
      <c r="U14" s="70"/>
      <c r="V14" s="70"/>
      <c r="W14" s="71"/>
    </row>
    <row r="15" spans="1:24" s="48" customFormat="1" ht="11.5" customHeight="1">
      <c r="A15" s="72" t="s">
        <v>4</v>
      </c>
      <c r="B15" s="73">
        <v>99.5</v>
      </c>
      <c r="C15" s="74">
        <v>105.9</v>
      </c>
      <c r="D15" s="74">
        <v>122</v>
      </c>
      <c r="E15" s="98">
        <v>144.9</v>
      </c>
      <c r="F15" s="98">
        <v>127.6</v>
      </c>
      <c r="G15" s="98">
        <v>127.5</v>
      </c>
      <c r="H15" s="75"/>
      <c r="I15" s="53"/>
      <c r="J15" s="53"/>
      <c r="K15" s="53"/>
      <c r="L15" s="53"/>
      <c r="M15" s="53"/>
      <c r="N15" s="53"/>
      <c r="O15" s="53"/>
      <c r="P15" s="53"/>
      <c r="Q15" s="53"/>
      <c r="R15" s="76"/>
      <c r="S15" s="55"/>
      <c r="T15" s="70"/>
      <c r="U15" s="70"/>
      <c r="V15" s="70"/>
      <c r="W15" s="71"/>
    </row>
    <row r="16" spans="1:24" s="48" customFormat="1" ht="11.5" customHeight="1">
      <c r="A16" s="72" t="s">
        <v>5</v>
      </c>
      <c r="B16" s="73">
        <v>100</v>
      </c>
      <c r="C16" s="74">
        <v>107.4</v>
      </c>
      <c r="D16" s="74">
        <v>130.30000000000001</v>
      </c>
      <c r="E16" s="98">
        <v>143.6</v>
      </c>
      <c r="F16" s="98">
        <v>126.3</v>
      </c>
      <c r="G16" s="98">
        <v>127.3</v>
      </c>
      <c r="H16" s="75"/>
      <c r="R16" s="77"/>
      <c r="S16" s="55"/>
      <c r="T16" s="78"/>
      <c r="U16" s="79"/>
      <c r="V16" s="79"/>
      <c r="W16" s="71"/>
    </row>
    <row r="17" spans="1:29" s="48" customFormat="1" ht="11.5" customHeight="1">
      <c r="A17" s="72" t="s">
        <v>6</v>
      </c>
      <c r="B17" s="73">
        <v>100.1</v>
      </c>
      <c r="C17" s="74">
        <v>108.6</v>
      </c>
      <c r="D17" s="74">
        <v>135.69999999999999</v>
      </c>
      <c r="E17" s="98">
        <v>141.5</v>
      </c>
      <c r="F17" s="98">
        <v>125.9</v>
      </c>
      <c r="G17" s="98">
        <v>127.2</v>
      </c>
      <c r="H17" s="80"/>
      <c r="I17" s="119"/>
      <c r="J17" s="119"/>
      <c r="K17" s="119"/>
      <c r="L17" s="119"/>
      <c r="M17" s="119"/>
      <c r="N17" s="119" t="s">
        <v>33</v>
      </c>
      <c r="O17" s="120"/>
      <c r="P17" s="120"/>
      <c r="Q17" s="120"/>
      <c r="R17" s="81"/>
      <c r="S17" s="55"/>
      <c r="T17" s="79"/>
      <c r="U17" s="79"/>
      <c r="V17" s="78"/>
      <c r="W17" s="71"/>
    </row>
    <row r="18" spans="1:29" s="48" customFormat="1" ht="11.5" customHeight="1">
      <c r="A18" s="72" t="s">
        <v>7</v>
      </c>
      <c r="B18" s="73">
        <v>100.2</v>
      </c>
      <c r="C18" s="74">
        <v>110.1</v>
      </c>
      <c r="D18" s="74">
        <v>137.80000000000001</v>
      </c>
      <c r="E18" s="98">
        <v>139.69999999999999</v>
      </c>
      <c r="F18" s="98">
        <v>125.9</v>
      </c>
      <c r="G18" s="98">
        <v>127.1</v>
      </c>
      <c r="H18" s="80"/>
      <c r="I18" s="53"/>
      <c r="J18" s="82"/>
      <c r="K18" s="82"/>
      <c r="L18" s="82"/>
      <c r="M18" s="82"/>
      <c r="N18" s="82"/>
      <c r="O18" s="82"/>
      <c r="P18" s="82"/>
      <c r="Q18" s="82"/>
      <c r="R18" s="82"/>
      <c r="S18" s="82"/>
      <c r="T18" s="82"/>
      <c r="U18" s="82"/>
      <c r="V18" s="82"/>
      <c r="W18" s="71"/>
      <c r="X18" s="82"/>
      <c r="Y18" s="82"/>
      <c r="Z18" s="82"/>
      <c r="AA18" s="82"/>
      <c r="AB18" s="82"/>
      <c r="AC18" s="82"/>
    </row>
    <row r="19" spans="1:29" s="48" customFormat="1" ht="11.5" customHeight="1">
      <c r="A19" s="72" t="s">
        <v>34</v>
      </c>
      <c r="B19" s="73">
        <v>100</v>
      </c>
      <c r="C19" s="74">
        <v>111.1</v>
      </c>
      <c r="D19" s="74">
        <v>143.6</v>
      </c>
      <c r="E19" s="98">
        <v>137.19999999999999</v>
      </c>
      <c r="F19" s="98">
        <v>126.8</v>
      </c>
      <c r="G19" s="98">
        <v>126.5</v>
      </c>
      <c r="H19" s="80"/>
      <c r="I19" s="55"/>
      <c r="M19" s="82"/>
      <c r="Q19" s="82"/>
      <c r="W19" s="71"/>
    </row>
    <row r="20" spans="1:29" s="48" customFormat="1" ht="11.5" customHeight="1">
      <c r="A20" s="72" t="s">
        <v>35</v>
      </c>
      <c r="B20" s="73">
        <v>99.7</v>
      </c>
      <c r="C20" s="74">
        <v>111.7</v>
      </c>
      <c r="D20" s="74">
        <v>144.69999999999999</v>
      </c>
      <c r="E20" s="98">
        <v>135</v>
      </c>
      <c r="F20" s="98">
        <v>126.9</v>
      </c>
      <c r="G20" s="98">
        <v>125.6</v>
      </c>
      <c r="H20" s="80"/>
      <c r="I20" s="53"/>
      <c r="K20" s="83"/>
      <c r="L20" s="83"/>
      <c r="M20" s="83"/>
      <c r="N20" s="83"/>
      <c r="O20" s="83"/>
      <c r="P20" s="83"/>
      <c r="Q20" s="83"/>
      <c r="V20" s="82"/>
      <c r="W20" s="71"/>
    </row>
    <row r="21" spans="1:29" s="48" customFormat="1" ht="11.5" customHeight="1">
      <c r="A21" s="72" t="s">
        <v>10</v>
      </c>
      <c r="B21" s="73">
        <v>99.8</v>
      </c>
      <c r="C21" s="74">
        <v>111.9</v>
      </c>
      <c r="D21" s="74">
        <v>145.69999999999999</v>
      </c>
      <c r="E21" s="98">
        <v>134.19999999999999</v>
      </c>
      <c r="F21" s="98">
        <v>126.4</v>
      </c>
      <c r="G21" s="98">
        <v>124.3</v>
      </c>
      <c r="H21" s="80"/>
      <c r="R21" s="77"/>
      <c r="S21" s="55"/>
      <c r="T21" s="79"/>
      <c r="U21" s="79"/>
      <c r="V21" s="79"/>
      <c r="W21" s="71"/>
    </row>
    <row r="22" spans="1:29" s="48" customFormat="1" ht="11.5" customHeight="1">
      <c r="A22" s="72" t="s">
        <v>11</v>
      </c>
      <c r="B22" s="73">
        <v>100.1</v>
      </c>
      <c r="C22" s="74">
        <v>113.4</v>
      </c>
      <c r="D22" s="74">
        <v>145.80000000000001</v>
      </c>
      <c r="E22" s="98">
        <v>132.30000000000001</v>
      </c>
      <c r="F22" s="98">
        <v>126.1</v>
      </c>
      <c r="G22" s="98">
        <v>123.4</v>
      </c>
      <c r="H22" s="80"/>
      <c r="R22" s="77"/>
      <c r="S22" s="55"/>
      <c r="T22" s="79"/>
      <c r="U22" s="79"/>
      <c r="V22" s="79"/>
      <c r="W22" s="71"/>
    </row>
    <row r="23" spans="1:29" s="48" customFormat="1" ht="11.5" customHeight="1">
      <c r="A23" s="72" t="s">
        <v>12</v>
      </c>
      <c r="B23" s="73">
        <v>101.1</v>
      </c>
      <c r="C23" s="74">
        <v>116</v>
      </c>
      <c r="D23" s="74">
        <v>146.19999999999999</v>
      </c>
      <c r="E23" s="98">
        <v>131.4</v>
      </c>
      <c r="F23" s="98">
        <v>126</v>
      </c>
      <c r="G23" s="98">
        <v>121.9</v>
      </c>
      <c r="H23" s="80"/>
      <c r="R23" s="77"/>
      <c r="S23" s="55"/>
      <c r="T23" s="79"/>
      <c r="U23" s="79"/>
      <c r="V23" s="79"/>
      <c r="W23" s="71"/>
    </row>
    <row r="24" spans="1:29" s="48" customFormat="1" ht="11.5" customHeight="1" thickBot="1">
      <c r="A24" s="84" t="s">
        <v>13</v>
      </c>
      <c r="B24" s="85">
        <v>101.8</v>
      </c>
      <c r="C24" s="86">
        <v>117.5</v>
      </c>
      <c r="D24" s="86">
        <v>146</v>
      </c>
      <c r="E24" s="99">
        <v>130.69999999999999</v>
      </c>
      <c r="F24" s="99">
        <v>126.2</v>
      </c>
      <c r="G24" s="99">
        <v>121.5</v>
      </c>
      <c r="H24" s="87"/>
      <c r="R24" s="77"/>
      <c r="S24" s="55"/>
      <c r="T24" s="79"/>
      <c r="U24" s="79"/>
      <c r="V24" s="79"/>
      <c r="W24" s="71"/>
    </row>
    <row r="25" spans="1:29" s="48" customFormat="1" ht="11.5" customHeight="1">
      <c r="B25" s="88"/>
      <c r="C25" s="88"/>
      <c r="D25" s="88"/>
      <c r="E25" s="88"/>
      <c r="F25" s="88"/>
      <c r="G25" s="88"/>
      <c r="H25" s="88"/>
      <c r="T25" s="79"/>
      <c r="U25" s="79"/>
      <c r="V25" s="79"/>
    </row>
    <row r="26" spans="1:29" s="48" customFormat="1" ht="11.5" customHeight="1">
      <c r="A26" s="77" t="s">
        <v>36</v>
      </c>
    </row>
    <row r="27" spans="1:29" s="48" customFormat="1" ht="12.5">
      <c r="J27" s="89"/>
    </row>
  </sheetData>
  <mergeCells count="9">
    <mergeCell ref="A10:I10"/>
    <mergeCell ref="R10:X10"/>
    <mergeCell ref="I17:N17"/>
    <mergeCell ref="O17:Q17"/>
    <mergeCell ref="I2:M2"/>
    <mergeCell ref="I3:J3"/>
    <mergeCell ref="A7:I7"/>
    <mergeCell ref="M7:Q7"/>
    <mergeCell ref="R9:X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Méthodologie_sommaire</vt:lpstr>
      <vt:lpstr>Evolution_abattages_canards_gra</vt:lpstr>
      <vt:lpstr>Evolution_abattages_poulets</vt:lpstr>
      <vt:lpstr>IPAMPA_aliment_volaille</vt:lpstr>
      <vt:lpstr>Evolution_abattages_canards_gra!Zone_d_impression</vt:lpstr>
      <vt:lpstr>Evolution_abattages_poulets!Zone_d_impression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Samia BREILLER-TARDY</dc:creator>
  <cp:lastModifiedBy>Samia BREILLER-TARDY</cp:lastModifiedBy>
  <dcterms:created xsi:type="dcterms:W3CDTF">2019-10-21T15:33:04Z</dcterms:created>
  <dcterms:modified xsi:type="dcterms:W3CDTF">2026-04-15T14:18:36Z</dcterms:modified>
</cp:coreProperties>
</file>