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5.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01-soutien_agriculture\04-installation\01_aita_pidil\2025\aap_volet6_2025\versions_finales\"/>
    </mc:Choice>
  </mc:AlternateContent>
  <bookViews>
    <workbookView xWindow="0" yWindow="0" windowWidth="28800" windowHeight="12330" tabRatio="965" firstSheet="5" activeTab="14"/>
  </bookViews>
  <sheets>
    <sheet name="Paramètres" sheetId="15" r:id="rId1"/>
    <sheet name="Guidedutilisation" sheetId="1" r:id="rId2"/>
    <sheet name="Informations sur le demandeur" sheetId="2" r:id="rId3"/>
    <sheet name="Instruction" sheetId="3" r:id="rId4"/>
    <sheet name="Liste des pièces à fournir" sheetId="4" r:id="rId5"/>
    <sheet name="I. Coût jour" sheetId="5" r:id="rId6"/>
    <sheet name="II.Temps des personnels détail" sheetId="6" r:id="rId7"/>
    <sheet name="Pour calculs onglet IV" sheetId="20" state="hidden" r:id="rId8"/>
    <sheet name="III. Frais de mission" sheetId="7" r:id="rId9"/>
    <sheet name="IV.Charges de personnel" sheetId="8" r:id="rId10"/>
    <sheet name="V. Frais spécifiques" sheetId="9" r:id="rId11"/>
    <sheet name="VI. Budget prev détail " sheetId="10" r:id="rId12"/>
    <sheet name="VII. Budget prev total" sheetId="11" r:id="rId13"/>
    <sheet name="Annexe 1. Modèle budget prev st" sheetId="12" r:id="rId14"/>
    <sheet name="Instruction_prev_detail" sheetId="13" r:id="rId15"/>
    <sheet name="Instruction_prev_total" sheetId="14" r:id="rId16"/>
  </sheets>
  <externalReferences>
    <externalReference r:id="rId17"/>
  </externalReferences>
  <definedNames>
    <definedName name="_xlnm._FilterDatabase" localSheetId="6" hidden="1">'II.Temps des personnels détail'!$A$5:$R$43</definedName>
    <definedName name="_xlnm._FilterDatabase" localSheetId="0" hidden="1">Paramètres!$B$3:$M$59</definedName>
    <definedName name="_xlnm._FilterDatabase" localSheetId="11">'VI. Budget prev détail '!$A$3:$E$27</definedName>
    <definedName name="BDD">Paramètres!$B$3:$M$59</definedName>
    <definedName name="FONCTION">Paramètres!$O$4:$O$13</definedName>
    <definedName name="REM">Paramètres!$O$4:$P$13</definedName>
    <definedName name="STRUCTURE">Paramètres!$B$4:$B$59</definedName>
    <definedName name="_xlnm.Print_Area" localSheetId="5">'I. Coût jour'!$A$1:$L$27</definedName>
    <definedName name="_xlnm.Print_Area" localSheetId="8">'III. Frais de mission'!$A$1:$L$18</definedName>
    <definedName name="_xlnm.Print_Area" localSheetId="15">Instruction_prev_total!$A$1:$J$21</definedName>
    <definedName name="_xlnm.Print_Area" localSheetId="9">'IV.Charges de personnel'!$A$1:$Q$30</definedName>
    <definedName name="_xlnm.Print_Area" localSheetId="10">'V. Frais spécifiques'!$A$1:$G$83</definedName>
    <definedName name="_xlnm.Print_Area" localSheetId="11">'VI. Budget prev détail '!$A$1:$E$60</definedName>
    <definedName name="_xlnm.Print_Area" localSheetId="12">'VII. Budget prev total'!$A$1:$J$22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3" l="1"/>
  <c r="J3" i="8"/>
  <c r="L3" i="8"/>
  <c r="C30" i="12" l="1"/>
  <c r="F56" i="9" l="1"/>
  <c r="E56" i="9"/>
  <c r="F40" i="9"/>
  <c r="E40" i="9"/>
  <c r="F28" i="9"/>
  <c r="E28" i="9"/>
  <c r="F18" i="9"/>
  <c r="E18" i="9"/>
  <c r="F7" i="9"/>
  <c r="E7" i="9"/>
  <c r="A1" i="6" l="1"/>
  <c r="F8" i="6"/>
  <c r="G32" i="12" l="1"/>
  <c r="C32" i="12"/>
  <c r="C25" i="12"/>
  <c r="C20" i="12"/>
  <c r="C14" i="12"/>
  <c r="C6" i="12"/>
  <c r="A4" i="9"/>
  <c r="A3" i="9"/>
  <c r="A1" i="7"/>
  <c r="S21" i="15"/>
  <c r="L8" i="5"/>
  <c r="L9" i="5"/>
  <c r="L10" i="5"/>
  <c r="L11" i="5"/>
  <c r="L12" i="5"/>
  <c r="L13" i="5"/>
  <c r="L14" i="5"/>
  <c r="L15" i="5"/>
  <c r="P13" i="8" l="1"/>
  <c r="P12" i="8"/>
  <c r="P11" i="8"/>
  <c r="P10" i="8"/>
  <c r="P9" i="8"/>
  <c r="P8" i="8"/>
  <c r="P7" i="8"/>
  <c r="E9" i="10"/>
  <c r="G1" i="6"/>
  <c r="H1" i="6"/>
  <c r="I1" i="6"/>
  <c r="J1" i="6"/>
  <c r="K1" i="6"/>
  <c r="L1" i="6"/>
  <c r="M1" i="6"/>
  <c r="N1" i="6"/>
  <c r="O1" i="6"/>
  <c r="P1" i="6"/>
  <c r="Q1" i="6"/>
  <c r="R1" i="6"/>
  <c r="S1" i="6"/>
  <c r="T1" i="6"/>
  <c r="U1" i="6"/>
  <c r="V1" i="6"/>
  <c r="W1" i="6"/>
  <c r="X1" i="6"/>
  <c r="Y1" i="6"/>
  <c r="Z1" i="6"/>
  <c r="G2" i="6"/>
  <c r="P4" i="8" s="1"/>
  <c r="H2" i="6"/>
  <c r="Q4" i="8" s="1"/>
  <c r="I2" i="6"/>
  <c r="P5" i="8" s="1"/>
  <c r="J2" i="6"/>
  <c r="Q5" i="8" s="1"/>
  <c r="K2" i="6"/>
  <c r="P6" i="8" s="1"/>
  <c r="L2" i="6"/>
  <c r="Q6" i="8" s="1"/>
  <c r="M2" i="6"/>
  <c r="N2" i="6"/>
  <c r="Q7" i="8" s="1"/>
  <c r="O2" i="6"/>
  <c r="P2" i="6"/>
  <c r="Q8" i="8" s="1"/>
  <c r="Q2" i="6"/>
  <c r="R2" i="6"/>
  <c r="Q9" i="8" s="1"/>
  <c r="S2" i="6"/>
  <c r="T2" i="6"/>
  <c r="Q10" i="8" s="1"/>
  <c r="U2" i="6"/>
  <c r="V2" i="6"/>
  <c r="Q11" i="8" s="1"/>
  <c r="W2" i="6"/>
  <c r="X2" i="6"/>
  <c r="Q12" i="8" s="1"/>
  <c r="Y2" i="6"/>
  <c r="Z2" i="6"/>
  <c r="Q13" i="8" s="1"/>
  <c r="C6" i="8"/>
  <c r="C7" i="8"/>
  <c r="C8" i="8"/>
  <c r="C9" i="8"/>
  <c r="C10" i="8"/>
  <c r="C11" i="8"/>
  <c r="C12" i="8"/>
  <c r="B6" i="8"/>
  <c r="B7" i="8"/>
  <c r="B8" i="8"/>
  <c r="B9" i="8"/>
  <c r="B10" i="8"/>
  <c r="B11" i="8"/>
  <c r="B12" i="8"/>
  <c r="B13" i="8"/>
  <c r="A5" i="8"/>
  <c r="A6" i="8"/>
  <c r="A7" i="8"/>
  <c r="A8" i="8"/>
  <c r="A9" i="8"/>
  <c r="A10" i="8"/>
  <c r="A11" i="8"/>
  <c r="A12" i="8"/>
  <c r="A13" i="8"/>
  <c r="Q3" i="6"/>
  <c r="O3" i="6"/>
  <c r="M3" i="6"/>
  <c r="K3" i="6"/>
  <c r="I3" i="6"/>
  <c r="H7" i="5" l="1"/>
  <c r="J7" i="5" s="1"/>
  <c r="L7" i="5" s="1"/>
  <c r="C5" i="8" l="1"/>
  <c r="B5" i="8"/>
  <c r="K7" i="5"/>
  <c r="E2" i="8"/>
  <c r="M2" i="8" s="1"/>
  <c r="D2" i="8"/>
  <c r="J2" i="8" s="1"/>
  <c r="AU3" i="20"/>
  <c r="G3" i="6"/>
  <c r="S3" i="6"/>
  <c r="U3" i="6"/>
  <c r="W3" i="6"/>
  <c r="Y3" i="6"/>
  <c r="G42" i="12"/>
  <c r="E17" i="10"/>
  <c r="O2" i="8" l="1"/>
  <c r="H2" i="8"/>
  <c r="I2" i="8"/>
  <c r="N2" i="8"/>
  <c r="F2" i="8"/>
  <c r="K2" i="8" s="1"/>
  <c r="L2" i="8"/>
  <c r="G2" i="8"/>
  <c r="I4" i="6"/>
  <c r="E38" i="13"/>
  <c r="E41" i="13" s="1"/>
  <c r="E30" i="13"/>
  <c r="E33" i="13" s="1"/>
  <c r="E22" i="13"/>
  <c r="E25" i="13" s="1"/>
  <c r="E14" i="13"/>
  <c r="E17" i="13" s="1"/>
  <c r="E6" i="13"/>
  <c r="E9" i="13" s="1"/>
  <c r="H4" i="6" l="1"/>
  <c r="J4" i="6"/>
  <c r="G4" i="6"/>
  <c r="E41" i="10"/>
  <c r="E33" i="10"/>
  <c r="E25" i="10"/>
  <c r="G8" i="9"/>
  <c r="C16" i="8" l="1"/>
  <c r="AV3" i="20"/>
  <c r="H3" i="8"/>
  <c r="AT3" i="20" s="1"/>
  <c r="F3" i="8"/>
  <c r="AS3" i="20" s="1"/>
  <c r="D3" i="8"/>
  <c r="AR3" i="20" s="1"/>
  <c r="H8" i="5"/>
  <c r="J8" i="5" s="1"/>
  <c r="A3" i="5"/>
  <c r="A1" i="5"/>
  <c r="D5" i="7"/>
  <c r="E5" i="7"/>
  <c r="F5" i="7"/>
  <c r="G5" i="7"/>
  <c r="H5" i="7"/>
  <c r="I5" i="7"/>
  <c r="J5" i="7"/>
  <c r="K5" i="7"/>
  <c r="L5" i="7"/>
  <c r="C5" i="7"/>
  <c r="B5" i="7"/>
  <c r="K8" i="5" l="1"/>
  <c r="A1" i="14"/>
  <c r="A1" i="13"/>
  <c r="A1" i="12"/>
  <c r="A1" i="11"/>
  <c r="A1" i="10"/>
  <c r="A1" i="9"/>
  <c r="A1" i="8"/>
  <c r="A1" i="4"/>
  <c r="A1" i="3"/>
  <c r="B6" i="2"/>
  <c r="B36" i="13" l="1"/>
  <c r="D36" i="13" s="1"/>
  <c r="B28" i="13"/>
  <c r="B20" i="13"/>
  <c r="D20" i="13" s="1"/>
  <c r="B12" i="13"/>
  <c r="D12" i="13" s="1"/>
  <c r="B4" i="13"/>
  <c r="D4" i="13" s="1"/>
  <c r="G46" i="12"/>
  <c r="C42" i="12"/>
  <c r="C46" i="12" s="1"/>
  <c r="C39" i="12"/>
  <c r="G13" i="12"/>
  <c r="G6" i="12"/>
  <c r="G39" i="12" s="1"/>
  <c r="J9" i="11"/>
  <c r="B36" i="10"/>
  <c r="D36" i="10" s="1"/>
  <c r="B28" i="10"/>
  <c r="D28" i="10" s="1"/>
  <c r="B20" i="10"/>
  <c r="D20" i="10" s="1"/>
  <c r="B12" i="10"/>
  <c r="D12" i="10" s="1"/>
  <c r="B4" i="10"/>
  <c r="D4" i="10" s="1"/>
  <c r="D70" i="9"/>
  <c r="B40" i="10" s="1"/>
  <c r="G69" i="9"/>
  <c r="G68" i="9"/>
  <c r="G67" i="9"/>
  <c r="G66" i="9"/>
  <c r="G65" i="9"/>
  <c r="G64" i="9"/>
  <c r="G63" i="9"/>
  <c r="G62" i="9"/>
  <c r="G61" i="9"/>
  <c r="G60" i="9"/>
  <c r="G59" i="9"/>
  <c r="G58" i="9"/>
  <c r="G57" i="9"/>
  <c r="A55" i="9"/>
  <c r="D54" i="9"/>
  <c r="B32" i="10" s="1"/>
  <c r="G53" i="9"/>
  <c r="G52" i="9"/>
  <c r="G51" i="9"/>
  <c r="G50" i="9"/>
  <c r="G49" i="9"/>
  <c r="G48" i="9"/>
  <c r="G47" i="9"/>
  <c r="G46" i="9"/>
  <c r="G45" i="9"/>
  <c r="G44" i="9"/>
  <c r="G43" i="9"/>
  <c r="G42" i="9"/>
  <c r="G41" i="9"/>
  <c r="A39" i="9"/>
  <c r="D38" i="9"/>
  <c r="B24" i="10" s="1"/>
  <c r="G37" i="9"/>
  <c r="G36" i="9"/>
  <c r="G35" i="9"/>
  <c r="G34" i="9"/>
  <c r="G33" i="9"/>
  <c r="G32" i="9"/>
  <c r="G31" i="9"/>
  <c r="G30" i="9"/>
  <c r="G29" i="9"/>
  <c r="A27" i="9"/>
  <c r="D26" i="9"/>
  <c r="B16" i="10" s="1"/>
  <c r="G25" i="9"/>
  <c r="G24" i="9"/>
  <c r="G23" i="9"/>
  <c r="G22" i="9"/>
  <c r="G21" i="9"/>
  <c r="G20" i="9"/>
  <c r="G19" i="9"/>
  <c r="A17" i="9"/>
  <c r="D16" i="9"/>
  <c r="B8" i="10" s="1"/>
  <c r="G15" i="9"/>
  <c r="G14" i="9"/>
  <c r="G13" i="9"/>
  <c r="G12" i="9"/>
  <c r="G11" i="9"/>
  <c r="G10" i="9"/>
  <c r="G9" i="9"/>
  <c r="A6" i="9"/>
  <c r="M16" i="8"/>
  <c r="L16" i="8"/>
  <c r="K16" i="8"/>
  <c r="J16" i="8"/>
  <c r="I16" i="8"/>
  <c r="H16" i="8"/>
  <c r="G16" i="8"/>
  <c r="F16" i="8"/>
  <c r="E16" i="8"/>
  <c r="D16" i="8"/>
  <c r="A4" i="8"/>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E8" i="6"/>
  <c r="F7" i="6"/>
  <c r="E7" i="6"/>
  <c r="F6" i="6"/>
  <c r="E6" i="6"/>
  <c r="H15" i="5"/>
  <c r="J15" i="5" s="1"/>
  <c r="H14" i="5"/>
  <c r="J14" i="5" s="1"/>
  <c r="H13" i="5"/>
  <c r="J13" i="5" s="1"/>
  <c r="H12" i="5"/>
  <c r="J12" i="5" s="1"/>
  <c r="H11" i="5"/>
  <c r="J11" i="5" s="1"/>
  <c r="H10" i="5"/>
  <c r="J10" i="5" s="1"/>
  <c r="H9" i="5"/>
  <c r="J9" i="5" s="1"/>
  <c r="H6" i="5"/>
  <c r="J6" i="5" s="1"/>
  <c r="K6" i="5" s="1"/>
  <c r="D72" i="9" l="1"/>
  <c r="B8" i="11" s="1"/>
  <c r="F2" i="6"/>
  <c r="Q14" i="8" s="1"/>
  <c r="F1" i="6"/>
  <c r="E2" i="6"/>
  <c r="P14" i="8" s="1"/>
  <c r="E1" i="6"/>
  <c r="Q4" i="6"/>
  <c r="R4" i="6"/>
  <c r="S4" i="6"/>
  <c r="T4" i="6"/>
  <c r="G54" i="9"/>
  <c r="B32" i="13" s="1"/>
  <c r="V4" i="6"/>
  <c r="U4" i="6"/>
  <c r="G38" i="9"/>
  <c r="B24" i="13" s="1"/>
  <c r="W4" i="6"/>
  <c r="X4" i="6"/>
  <c r="M4" i="6"/>
  <c r="N4" i="6"/>
  <c r="Y4" i="6"/>
  <c r="Z4" i="6"/>
  <c r="G70" i="9"/>
  <c r="B40" i="13" s="1"/>
  <c r="G16" i="9"/>
  <c r="K4" i="6"/>
  <c r="L4" i="6"/>
  <c r="P4" i="6"/>
  <c r="O4" i="6"/>
  <c r="G26" i="9"/>
  <c r="B16" i="13" s="1"/>
  <c r="K12" i="5"/>
  <c r="C13" i="8"/>
  <c r="K15" i="5"/>
  <c r="K13" i="5"/>
  <c r="K9" i="5"/>
  <c r="K10" i="5"/>
  <c r="K11" i="5"/>
  <c r="K14" i="5"/>
  <c r="L6" i="5"/>
  <c r="B4" i="8"/>
  <c r="P15" i="8" s="1"/>
  <c r="J8" i="11"/>
  <c r="B8" i="13" l="1"/>
  <c r="J8" i="14" s="1"/>
  <c r="G72" i="9"/>
  <c r="B8" i="14" s="1"/>
  <c r="B3" i="20" a="1"/>
  <c r="B3" i="20" l="1"/>
  <c r="C4" i="8" l="1"/>
  <c r="Q15" i="8" s="1"/>
  <c r="AQ28" i="20" l="1"/>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Q4" i="20"/>
  <c r="AP4" i="20"/>
  <c r="AO4" i="20"/>
  <c r="AN4"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Q3" i="20"/>
  <c r="AP3"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AV8" i="20" l="1"/>
  <c r="AV10" i="20"/>
  <c r="AV12" i="20"/>
  <c r="AV14" i="20"/>
  <c r="AV16" i="20"/>
  <c r="AV18" i="20"/>
  <c r="AV20" i="20"/>
  <c r="AV22" i="20"/>
  <c r="AV24" i="20"/>
  <c r="AV26" i="20"/>
  <c r="AV28" i="20"/>
  <c r="AU10" i="20"/>
  <c r="AU12" i="20"/>
  <c r="AU20" i="20"/>
  <c r="AU24" i="20"/>
  <c r="AU8" i="20"/>
  <c r="AU14" i="20"/>
  <c r="AU16" i="20"/>
  <c r="AU18" i="20"/>
  <c r="AU22" i="20"/>
  <c r="AU26" i="20"/>
  <c r="AU28" i="20"/>
  <c r="AR7" i="20"/>
  <c r="AS7" i="20"/>
  <c r="AT7" i="20"/>
  <c r="AS9" i="20"/>
  <c r="AT9" i="20"/>
  <c r="AR10" i="20"/>
  <c r="AS11" i="20"/>
  <c r="AT11" i="20"/>
  <c r="AR12" i="20"/>
  <c r="AS13" i="20"/>
  <c r="AT13" i="20"/>
  <c r="AR14" i="20"/>
  <c r="AS15" i="20"/>
  <c r="AT15" i="20"/>
  <c r="AR16" i="20"/>
  <c r="AS17" i="20"/>
  <c r="AT17" i="20"/>
  <c r="AR18" i="20"/>
  <c r="AS19" i="20"/>
  <c r="AT19" i="20"/>
  <c r="AR20" i="20"/>
  <c r="AS21" i="20"/>
  <c r="AT21" i="20"/>
  <c r="AR22" i="20"/>
  <c r="AS23" i="20"/>
  <c r="AT23" i="20"/>
  <c r="AR24" i="20"/>
  <c r="AS25" i="20"/>
  <c r="AT25" i="20"/>
  <c r="AR26" i="20"/>
  <c r="AS27" i="20"/>
  <c r="AT27" i="20"/>
  <c r="AR28" i="20"/>
  <c r="AR8" i="20"/>
  <c r="AU7" i="20"/>
  <c r="AV7" i="20"/>
  <c r="AU9" i="20"/>
  <c r="AV9" i="20"/>
  <c r="AU11" i="20"/>
  <c r="AV11" i="20"/>
  <c r="AU13" i="20"/>
  <c r="AV13" i="20"/>
  <c r="AU15" i="20"/>
  <c r="AV15" i="20"/>
  <c r="AU17" i="20"/>
  <c r="AV17" i="20"/>
  <c r="AU19" i="20"/>
  <c r="AV19" i="20"/>
  <c r="AU21" i="20"/>
  <c r="AV21" i="20"/>
  <c r="AU23" i="20"/>
  <c r="AV23" i="20"/>
  <c r="AU25" i="20"/>
  <c r="AV25" i="20"/>
  <c r="AU27" i="20"/>
  <c r="AV27" i="20"/>
  <c r="AS8" i="20"/>
  <c r="AT8" i="20"/>
  <c r="AR9" i="20"/>
  <c r="AS10" i="20"/>
  <c r="AT10" i="20"/>
  <c r="AR11" i="20"/>
  <c r="AS12" i="20"/>
  <c r="AT12" i="20"/>
  <c r="AR13" i="20"/>
  <c r="AS14" i="20"/>
  <c r="AT14" i="20"/>
  <c r="AR15" i="20"/>
  <c r="AS16" i="20"/>
  <c r="AT16" i="20"/>
  <c r="AR17" i="20"/>
  <c r="AS18" i="20"/>
  <c r="AT18" i="20"/>
  <c r="AR19" i="20"/>
  <c r="AS20" i="20"/>
  <c r="AT20" i="20"/>
  <c r="AR21" i="20"/>
  <c r="AS22" i="20"/>
  <c r="AT22" i="20"/>
  <c r="AR23" i="20"/>
  <c r="AS24" i="20"/>
  <c r="AT24" i="20"/>
  <c r="AR25" i="20"/>
  <c r="AS26" i="20"/>
  <c r="AT26" i="20"/>
  <c r="AR27" i="20"/>
  <c r="AS28" i="20"/>
  <c r="AT28" i="20"/>
  <c r="M4" i="8" l="1"/>
  <c r="M11" i="8"/>
  <c r="M9" i="8"/>
  <c r="M5" i="8"/>
  <c r="M12" i="8"/>
  <c r="M8" i="8"/>
  <c r="M6" i="8"/>
  <c r="M7" i="8"/>
  <c r="M10" i="8"/>
  <c r="M13" i="8"/>
  <c r="K9" i="8"/>
  <c r="K13" i="8"/>
  <c r="J11" i="8"/>
  <c r="K4" i="8"/>
  <c r="J13" i="8"/>
  <c r="G13" i="8"/>
  <c r="F13" i="8"/>
  <c r="H10" i="8"/>
  <c r="K10" i="8"/>
  <c r="K11" i="8"/>
  <c r="K7" i="8"/>
  <c r="K5" i="8"/>
  <c r="J9" i="8"/>
  <c r="E11" i="8"/>
  <c r="K6" i="8"/>
  <c r="K12" i="8"/>
  <c r="K8" i="8"/>
  <c r="L13" i="8"/>
  <c r="J5" i="8"/>
  <c r="F9" i="8"/>
  <c r="H6" i="8"/>
  <c r="D13" i="8"/>
  <c r="J7" i="8"/>
  <c r="E7" i="8"/>
  <c r="F5" i="8"/>
  <c r="E13" i="8"/>
  <c r="I13" i="8"/>
  <c r="G12" i="8"/>
  <c r="D11" i="8"/>
  <c r="I9" i="8"/>
  <c r="G8" i="8"/>
  <c r="D7" i="8"/>
  <c r="I5" i="8"/>
  <c r="G4" i="8"/>
  <c r="L11" i="8"/>
  <c r="L9" i="8"/>
  <c r="L7" i="8"/>
  <c r="L5" i="8"/>
  <c r="H13" i="8"/>
  <c r="I11" i="8"/>
  <c r="G10" i="8"/>
  <c r="D9" i="8"/>
  <c r="I7" i="8"/>
  <c r="G6" i="8"/>
  <c r="D5" i="8"/>
  <c r="H12" i="8"/>
  <c r="F11" i="8"/>
  <c r="E9" i="8"/>
  <c r="H8" i="8"/>
  <c r="F7" i="8"/>
  <c r="E5" i="8"/>
  <c r="D12" i="8"/>
  <c r="I10" i="8"/>
  <c r="G9" i="8"/>
  <c r="D8" i="8"/>
  <c r="I6" i="8"/>
  <c r="G5" i="8"/>
  <c r="D4" i="8"/>
  <c r="L12" i="8"/>
  <c r="L10" i="8"/>
  <c r="L8" i="8"/>
  <c r="L6" i="8"/>
  <c r="L4" i="8"/>
  <c r="E12" i="8"/>
  <c r="H11" i="8"/>
  <c r="F10" i="8"/>
  <c r="E8" i="8"/>
  <c r="H7" i="8"/>
  <c r="F6" i="8"/>
  <c r="E4" i="8"/>
  <c r="J12" i="8"/>
  <c r="J10" i="8"/>
  <c r="J8" i="8"/>
  <c r="J6" i="8"/>
  <c r="J4" i="8"/>
  <c r="H4" i="8"/>
  <c r="I12" i="8"/>
  <c r="G11" i="8"/>
  <c r="D10" i="8"/>
  <c r="I8" i="8"/>
  <c r="G7" i="8"/>
  <c r="D6" i="8"/>
  <c r="I4" i="8"/>
  <c r="F12" i="8"/>
  <c r="E10" i="8"/>
  <c r="H9" i="8"/>
  <c r="F8" i="8"/>
  <c r="E6" i="8"/>
  <c r="H5" i="8"/>
  <c r="F4" i="8"/>
  <c r="M14" i="8" l="1"/>
  <c r="M15" i="8"/>
  <c r="M17" i="8" s="1"/>
  <c r="B39" i="13" s="1"/>
  <c r="N4" i="8"/>
  <c r="D15" i="8"/>
  <c r="K15" i="8"/>
  <c r="B30" i="13" s="1"/>
  <c r="B34" i="13" s="1"/>
  <c r="O7" i="8"/>
  <c r="N11" i="8"/>
  <c r="K14" i="8"/>
  <c r="O11" i="8"/>
  <c r="O13" i="8"/>
  <c r="N13" i="8"/>
  <c r="N5" i="8"/>
  <c r="N9" i="8"/>
  <c r="O10" i="8"/>
  <c r="N7" i="8"/>
  <c r="O9" i="8"/>
  <c r="O5" i="8"/>
  <c r="O12" i="8"/>
  <c r="O8" i="8"/>
  <c r="N12" i="8"/>
  <c r="O6" i="8"/>
  <c r="N8" i="8"/>
  <c r="E14" i="8"/>
  <c r="E15" i="8"/>
  <c r="N10" i="8"/>
  <c r="G15" i="8"/>
  <c r="J14" i="8"/>
  <c r="J15" i="8"/>
  <c r="N6" i="8"/>
  <c r="G14" i="8"/>
  <c r="I14" i="8"/>
  <c r="I15" i="8"/>
  <c r="H14" i="8"/>
  <c r="H15" i="8"/>
  <c r="D14" i="8"/>
  <c r="O4" i="8"/>
  <c r="F14" i="8"/>
  <c r="F15" i="8"/>
  <c r="L14" i="8"/>
  <c r="L15" i="8"/>
  <c r="B38" i="13" l="1"/>
  <c r="B42" i="13" s="1"/>
  <c r="B43" i="13" s="1"/>
  <c r="N15" i="8"/>
  <c r="B6" i="11" s="1"/>
  <c r="B10" i="11" s="1"/>
  <c r="K17" i="8"/>
  <c r="B31" i="13" s="1"/>
  <c r="B35" i="13" s="1"/>
  <c r="L17" i="8"/>
  <c r="B39" i="10" s="1"/>
  <c r="B38" i="10"/>
  <c r="E17" i="8"/>
  <c r="B6" i="13"/>
  <c r="N14" i="8"/>
  <c r="B22" i="13"/>
  <c r="I17" i="8"/>
  <c r="B23" i="13" s="1"/>
  <c r="B30" i="10"/>
  <c r="J17" i="8"/>
  <c r="B31" i="10" s="1"/>
  <c r="H17" i="8"/>
  <c r="B23" i="10" s="1"/>
  <c r="B22" i="10"/>
  <c r="B26" i="10" s="1"/>
  <c r="G17" i="8"/>
  <c r="B15" i="13" s="1"/>
  <c r="B14" i="13"/>
  <c r="O14" i="8"/>
  <c r="O15" i="8"/>
  <c r="B6" i="14" s="1"/>
  <c r="B10" i="14" s="1"/>
  <c r="B6" i="10"/>
  <c r="D17" i="8"/>
  <c r="F17" i="8"/>
  <c r="B15" i="10" s="1"/>
  <c r="B14" i="10"/>
  <c r="D33" i="13" l="1"/>
  <c r="D31" i="13"/>
  <c r="D30" i="13"/>
  <c r="D41" i="13"/>
  <c r="D39" i="13"/>
  <c r="D38" i="13"/>
  <c r="D40" i="13"/>
  <c r="D42" i="13"/>
  <c r="D32" i="13"/>
  <c r="D34" i="13"/>
  <c r="B7" i="10"/>
  <c r="J7" i="11" s="1"/>
  <c r="N17" i="8"/>
  <c r="B7" i="11" s="1"/>
  <c r="B15" i="11" s="1"/>
  <c r="B18" i="13"/>
  <c r="B19" i="13" s="1"/>
  <c r="B10" i="10"/>
  <c r="J6" i="11"/>
  <c r="B34" i="10"/>
  <c r="B35" i="10" s="1"/>
  <c r="B26" i="13"/>
  <c r="B27" i="13" s="1"/>
  <c r="B10" i="13"/>
  <c r="J6" i="14"/>
  <c r="B42" i="10"/>
  <c r="B43" i="10" s="1"/>
  <c r="B18" i="10"/>
  <c r="B19" i="10" s="1"/>
  <c r="D14" i="10" s="1"/>
  <c r="B27" i="10"/>
  <c r="B7" i="13"/>
  <c r="J7" i="14" s="1"/>
  <c r="O17" i="8"/>
  <c r="B7" i="14" s="1"/>
  <c r="B15" i="14" s="1"/>
  <c r="D15" i="13" l="1"/>
  <c r="D14" i="13"/>
  <c r="D23" i="13"/>
  <c r="D22" i="13"/>
  <c r="D43" i="13"/>
  <c r="D35" i="13"/>
  <c r="D24" i="13"/>
  <c r="D26" i="13"/>
  <c r="D25" i="13"/>
  <c r="D17" i="13"/>
  <c r="D18" i="13"/>
  <c r="D16" i="13"/>
  <c r="D17" i="10"/>
  <c r="D16" i="10"/>
  <c r="D18" i="10"/>
  <c r="D15" i="10"/>
  <c r="B11" i="13"/>
  <c r="D42" i="10"/>
  <c r="D41" i="10"/>
  <c r="D40" i="10"/>
  <c r="D39" i="10"/>
  <c r="D38" i="10"/>
  <c r="J10" i="14"/>
  <c r="D34" i="10"/>
  <c r="D33" i="10"/>
  <c r="D30" i="10"/>
  <c r="D31" i="10"/>
  <c r="D32" i="10"/>
  <c r="J10" i="11"/>
  <c r="D24" i="10"/>
  <c r="D23" i="10"/>
  <c r="D26" i="10"/>
  <c r="D22" i="10"/>
  <c r="D25" i="10"/>
  <c r="B11" i="10"/>
  <c r="J15" i="14" l="1"/>
  <c r="D7" i="13"/>
  <c r="D7" i="14" s="1"/>
  <c r="J15" i="11"/>
  <c r="D9" i="10"/>
  <c r="D13" i="11" s="1"/>
  <c r="D8" i="10"/>
  <c r="D8" i="11" s="1"/>
  <c r="D6" i="10"/>
  <c r="D10" i="10"/>
  <c r="B44" i="10"/>
  <c r="D7" i="10"/>
  <c r="D7" i="11" s="1"/>
  <c r="D35" i="10"/>
  <c r="D43" i="10"/>
  <c r="D27" i="13"/>
  <c r="D27" i="10"/>
  <c r="D10" i="13"/>
  <c r="D9" i="13"/>
  <c r="D13" i="14" s="1"/>
  <c r="D6" i="13"/>
  <c r="D8" i="13"/>
  <c r="D8" i="14" s="1"/>
  <c r="B44" i="13"/>
  <c r="D19" i="10"/>
  <c r="D19" i="13"/>
  <c r="D11" i="13" l="1"/>
  <c r="D44" i="13" s="1"/>
  <c r="D6" i="14"/>
  <c r="D15" i="14" s="1"/>
  <c r="E13" i="14" s="1"/>
  <c r="D6" i="11"/>
  <c r="D11" i="10"/>
  <c r="D44" i="10" s="1"/>
  <c r="D15" i="11" l="1"/>
  <c r="E15" i="11" s="1"/>
  <c r="E8" i="14"/>
  <c r="E6" i="14"/>
  <c r="E15" i="14"/>
  <c r="E7" i="14"/>
  <c r="E13" i="11" l="1"/>
  <c r="E8" i="11"/>
  <c r="E6" i="11"/>
  <c r="E7" i="1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<sst xmlns="http://schemas.openxmlformats.org/spreadsheetml/2006/main" count="791" uniqueCount="280">
  <si>
    <t>Guide d'utilisation du classeur excel</t>
  </si>
  <si>
    <t>Ainsi</t>
  </si>
  <si>
    <t>Légende</t>
  </si>
  <si>
    <t>Cellules ou onglets  à sommes automatiques ou liées</t>
  </si>
  <si>
    <t xml:space="preserve">Cellules ou onglets à remplir par l’administration </t>
  </si>
  <si>
    <t>à remplir par le demandeur</t>
  </si>
  <si>
    <t>Onglets avec calcul automatique</t>
  </si>
  <si>
    <t>Nous vous conseillons de remplir les onglets dans l’ordre proposé dans ce tableur.</t>
  </si>
  <si>
    <t>ANNEE</t>
  </si>
  <si>
    <t>Nom du porteur</t>
  </si>
  <si>
    <r>
      <rPr>
        <b/>
        <sz val="12"/>
        <color rgb="FF000000"/>
        <rFont val="Candara"/>
        <family val="2"/>
        <charset val="1"/>
      </rPr>
      <t>Date de réception de la demande</t>
    </r>
    <r>
      <rPr>
        <b/>
        <sz val="9"/>
        <color rgb="FF000000"/>
        <rFont val="Candara"/>
        <family val="2"/>
        <charset val="1"/>
      </rPr>
      <t> </t>
    </r>
    <r>
      <rPr>
        <sz val="9"/>
        <color rgb="FF000000"/>
        <rFont val="Candara"/>
        <family val="2"/>
        <charset val="1"/>
      </rPr>
      <t xml:space="preserve">(=date dépôt et date de début d'éligibilité des dépenses si la demande est recevable) </t>
    </r>
  </si>
  <si>
    <t xml:space="preserve">N° OSIRIS </t>
  </si>
  <si>
    <t>N° SIRET </t>
  </si>
  <si>
    <t>Critères à vérifier</t>
  </si>
  <si>
    <t>Commentaires</t>
  </si>
  <si>
    <t>Le demandeur est éligible (structure)</t>
  </si>
  <si>
    <t>Tous les champs du formulaire sont complétés</t>
  </si>
  <si>
    <t>Toutes les pièces sont fournies (cf onglet suivant)</t>
  </si>
  <si>
    <t>Le formulaire est daté et signé par une personne ayant la compétence pour engager la structure.</t>
  </si>
  <si>
    <t xml:space="preserve">ELIGIBILITE DE LA DEMANDE </t>
  </si>
  <si>
    <t>Points de contrôle</t>
  </si>
  <si>
    <t>Conformité</t>
  </si>
  <si>
    <t>Localisation du projet</t>
  </si>
  <si>
    <t>Les dépenses retenues sont éligibles au règlement du dispositif d'aide (dont respect des plafonds fixés)</t>
  </si>
  <si>
    <t>Absence de double financement public</t>
  </si>
  <si>
    <t xml:space="preserve">Service instructeur </t>
  </si>
  <si>
    <t xml:space="preserve">Nom – prénom de l'instructeur </t>
  </si>
  <si>
    <t xml:space="preserve">Date de la réalisation de l'instruction </t>
  </si>
  <si>
    <t>Pièces</t>
  </si>
  <si>
    <t>Pièce jointe</t>
  </si>
  <si>
    <t>Pièces OBLIGATOIRES à joindre pour tous les demandeurs</t>
  </si>
  <si>
    <t>Lettre de demande de subvention signée</t>
  </si>
  <si>
    <t>Fiche de cadrage présentant les actions</t>
  </si>
  <si>
    <t>Le présent formulaire au format excel et pdf signé</t>
  </si>
  <si>
    <t>Attestation de non-assujetissement à la TVA, le cas échéant</t>
  </si>
  <si>
    <t>Devis pour toute dépense donnant lieu à facture supérieure à 1000€, deux devis au-delà de 3000€</t>
  </si>
  <si>
    <r>
      <rPr>
        <u/>
        <sz val="12"/>
        <color rgb="FF000000"/>
        <rFont val="Candara"/>
        <family val="2"/>
        <charset val="1"/>
      </rPr>
      <t>Dans le cas d’un projet partenarial avec chef de file</t>
    </r>
    <r>
      <rPr>
        <sz val="12"/>
        <color rgb="FF000000"/>
        <rFont val="Candara"/>
        <family val="2"/>
        <charset val="1"/>
      </rPr>
      <t> :
- Convention de partenariat (ou projet)
- Présentation de la ou des structures partenaire(s)</t>
    </r>
  </si>
  <si>
    <t>Preuves de partenariats (accord de principe, conventions, etc).</t>
  </si>
  <si>
    <t>Le cas échéant, en cas de signature de la demande par une personne autre que le représentant légal de la structure : justificatif attestant de la qualité du signataire à déposer la demande.</t>
  </si>
  <si>
    <t>Les organismes publics doivent également joindre</t>
  </si>
  <si>
    <t>Délibération autorisant l’exécutif à solliciter un financement</t>
  </si>
  <si>
    <t>Les organismes privés doivent également joindre</t>
  </si>
  <si>
    <t>Budget prévisionnel de la structure (annexe 1)</t>
  </si>
  <si>
    <t>A joindre uniquement en cas de changement</t>
  </si>
  <si>
    <t>Relevé d'identité bancaire (ou copie lisible)</t>
  </si>
  <si>
    <t>Liste des insertions au Journal Officiel (ou récépissé de la préfecture)</t>
  </si>
  <si>
    <t xml:space="preserve">Copie des statuts en vigueur datés et signés </t>
  </si>
  <si>
    <t>CNI (recto/verso) du/de la Président/te</t>
  </si>
  <si>
    <t>Bilan et compte de résultat du dernier exercice clôturé (N-1, N-2 le cas échéant ; certifiés conformes par le président, le trésorier et le cas échéant le commissaire aux comptes)</t>
  </si>
  <si>
    <t>Rapport d’activité du dernier exercice clôturé (N-1, N-2 le cas échéant)</t>
  </si>
  <si>
    <t>Liste des membres du conseil d’administration et du bureau en vigueur</t>
  </si>
  <si>
    <t>Délibération concernant les taux de remboursement des frais de missions (kilométrage, repas, nuitée, etc...)</t>
  </si>
  <si>
    <r>
      <rPr>
        <b/>
        <sz val="12"/>
        <rFont val="Candara"/>
        <family val="2"/>
        <charset val="1"/>
      </rPr>
      <t xml:space="preserve">Nom et prénom de l’intervenant
</t>
    </r>
    <r>
      <rPr>
        <sz val="10"/>
        <rFont val="Tahoma"/>
        <family val="2"/>
        <charset val="1"/>
      </rPr>
      <t>(saisir une ligne par personne)</t>
    </r>
  </si>
  <si>
    <t>Agent de la structure / Partenaire</t>
  </si>
  <si>
    <t>Type de fonction</t>
  </si>
  <si>
    <t>Type de contrat</t>
  </si>
  <si>
    <t>Salaire brut</t>
  </si>
  <si>
    <t>Charges patronales</t>
  </si>
  <si>
    <t>Salaire + charges (a)</t>
  </si>
  <si>
    <r>
      <rPr>
        <b/>
        <sz val="12"/>
        <rFont val="Candara"/>
        <family val="2"/>
        <charset val="1"/>
      </rPr>
      <t xml:space="preserve">Nombre total de jours travaillés par an (b) </t>
    </r>
    <r>
      <rPr>
        <b/>
        <sz val="11"/>
        <rFont val="Candara"/>
        <family val="2"/>
        <charset val="1"/>
      </rPr>
      <t>ou sur la durée du contrat</t>
    </r>
  </si>
  <si>
    <t>Coût journalier en € présenté
(c) = (a) / (b)</t>
  </si>
  <si>
    <t>Coût journalier en € 
plafonné</t>
  </si>
  <si>
    <t>Coût journalier en € 
Retenu</t>
  </si>
  <si>
    <t>Opérateur</t>
  </si>
  <si>
    <t>Certifié exact et sincère, le (date) :</t>
  </si>
  <si>
    <t>Signature agent comptable ou comptable</t>
  </si>
  <si>
    <t>Nom, prénom du représentant de la structure :</t>
  </si>
  <si>
    <t>Qualité :</t>
  </si>
  <si>
    <t>Cachet et signature :</t>
  </si>
  <si>
    <t>TOTAL</t>
  </si>
  <si>
    <t>Thématique</t>
  </si>
  <si>
    <t>Codification</t>
  </si>
  <si>
    <t>Actions</t>
  </si>
  <si>
    <t>Libellé court action</t>
  </si>
  <si>
    <t>Nb total de jours prévus sur l’action</t>
  </si>
  <si>
    <t>Nb total de jours  RETENUS</t>
  </si>
  <si>
    <t>Nb de jours prévus</t>
  </si>
  <si>
    <t>Nb de jours  RETENUS</t>
  </si>
  <si>
    <t>Repérage/sensibilisation des cédants</t>
  </si>
  <si>
    <t>REP_SENS_CED</t>
  </si>
  <si>
    <t>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t>
  </si>
  <si>
    <t>A saisir</t>
  </si>
  <si>
    <t>Accueil Accompagnement des cédants</t>
  </si>
  <si>
    <t>ACC_PAT</t>
  </si>
  <si>
    <t>Information sur les démarches de la transmission/diagnostic du degré de maturité du projet de cession et le besoin d’être accompagné/orientation vers les partenaires, vers le RDI/formalisme du projet…</t>
  </si>
  <si>
    <t>ACCT_COLLEC</t>
  </si>
  <si>
    <t>Mise en relation cédants/repreneurs</t>
  </si>
  <si>
    <t>MIS-REL</t>
  </si>
  <si>
    <t>Mise en relation permettra à des porteurs de projet en recherche d’exploitation et des agriculteurs souhaitant céder leur exploitation. Exemples, non exhaustifs, d’actions collectives de mise en relation : farm-dating, speed dating/cafés transmission, réunions de rencontres, …</t>
  </si>
  <si>
    <t>OBS_REG</t>
  </si>
  <si>
    <t>Eclairage des politiques publiques face aux défis de l’installation et de la transmission en agriculture en élaborant une photographie et une analyse dynamique du renouvellement des générations.</t>
  </si>
  <si>
    <t>Observatoire départemental</t>
  </si>
  <si>
    <t>OBS_DPT</t>
  </si>
  <si>
    <t>Coordination /animation régionale</t>
  </si>
  <si>
    <t>COORD_REG</t>
  </si>
  <si>
    <t>Observatoire</t>
  </si>
  <si>
    <t>Demandé</t>
  </si>
  <si>
    <t>Retenu</t>
  </si>
  <si>
    <t>Nb total de jours présentés</t>
  </si>
  <si>
    <t>Nb total de jours retenus</t>
  </si>
  <si>
    <t>Contrôle</t>
  </si>
  <si>
    <r>
      <rPr>
        <b/>
        <sz val="12"/>
        <rFont val="Candara"/>
        <family val="2"/>
        <charset val="1"/>
      </rPr>
      <t xml:space="preserve">Nom et prénom de l’intervenant de la structure
</t>
    </r>
    <r>
      <rPr>
        <sz val="10"/>
        <rFont val="Tahoma"/>
        <family val="2"/>
        <charset val="1"/>
      </rPr>
      <t>(saisir une ligne par personne)</t>
    </r>
  </si>
  <si>
    <t>Coût jour présenté</t>
  </si>
  <si>
    <t>Coût jour retenu</t>
  </si>
  <si>
    <t>Nombre total de jours présentés</t>
  </si>
  <si>
    <t>Charges de personnel</t>
  </si>
  <si>
    <t>Montants des frais de missions demandés</t>
  </si>
  <si>
    <t>Description</t>
  </si>
  <si>
    <t>Nature</t>
  </si>
  <si>
    <t>Fournisseur à l’origine du devis</t>
  </si>
  <si>
    <t>Montant retenu</t>
  </si>
  <si>
    <t>Répartition des charges par programme d'actions</t>
  </si>
  <si>
    <r>
      <rPr>
        <sz val="12"/>
        <color rgb="FF000000"/>
        <rFont val="Candara"/>
        <family val="2"/>
        <charset val="1"/>
      </rPr>
      <t xml:space="preserve">Répartition des produits par programme d'actions
</t>
    </r>
    <r>
      <rPr>
        <i/>
        <sz val="11"/>
        <color rgb="FF000000"/>
        <rFont val="Tahoma"/>
        <family val="2"/>
        <charset val="1"/>
      </rPr>
      <t>(conserver une ligne par financeur lorsque connu)</t>
    </r>
  </si>
  <si>
    <t>Programme d'actions 1  :</t>
  </si>
  <si>
    <t>Nature des charges</t>
  </si>
  <si>
    <t>Montants</t>
  </si>
  <si>
    <t>Nature des produits</t>
  </si>
  <si>
    <t>%</t>
  </si>
  <si>
    <t>Frais de personnel</t>
  </si>
  <si>
    <t>Subvention État</t>
  </si>
  <si>
    <t xml:space="preserve">Frais de mission </t>
  </si>
  <si>
    <t>Frais spécifiques</t>
  </si>
  <si>
    <r>
      <rPr>
        <sz val="12"/>
        <rFont val="Candara"/>
        <family val="2"/>
        <charset val="1"/>
      </rPr>
      <t xml:space="preserve">Autre: </t>
    </r>
    <r>
      <rPr>
        <i/>
        <sz val="10"/>
        <rFont val="Tahoma"/>
        <family val="2"/>
        <charset val="1"/>
      </rPr>
      <t>Préciser Agce de l'eau, CASDAR, Dép.,…</t>
    </r>
  </si>
  <si>
    <t>Autofinancement</t>
  </si>
  <si>
    <t>Charges indirectes</t>
  </si>
  <si>
    <t>Recettes</t>
  </si>
  <si>
    <r>
      <rPr>
        <b/>
        <sz val="12"/>
        <color rgb="FF000000"/>
        <rFont val="Candara"/>
        <family val="2"/>
        <charset val="1"/>
      </rPr>
      <t xml:space="preserve">Programme d'actions 2 </t>
    </r>
    <r>
      <rPr>
        <b/>
        <i/>
        <sz val="10"/>
        <color rgb="FF000000"/>
        <rFont val="Tahoma"/>
        <family val="2"/>
        <charset val="1"/>
      </rPr>
      <t>:</t>
    </r>
  </si>
  <si>
    <r>
      <rPr>
        <b/>
        <sz val="12"/>
        <color rgb="FF000000"/>
        <rFont val="Candara"/>
        <family val="2"/>
        <charset val="1"/>
      </rPr>
      <t xml:space="preserve">Programme d'actions 3 </t>
    </r>
    <r>
      <rPr>
        <b/>
        <i/>
        <sz val="10"/>
        <color rgb="FF000000"/>
        <rFont val="Tahoma"/>
        <family val="2"/>
        <charset val="1"/>
      </rPr>
      <t>:</t>
    </r>
  </si>
  <si>
    <r>
      <rPr>
        <b/>
        <sz val="12"/>
        <color rgb="FF000000"/>
        <rFont val="Candara"/>
        <family val="2"/>
        <charset val="1"/>
      </rPr>
      <t xml:space="preserve">Programme d'actions 4 </t>
    </r>
    <r>
      <rPr>
        <b/>
        <i/>
        <sz val="10"/>
        <color rgb="FF1F4E79"/>
        <rFont val="Tahoma"/>
        <family val="2"/>
        <charset val="1"/>
      </rPr>
      <t>:</t>
    </r>
  </si>
  <si>
    <r>
      <rPr>
        <b/>
        <sz val="12"/>
        <color rgb="FF000000"/>
        <rFont val="Candara"/>
        <family val="2"/>
        <charset val="1"/>
      </rPr>
      <t xml:space="preserve">Programme d'actions 5 </t>
    </r>
    <r>
      <rPr>
        <b/>
        <i/>
        <sz val="10"/>
        <color rgb="FF1F4E79"/>
        <rFont val="Tahoma"/>
        <family val="2"/>
        <charset val="1"/>
      </rPr>
      <t>:</t>
    </r>
  </si>
  <si>
    <t>Total des charges</t>
  </si>
  <si>
    <t>Total des produits</t>
  </si>
  <si>
    <t xml:space="preserve">*Une action correspond à une fiche action. Il est généralement admis qu'il n'y ait qu'une seule fiche action par filière, sauf action </t>
  </si>
  <si>
    <t>trop importante ou trop différentes sur une seule filière nécessitant d'être redécoupée.</t>
  </si>
  <si>
    <t>Par défaut, les montants des frais de mission et des frais spécifiques remontent en HT</t>
  </si>
  <si>
    <t>Les charges sont présentées (enlever la mention inutile) :   HT   TTC</t>
  </si>
  <si>
    <t>CHARGES</t>
  </si>
  <si>
    <t>PRODUITS</t>
  </si>
  <si>
    <t>Subvention Etat</t>
  </si>
  <si>
    <t>Frais de mission</t>
  </si>
  <si>
    <t>Subvention Région</t>
  </si>
  <si>
    <t>Subvention autre</t>
  </si>
  <si>
    <t>dont prestations de services</t>
  </si>
  <si>
    <t>Le total des charges et le total des produits doivent être identiques = budget équilibré</t>
  </si>
  <si>
    <t>Fait le</t>
  </si>
  <si>
    <t>à</t>
  </si>
  <si>
    <t>Cachet et signature</t>
  </si>
  <si>
    <r>
      <rPr>
        <b/>
        <sz val="12"/>
        <color rgb="FF000000"/>
        <rFont val="Candara"/>
        <family val="2"/>
        <charset val="1"/>
      </rPr>
      <t xml:space="preserve">A LIRE ATTENTIVEMENT
</t>
    </r>
    <r>
      <rPr>
        <sz val="10"/>
        <color rgb="FF000000"/>
        <rFont val="Tahoma"/>
        <family val="2"/>
        <charset val="1"/>
      </rPr>
      <t>Les dépenses éligibles devront :
- être liées à la mise en œuvre de l’opération et nécessaires à sa réalisation : ne seront notamment pas considérés comme éligibles les impôts dont le lien avec l’opération ne peut être justifié, les amendes, les pénalités financières, les frais de contentieux, les dettes (y compris les intérêts des emprunts), les accords amiables et intérêts moratoires, les frais bancaires et assimilés.
- donner lieu à un décaissement réel : ne seront notamment pas considérées comme éligibles les dotations aux amortissements et aux provisions, les retenues de garantie non acquittées, les contributions volontaires.
En effet, les contributions volontaires, apportées tant par la structure bénéficiaire du financement régional que des tiers (bénévolat, prestations réalisées à titre gratuit, mises à disposition à titre gracieux de personnes ainsi que de biens meubles ou immeubles) sont expressément exclues du champ des dépenses éligibles, sauf exception prévue dans la délibération d’approbation du dispositif d’intervention (dans ce cas se référer à la page « contributions volontaires »).</t>
    </r>
  </si>
  <si>
    <t>Ce modèle est indicatif. Un autre modèle utilisant le plan comptable général peut être proposé par le bénéficiaire.</t>
  </si>
  <si>
    <t>MONTANT</t>
  </si>
  <si>
    <t>74 Subventions d'exploitation</t>
  </si>
  <si>
    <t>61 Services extérieurs</t>
  </si>
  <si>
    <t>Conseil Régional</t>
  </si>
  <si>
    <t>Locations</t>
  </si>
  <si>
    <t>Ville (précisez)</t>
  </si>
  <si>
    <t>Entretien et réparation</t>
  </si>
  <si>
    <t>EPCI</t>
  </si>
  <si>
    <t>Assurances</t>
  </si>
  <si>
    <t>CG</t>
  </si>
  <si>
    <t>Documentation</t>
  </si>
  <si>
    <t>Autres : précisez</t>
  </si>
  <si>
    <t>…</t>
  </si>
  <si>
    <t>62 Autres services extérieurs</t>
  </si>
  <si>
    <t>Rémunération interm. et honoraires</t>
  </si>
  <si>
    <t>État (précisez)</t>
  </si>
  <si>
    <t>Publicité, publication</t>
  </si>
  <si>
    <t>Europe (précisez)</t>
  </si>
  <si>
    <t>Déplacements, missions</t>
  </si>
  <si>
    <t>Autres publics (précisez)</t>
  </si>
  <si>
    <t>Aides privées (précisez)</t>
  </si>
  <si>
    <t>Rémunération des personnels</t>
  </si>
  <si>
    <t>Charges sociales</t>
  </si>
  <si>
    <t>75 Autres produits de gestion courante</t>
  </si>
  <si>
    <t>Cotisations</t>
  </si>
  <si>
    <t>66 Charges financières</t>
  </si>
  <si>
    <t>76 Produits financiers</t>
  </si>
  <si>
    <t>67 Charges exceptionnelles</t>
  </si>
  <si>
    <t>68 Dotations aux amortissements</t>
  </si>
  <si>
    <t>78 Reprise sur amortissements et provisions</t>
  </si>
  <si>
    <t>TOTAL CHARGES</t>
  </si>
  <si>
    <t>TOTAL PRODUITS</t>
  </si>
  <si>
    <t>Contributions volontaires</t>
  </si>
  <si>
    <t>86 Emplois des contributions volontaires en nature</t>
  </si>
  <si>
    <t>Contributions volontaires en nature</t>
  </si>
  <si>
    <t>Le budget doit être équilibré entre les charges et les produits.</t>
  </si>
  <si>
    <t>Signature</t>
  </si>
  <si>
    <t>Les contributions volontaires, apportées tant par la structure bénéficiaire de la subvention régionale que des tiers (bénévolat, prestations réalisées à titre gratuit, mises à disposition à titre gracieux de personnes ainsi que de biens meubles ou immeubles) sont expressément exclues du champ des dépenses éligibles</t>
  </si>
  <si>
    <t>NOM</t>
  </si>
  <si>
    <t>SIRET</t>
  </si>
  <si>
    <t>CDA Tarn-et-Garonne (82)</t>
  </si>
  <si>
    <t>GAB 32</t>
  </si>
  <si>
    <t>CDA Gers (32)</t>
  </si>
  <si>
    <t>CDA Tarn (81)</t>
  </si>
  <si>
    <t>CDA Hautes-Pyrénnées (65)</t>
  </si>
  <si>
    <t>CDA Aveyron (12)</t>
  </si>
  <si>
    <t>CDA Hérault (34)</t>
  </si>
  <si>
    <t>CDA Pyrénées-Orientales (66)</t>
  </si>
  <si>
    <t>CDA Ariège (09)</t>
  </si>
  <si>
    <t>CDA Lozère (48)</t>
  </si>
  <si>
    <t>CDA Lot (46)</t>
  </si>
  <si>
    <t>CDA Haute-Garonne (31)</t>
  </si>
  <si>
    <t>La Coopération Agricole Occitanie</t>
  </si>
  <si>
    <t>CDA Aude (11)</t>
  </si>
  <si>
    <t>CDA Gard (30)</t>
  </si>
  <si>
    <t>Bio Occitanie</t>
  </si>
  <si>
    <t>ADA Occitanie</t>
  </si>
  <si>
    <t>APABA</t>
  </si>
  <si>
    <t>Sans Objet</t>
  </si>
  <si>
    <t>Pièce déjà fournie à la DRAAF</t>
  </si>
  <si>
    <t>Oui</t>
  </si>
  <si>
    <t>Non</t>
  </si>
  <si>
    <t>FONCTION</t>
  </si>
  <si>
    <t>Ingénieur/Direction</t>
  </si>
  <si>
    <t>Technicien/Administratif</t>
  </si>
  <si>
    <t>Plafond/jour</t>
  </si>
  <si>
    <t>Pourcentage frais de mission</t>
  </si>
  <si>
    <t xml:space="preserve">Frais de mission: </t>
  </si>
  <si>
    <t>Frais de missions au forfait :</t>
  </si>
  <si>
    <t>Seuil présence de 1 devis HT</t>
  </si>
  <si>
    <t>Seuil présence de 2 devis HT</t>
  </si>
  <si>
    <t>Taux de subvention</t>
  </si>
  <si>
    <t>Plafonnement charges de structures sur les frais directs de personnel</t>
  </si>
  <si>
    <t>APABA (12)</t>
  </si>
  <si>
    <t>ARDEAR Occitanie</t>
  </si>
  <si>
    <t xml:space="preserve">Bio Ariège-Garonne </t>
  </si>
  <si>
    <t>Biocivam (11)</t>
  </si>
  <si>
    <t>Chambre Régionale Occitanie</t>
  </si>
  <si>
    <t>FD CIVAM (30)</t>
  </si>
  <si>
    <t xml:space="preserve">Fédération Régionale CUMA </t>
  </si>
  <si>
    <t>Jeunes Agriculteurs (09)</t>
  </si>
  <si>
    <t>Jeunes Agriculteurs (11)</t>
  </si>
  <si>
    <t>Jeunes Agriculteurs (12)</t>
  </si>
  <si>
    <t>Jeunes Agriculteurs (30)</t>
  </si>
  <si>
    <t>Jeunes Agriculteurs (31)</t>
  </si>
  <si>
    <t>Jeunes Agriculteurs (32)</t>
  </si>
  <si>
    <t>Jeunes Agriculteurs (34)</t>
  </si>
  <si>
    <t>Jeunes Agriculteurs (46)</t>
  </si>
  <si>
    <t>Jeunes Agriculteurs (65)</t>
  </si>
  <si>
    <t>Jeunes Agriculteurs (66)</t>
  </si>
  <si>
    <t>Jeunes Agriculteurs (81)</t>
  </si>
  <si>
    <t>Jeunes Agriculteurs Occitanie</t>
  </si>
  <si>
    <t>Nom et Prénom de l'intervenant</t>
  </si>
  <si>
    <t>NE PAS MODIFIER</t>
  </si>
  <si>
    <t>Pour calcul onglet charge de personnel</t>
  </si>
  <si>
    <t>Total</t>
  </si>
  <si>
    <t>Assujettie TVA</t>
  </si>
  <si>
    <t>OUI=</t>
  </si>
  <si>
    <t>TTC</t>
  </si>
  <si>
    <t>NON=</t>
  </si>
  <si>
    <t>HT</t>
  </si>
  <si>
    <t>Application</t>
  </si>
  <si>
    <t xml:space="preserve">OUI </t>
  </si>
  <si>
    <t>Si votre structure est assujettie à la TVA, merci de cocher cette casse</t>
  </si>
  <si>
    <t>Temps de travail en % d'un temps plein</t>
  </si>
  <si>
    <t>Si vous mobilisez plus de 10 salariés nous contacter</t>
  </si>
  <si>
    <t>Sous-total</t>
  </si>
  <si>
    <r>
      <t xml:space="preserve">Montant du devis proposé en </t>
    </r>
    <r>
      <rPr>
        <b/>
        <sz val="12"/>
        <color rgb="FF000000"/>
        <rFont val="Candara"/>
        <family val="2"/>
      </rPr>
      <t>HT</t>
    </r>
  </si>
  <si>
    <t xml:space="preserve">RAPPEL: </t>
  </si>
  <si>
    <t>Les frais de réception ne sont pas éligibles</t>
  </si>
  <si>
    <r>
      <t xml:space="preserve">Autre: </t>
    </r>
    <r>
      <rPr>
        <i/>
        <sz val="10"/>
        <color theme="1"/>
        <rFont val="Tahoma"/>
        <family val="2"/>
        <charset val="1"/>
      </rPr>
      <t>Préciser Agce de l'eau, CASDAR, Dép.,…</t>
    </r>
  </si>
  <si>
    <t>7 Ventes, prestations de services, remboursement</t>
  </si>
  <si>
    <t>606 Achats non stockés de matières et fournitures</t>
  </si>
  <si>
    <t>Eau</t>
  </si>
  <si>
    <t>Electricité</t>
  </si>
  <si>
    <t>Chauffage</t>
  </si>
  <si>
    <t>Carburant</t>
  </si>
  <si>
    <t>Fournitures entretiens et petit équipement</t>
  </si>
  <si>
    <t>Fournitures administratives</t>
  </si>
  <si>
    <t>64 Charges de personnel administratif non affectables</t>
  </si>
  <si>
    <t>65 Autres charges</t>
  </si>
  <si>
    <t>68 dotations aux amortissements et provisions</t>
  </si>
  <si>
    <t>Loyers</t>
  </si>
  <si>
    <t>Produits des cessions</t>
  </si>
  <si>
    <t>Quote part subvention investissement</t>
  </si>
  <si>
    <t>Reprise de provisions</t>
  </si>
  <si>
    <t>Remboursement</t>
  </si>
  <si>
    <t>Observatoire régional / études régionales</t>
  </si>
  <si>
    <t>Coordination /animation régionale / tête de filat régional</t>
  </si>
  <si>
    <t>Eclairage des politiques publiques face aux défis de l’installation et de la transmission en agriculture en élaborant une photographie et une analyse dynamique du renouvellement des générations. Production  d'études statistiques régionalisées.</t>
  </si>
  <si>
    <t>Coordination des actions et d’animation par une entité régionale des structures départementales faisant partie d’un même réseau/ création et mise à jour de supports de communication (site internet ou support papier). Coordination pour la mise en œuvre de dossiers ensemblés.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</si>
</sst>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 #,##0.00,\€_-;_-* \-??&quot; €&quot;_-;_-@_-"/>
    <numFmt numFmtId="165" formatCode="d/m/yy"/>
    <numFmt numFmtId="166" formatCode="#,##0.00\ [$€];[Red]\-#,##0.00\ [$€]"/>
    <numFmt numFmtId="167" formatCode="_-* #,##0.00&quot; €&quot;_-;\-* #,##0.00&quot; €&quot;_-;_-* \-??&quot; €&quot;_-;_-@_-"/>
    <numFmt numFmtId="168" formatCode="0.0"/>
    <numFmt numFmtId="169" formatCode="0.00\ %"/>
    <numFmt numFmtId="170" formatCode="#,##0.00\ [$€-40C];[Red]\-#,##0.00\ [$€-40C]"/>
    <numFmt numFmtId="171" formatCode="_-* #,##0.00\ _€_-;\-* #,##0.00\ _€_-;_-* \-??\ _€_-;_-@_-"/>
    <numFmt numFmtId="172" formatCode="_-* #,##0.00\ [$€-40C]_-;\-* #,##0.00\ [$€-40C]_-;_-* \-??\ [$€-40C]_-;_-@_-"/>
    <numFmt numFmtId="173" formatCode="0\ %"/>
    <numFmt numFmtId="174" formatCode=";;;"/>
    <numFmt numFmtId="175" formatCode="#,##0.00\ &quot;€&quot;"/>
    <numFmt numFmtId="176" formatCode="#,##0\ &quot;€&quot;"/>
    <numFmt numFmtId="177" formatCode="000,000,000,000"/>
    <numFmt numFmtId="178" formatCode="00,000,000,000,000"/>
  </numFmts>
  <fonts count="73" x14ac:knownFonts="1">
    <font>
      <sz val="11"/>
      <color rgb="FF000000"/>
      <name val="Calibri"/>
      <family val="2"/>
      <charset val="1"/>
    </font>
    <font>
      <sz val="11"/>
      <color rgb="FF000000"/>
      <name val="Arial"/>
      <family val="2"/>
    </font>
    <font>
      <sz val="11"/>
      <color rgb="FF000000"/>
      <name val="Arial"/>
      <family val="2"/>
      <charset val="1"/>
    </font>
    <font>
      <sz val="10"/>
      <name val="Arial"/>
      <family val="2"/>
      <charset val="1"/>
    </font>
    <font>
      <sz val="11"/>
      <color rgb="FF000000"/>
      <name val="Candara"/>
      <family val="2"/>
      <charset val="1"/>
    </font>
    <font>
      <b/>
      <sz val="13"/>
      <color rgb="FFFFFFFF"/>
      <name val="Candara"/>
      <family val="2"/>
      <charset val="1"/>
    </font>
    <font>
      <b/>
      <sz val="13"/>
      <color rgb="FF000000"/>
      <name val="Candara"/>
      <family val="2"/>
      <charset val="1"/>
    </font>
    <font>
      <b/>
      <sz val="11"/>
      <color rgb="FFFFFFFF"/>
      <name val="Candara"/>
      <family val="2"/>
      <charset val="1"/>
    </font>
    <font>
      <b/>
      <sz val="11"/>
      <name val="Candara"/>
      <family val="2"/>
      <charset val="1"/>
    </font>
    <font>
      <sz val="11"/>
      <name val="Candara"/>
      <family val="2"/>
      <charset val="1"/>
    </font>
    <font>
      <i/>
      <sz val="11"/>
      <color rgb="FF000000"/>
      <name val="Candara"/>
      <family val="2"/>
      <charset val="1"/>
    </font>
    <font>
      <sz val="12"/>
      <name val="Candara"/>
      <family val="2"/>
      <charset val="1"/>
    </font>
    <font>
      <b/>
      <sz val="12"/>
      <color rgb="FF000000"/>
      <name val="Candara"/>
      <family val="2"/>
      <charset val="1"/>
    </font>
    <font>
      <sz val="12"/>
      <color rgb="FF000000"/>
      <name val="Candara"/>
      <family val="2"/>
      <charset val="1"/>
    </font>
    <font>
      <b/>
      <sz val="9"/>
      <color rgb="FF000000"/>
      <name val="Candara"/>
      <family val="2"/>
      <charset val="1"/>
    </font>
    <font>
      <sz val="9"/>
      <color rgb="FF000000"/>
      <name val="Candara"/>
      <family val="2"/>
      <charset val="1"/>
    </font>
    <font>
      <b/>
      <sz val="12"/>
      <color rgb="FFFFFFFF"/>
      <name val="Candara"/>
      <family val="2"/>
      <charset val="1"/>
    </font>
    <font>
      <b/>
      <sz val="14"/>
      <color rgb="FF000000"/>
      <name val="Calibri"/>
      <family val="2"/>
      <charset val="1"/>
    </font>
    <font>
      <b/>
      <sz val="14"/>
      <color rgb="FFFFFFFF"/>
      <name val="Candara"/>
      <family val="2"/>
      <charset val="1"/>
    </font>
    <font>
      <b/>
      <sz val="12"/>
      <name val="Candara"/>
      <family val="2"/>
      <charset val="1"/>
    </font>
    <font>
      <b/>
      <sz val="13"/>
      <name val="Candara"/>
      <family val="2"/>
      <charset val="1"/>
    </font>
    <font>
      <sz val="13"/>
      <color rgb="FF000000"/>
      <name val="Candara"/>
      <family val="2"/>
      <charset val="1"/>
    </font>
    <font>
      <u/>
      <sz val="12"/>
      <color rgb="FF000000"/>
      <name val="Candara"/>
      <family val="2"/>
      <charset val="1"/>
    </font>
    <font>
      <b/>
      <sz val="13"/>
      <color rgb="FF00A933"/>
      <name val="Candara"/>
      <family val="2"/>
      <charset val="1"/>
    </font>
    <font>
      <sz val="16"/>
      <color rgb="FF000000"/>
      <name val="Candara"/>
      <family val="2"/>
      <charset val="1"/>
    </font>
    <font>
      <i/>
      <sz val="12"/>
      <color rgb="FF00A933"/>
      <name val="Candara"/>
      <family val="2"/>
      <charset val="1"/>
    </font>
    <font>
      <sz val="10"/>
      <name val="Tahoma"/>
      <family val="2"/>
      <charset val="1"/>
    </font>
    <font>
      <i/>
      <sz val="12"/>
      <name val="Candara"/>
      <family val="2"/>
      <charset val="1"/>
    </font>
    <font>
      <b/>
      <i/>
      <sz val="12"/>
      <color rgb="FF00A933"/>
      <name val="Candara"/>
      <family val="2"/>
      <charset val="1"/>
    </font>
    <font>
      <b/>
      <sz val="13"/>
      <color rgb="FF000000"/>
      <name val="Calibri"/>
      <family val="2"/>
      <charset val="1"/>
    </font>
    <font>
      <b/>
      <sz val="13"/>
      <color rgb="FF000000"/>
      <name val="Calibri"/>
      <family val="2"/>
    </font>
    <font>
      <sz val="13"/>
      <color rgb="FF000000"/>
      <name val="Calibri"/>
      <family val="2"/>
      <charset val="1"/>
    </font>
    <font>
      <sz val="13"/>
      <color rgb="FF000000"/>
      <name val="Calibri"/>
      <family val="2"/>
    </font>
    <font>
      <b/>
      <sz val="11"/>
      <color rgb="FF000000"/>
      <name val="Calibri"/>
      <family val="2"/>
      <charset val="1"/>
    </font>
    <font>
      <sz val="11"/>
      <color rgb="FF000000"/>
      <name val="Calibri"/>
      <family val="2"/>
    </font>
    <font>
      <b/>
      <sz val="14"/>
      <name val="Candara"/>
      <family val="2"/>
      <charset val="1"/>
    </font>
    <font>
      <b/>
      <i/>
      <sz val="12"/>
      <color rgb="FF000000"/>
      <name val="Candara"/>
      <family val="2"/>
      <charset val="1"/>
    </font>
    <font>
      <sz val="12"/>
      <color rgb="FF1F4E79"/>
      <name val="Candara"/>
      <family val="2"/>
      <charset val="1"/>
    </font>
    <font>
      <sz val="12"/>
      <color rgb="FF00A933"/>
      <name val="Candara"/>
      <family val="2"/>
      <charset val="1"/>
    </font>
    <font>
      <i/>
      <sz val="12"/>
      <color rgb="FF000000"/>
      <name val="Candara"/>
      <family val="2"/>
      <charset val="1"/>
    </font>
    <font>
      <i/>
      <sz val="11"/>
      <color rgb="FF000000"/>
      <name val="Tahoma"/>
      <family val="2"/>
      <charset val="1"/>
    </font>
    <font>
      <i/>
      <sz val="10"/>
      <name val="Tahoma"/>
      <family val="2"/>
      <charset val="1"/>
    </font>
    <font>
      <b/>
      <i/>
      <sz val="10"/>
      <color rgb="FF000000"/>
      <name val="Tahoma"/>
      <family val="2"/>
      <charset val="1"/>
    </font>
    <font>
      <b/>
      <i/>
      <sz val="10"/>
      <color rgb="FF1F4E79"/>
      <name val="Tahoma"/>
      <family val="2"/>
      <charset val="1"/>
    </font>
    <font>
      <sz val="12"/>
      <color rgb="FFFFFFFF"/>
      <name val="Candara"/>
      <family val="2"/>
      <charset val="1"/>
    </font>
    <font>
      <b/>
      <u/>
      <sz val="12"/>
      <color rgb="FFFF0000"/>
      <name val="Candara"/>
      <family val="2"/>
      <charset val="1"/>
    </font>
    <font>
      <b/>
      <u/>
      <sz val="12"/>
      <color rgb="FF000000"/>
      <name val="Candara"/>
      <family val="2"/>
      <charset val="1"/>
    </font>
    <font>
      <sz val="10"/>
      <color rgb="FF000000"/>
      <name val="Tahoma"/>
      <family val="2"/>
      <charset val="1"/>
    </font>
    <font>
      <sz val="11"/>
      <color rgb="FF000000"/>
      <name val="Calibri"/>
      <family val="2"/>
      <charset val="1"/>
    </font>
    <font>
      <b/>
      <sz val="11"/>
      <color rgb="FF000000"/>
      <name val="Calibri"/>
      <family val="2"/>
    </font>
    <font>
      <b/>
      <sz val="12"/>
      <color theme="0"/>
      <name val="Candara"/>
      <family val="2"/>
      <charset val="1"/>
    </font>
    <font>
      <b/>
      <sz val="11"/>
      <color rgb="FF000000"/>
      <name val="Candara"/>
      <family val="2"/>
      <charset val="1"/>
    </font>
    <font>
      <b/>
      <sz val="12"/>
      <color rgb="FF000000"/>
      <name val="Candara"/>
      <family val="2"/>
    </font>
    <font>
      <b/>
      <sz val="14"/>
      <color rgb="FF000000"/>
      <name val="Candara"/>
      <family val="2"/>
    </font>
    <font>
      <b/>
      <sz val="14"/>
      <name val="Candara"/>
      <family val="2"/>
    </font>
    <font>
      <sz val="11"/>
      <color rgb="FF000000"/>
      <name val="Arial"/>
      <family val="2"/>
    </font>
    <font>
      <sz val="11"/>
      <color rgb="FF000000"/>
      <name val="Calibri"/>
      <family val="2"/>
    </font>
    <font>
      <b/>
      <i/>
      <sz val="11"/>
      <color rgb="FF000000"/>
      <name val="Candara"/>
      <family val="2"/>
      <charset val="1"/>
    </font>
    <font>
      <sz val="11"/>
      <color theme="0"/>
      <name val="Calibri"/>
      <family val="2"/>
      <charset val="1"/>
    </font>
    <font>
      <b/>
      <sz val="11"/>
      <color theme="0"/>
      <name val="Calibri"/>
      <family val="2"/>
    </font>
    <font>
      <sz val="12"/>
      <color rgb="FF000000"/>
      <name val="Calibri"/>
      <family val="2"/>
      <charset val="1"/>
    </font>
    <font>
      <b/>
      <sz val="16"/>
      <color rgb="FF808080"/>
      <name val="Calibri"/>
      <family val="2"/>
    </font>
    <font>
      <sz val="14"/>
      <color rgb="FF000000"/>
      <name val="Candara"/>
      <family val="2"/>
    </font>
    <font>
      <sz val="14"/>
      <name val="Candara"/>
      <family val="2"/>
    </font>
    <font>
      <b/>
      <sz val="14"/>
      <color rgb="FF000000"/>
      <name val="Candara"/>
      <family val="2"/>
      <charset val="1"/>
    </font>
    <font>
      <b/>
      <sz val="14"/>
      <color rgb="FFFFFFFF"/>
      <name val="Candara"/>
      <family val="2"/>
    </font>
    <font>
      <b/>
      <sz val="16"/>
      <color rgb="FF000000"/>
      <name val="Candara"/>
      <family val="2"/>
      <charset val="1"/>
    </font>
    <font>
      <b/>
      <sz val="12"/>
      <color rgb="FF000000"/>
      <name val="Calibri"/>
      <family val="2"/>
    </font>
    <font>
      <b/>
      <i/>
      <u/>
      <sz val="12"/>
      <color rgb="FF000000"/>
      <name val="Candara"/>
      <family val="2"/>
    </font>
    <font>
      <b/>
      <i/>
      <sz val="16"/>
      <color rgb="FF000000"/>
      <name val="Candara"/>
      <family val="2"/>
      <charset val="1"/>
    </font>
    <font>
      <b/>
      <sz val="12"/>
      <color rgb="FFFF0000"/>
      <name val="Candara"/>
      <family val="2"/>
      <charset val="1"/>
    </font>
    <font>
      <sz val="12"/>
      <color theme="1"/>
      <name val="Candara"/>
      <family val="2"/>
      <charset val="1"/>
    </font>
    <font>
      <i/>
      <sz val="10"/>
      <color theme="1"/>
      <name val="Tahoma"/>
      <family val="2"/>
      <charset val="1"/>
    </font>
  </fonts>
  <fills count="47">
    <fill>
      <patternFill patternType="none"/>
    </fill>
    <fill>
      <patternFill patternType="gray125"/>
    </fill>
    <fill>
      <patternFill patternType="solid">
        <fgColor rgb="FFFFB66C"/>
        <bgColor rgb="FFFFA6A6"/>
      </patternFill>
    </fill>
    <fill>
      <patternFill patternType="solid">
        <fgColor rgb="FFB3CAC7"/>
        <bgColor rgb="FFB4C7DC"/>
      </patternFill>
    </fill>
    <fill>
      <patternFill patternType="solid">
        <fgColor rgb="FFAFD095"/>
        <bgColor rgb="FFA9D18E"/>
      </patternFill>
    </fill>
    <fill>
      <patternFill patternType="solid">
        <fgColor rgb="FFFFDBB6"/>
        <bgColor rgb="FFF8CBAD"/>
      </patternFill>
    </fill>
    <fill>
      <patternFill patternType="solid">
        <fgColor rgb="FFFFFF00"/>
        <bgColor rgb="FFFFDBB6"/>
      </patternFill>
    </fill>
    <fill>
      <patternFill patternType="solid">
        <fgColor rgb="FFDDDDDD"/>
        <bgColor rgb="FFDEDCE6"/>
      </patternFill>
    </fill>
    <fill>
      <patternFill patternType="solid">
        <fgColor rgb="FF729FCF"/>
        <bgColor rgb="FF808080"/>
      </patternFill>
    </fill>
    <fill>
      <patternFill patternType="solid">
        <fgColor rgb="FFFFFFFF"/>
        <bgColor rgb="FFDEE6EF"/>
      </patternFill>
    </fill>
    <fill>
      <patternFill patternType="solid">
        <fgColor rgb="FFCCCCFF"/>
        <bgColor rgb="FFD9D9D9"/>
      </patternFill>
    </fill>
    <fill>
      <patternFill patternType="solid">
        <fgColor rgb="FFD9D9D9"/>
        <bgColor rgb="FFDDDDDD"/>
      </patternFill>
    </fill>
    <fill>
      <patternFill patternType="solid">
        <fgColor rgb="FFB4C7DC"/>
        <bgColor rgb="FFB3CAC7"/>
      </patternFill>
    </fill>
    <fill>
      <patternFill patternType="solid">
        <fgColor rgb="FFDEE6EF"/>
        <bgColor rgb="FFDCE6F2"/>
      </patternFill>
    </fill>
    <fill>
      <patternFill patternType="solid">
        <fgColor rgb="FFADB9CA"/>
        <bgColor rgb="FFB2B2B2"/>
      </patternFill>
    </fill>
    <fill>
      <patternFill patternType="solid">
        <fgColor rgb="FFA9D18E"/>
        <bgColor rgb="FFAFD095"/>
      </patternFill>
    </fill>
    <fill>
      <patternFill patternType="solid">
        <fgColor rgb="FFDEDCE6"/>
        <bgColor rgb="FFDDDDDD"/>
      </patternFill>
    </fill>
    <fill>
      <patternFill patternType="solid">
        <fgColor rgb="FFF8CBAD"/>
        <bgColor rgb="FFFFDBB6"/>
      </patternFill>
    </fill>
    <fill>
      <patternFill patternType="solid">
        <fgColor rgb="FFBFBFBF"/>
        <bgColor rgb="FFC0C0C0"/>
      </patternFill>
    </fill>
    <fill>
      <patternFill patternType="solid">
        <fgColor rgb="FFB2B2B2"/>
        <bgColor rgb="FFADB9CA"/>
      </patternFill>
    </fill>
    <fill>
      <patternFill patternType="solid">
        <fgColor rgb="FFC0C0C0"/>
        <bgColor rgb="FFBFBFBF"/>
      </patternFill>
    </fill>
    <fill>
      <patternFill patternType="solid">
        <fgColor rgb="FF77BC65"/>
        <bgColor rgb="FFA9D18E"/>
      </patternFill>
    </fill>
    <fill>
      <patternFill patternType="solid">
        <fgColor rgb="FFB3CAC7"/>
        <bgColor indexed="64"/>
      </patternFill>
    </fill>
    <fill>
      <patternFill patternType="solid">
        <fgColor theme="0"/>
        <bgColor indexed="64"/>
      </patternFill>
    </fill>
    <fill>
      <patternFill patternType="solid">
        <fgColor theme="0"/>
        <bgColor rgb="FFA9D18E"/>
      </patternFill>
    </fill>
    <fill>
      <patternFill patternType="solid">
        <fgColor theme="9" tint="0.39997558519241921"/>
        <bgColor rgb="FFF8CBAD"/>
      </patternFill>
    </fill>
    <fill>
      <patternFill patternType="solid">
        <fgColor theme="9" tint="0.39997558519241921"/>
        <bgColor rgb="FFB3CAC7"/>
      </patternFill>
    </fill>
    <fill>
      <patternFill patternType="solid">
        <fgColor theme="9" tint="0.39997558519241921"/>
        <bgColor indexed="64"/>
      </patternFill>
    </fill>
    <fill>
      <patternFill patternType="solid">
        <fgColor rgb="FFFFDBB6"/>
        <bgColor indexed="64"/>
      </patternFill>
    </fill>
    <fill>
      <patternFill patternType="solid">
        <fgColor theme="0"/>
        <bgColor rgb="FFF8CBAD"/>
      </patternFill>
    </fill>
    <fill>
      <patternFill patternType="solid">
        <fgColor rgb="FFFFC000"/>
        <bgColor indexed="64"/>
      </patternFill>
    </fill>
    <fill>
      <patternFill patternType="solid">
        <fgColor rgb="FFDEE6EF"/>
        <bgColor indexed="64"/>
      </patternFill>
    </fill>
    <fill>
      <patternFill patternType="solid">
        <fgColor rgb="FFAFD095"/>
        <bgColor indexed="64"/>
      </patternFill>
    </fill>
    <fill>
      <patternFill patternType="solid">
        <fgColor theme="0" tint="-0.34998626667073579"/>
        <bgColor indexed="64"/>
      </patternFill>
    </fill>
    <fill>
      <patternFill patternType="solid">
        <fgColor rgb="FFAFD095"/>
        <bgColor rgb="FFB3CAC7"/>
      </patternFill>
    </fill>
    <fill>
      <patternFill patternType="solid">
        <fgColor rgb="FFB4C7DC"/>
        <bgColor indexed="64"/>
      </patternFill>
    </fill>
    <fill>
      <patternFill patternType="solid">
        <fgColor rgb="FFFFFF00"/>
        <bgColor indexed="64"/>
      </patternFill>
    </fill>
    <fill>
      <patternFill patternType="solid">
        <fgColor rgb="FFFF0000"/>
        <bgColor indexed="64"/>
      </patternFill>
    </fill>
    <fill>
      <patternFill patternType="solid">
        <fgColor theme="7"/>
        <bgColor rgb="FFB3CAC7"/>
      </patternFill>
    </fill>
    <fill>
      <patternFill patternType="solid">
        <fgColor theme="7"/>
        <bgColor rgb="FFA9D18E"/>
      </patternFill>
    </fill>
    <fill>
      <patternFill patternType="solid">
        <fgColor theme="7"/>
        <bgColor indexed="64"/>
      </patternFill>
    </fill>
    <fill>
      <patternFill patternType="solid">
        <fgColor theme="0"/>
        <bgColor rgb="FFB3CAC7"/>
      </patternFill>
    </fill>
    <fill>
      <patternFill patternType="solid">
        <fgColor theme="0" tint="-0.14999847407452621"/>
        <bgColor rgb="FFDDDDDD"/>
      </patternFill>
    </fill>
    <fill>
      <patternFill patternType="solid">
        <fgColor theme="7"/>
        <bgColor rgb="FFF8CBAD"/>
      </patternFill>
    </fill>
    <fill>
      <patternFill patternType="solid">
        <fgColor rgb="FFFFDBB6"/>
        <bgColor rgb="FFDEE6EF"/>
      </patternFill>
    </fill>
    <fill>
      <patternFill patternType="solid">
        <fgColor rgb="FFFFDBB6"/>
        <bgColor rgb="FFA9D18E"/>
      </patternFill>
    </fill>
    <fill>
      <patternFill patternType="solid">
        <fgColor theme="0"/>
        <bgColor rgb="FFDEE6EF"/>
      </patternFill>
    </fill>
  </fills>
  <borders count="9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hair">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auto="1"/>
      </right>
      <top/>
      <bottom style="medium">
        <color indexed="64"/>
      </bottom>
      <diagonal/>
    </border>
    <border>
      <left style="medium">
        <color indexed="64"/>
      </left>
      <right style="thin">
        <color auto="1"/>
      </right>
      <top/>
      <bottom style="medium">
        <color indexed="64"/>
      </bottom>
      <diagonal/>
    </border>
    <border>
      <left/>
      <right/>
      <top style="medium">
        <color indexed="64"/>
      </top>
      <bottom/>
      <diagonal/>
    </border>
    <border>
      <left style="medium">
        <color indexed="64"/>
      </left>
      <right style="hair">
        <color rgb="FF000080"/>
      </right>
      <top style="hair">
        <color rgb="FF000080"/>
      </top>
      <bottom style="hair">
        <color rgb="FF000080"/>
      </bottom>
      <diagonal/>
    </border>
    <border>
      <left style="hair">
        <color rgb="FF000080"/>
      </left>
      <right style="medium">
        <color indexed="64"/>
      </right>
      <top style="hair">
        <color rgb="FF000080"/>
      </top>
      <bottom style="hair">
        <color rgb="FF00008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hair">
        <color indexed="64"/>
      </right>
      <top style="medium">
        <color indexed="64"/>
      </top>
      <bottom style="hair">
        <color indexed="64"/>
      </bottom>
      <diagonal/>
    </border>
    <border>
      <left/>
      <right/>
      <top style="medium">
        <color indexed="64"/>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8">
    <xf numFmtId="0" fontId="0" fillId="0" borderId="0"/>
    <xf numFmtId="171" fontId="48" fillId="0" borderId="0" applyBorder="0" applyProtection="0"/>
    <xf numFmtId="164" fontId="48" fillId="0" borderId="0" applyBorder="0" applyProtection="0"/>
    <xf numFmtId="173" fontId="48" fillId="0" borderId="0" applyBorder="0" applyProtection="0"/>
    <xf numFmtId="0" fontId="1" fillId="0" borderId="0"/>
    <xf numFmtId="0" fontId="2" fillId="0" borderId="0"/>
    <xf numFmtId="0" fontId="3" fillId="0" borderId="0"/>
    <xf numFmtId="0" fontId="55" fillId="0" borderId="0"/>
  </cellStyleXfs>
  <cellXfs count="671">
    <xf numFmtId="0" fontId="0" fillId="0" borderId="0" xfId="0"/>
    <xf numFmtId="0" fontId="4" fillId="0" borderId="0" xfId="0" applyFont="1"/>
    <xf numFmtId="0" fontId="6" fillId="0" borderId="0" xfId="0" applyFont="1"/>
    <xf numFmtId="0" fontId="7" fillId="0" borderId="0" xfId="6" applyFont="1" applyAlignment="1">
      <alignment horizontal="center" vertical="center" wrapText="1"/>
    </xf>
    <xf numFmtId="0" fontId="8" fillId="0" borderId="0" xfId="6" applyFont="1" applyAlignment="1">
      <alignment horizontal="center" vertical="center" wrapText="1"/>
    </xf>
    <xf numFmtId="164" fontId="9" fillId="3" borderId="2" xfId="2" applyFont="1" applyFill="1" applyBorder="1" applyAlignment="1" applyProtection="1">
      <alignment horizontal="justify" vertical="center" wrapText="1"/>
    </xf>
    <xf numFmtId="0" fontId="4" fillId="0" borderId="2" xfId="0" applyFont="1" applyBorder="1"/>
    <xf numFmtId="0" fontId="4" fillId="4" borderId="2" xfId="0" applyFont="1" applyFill="1" applyBorder="1"/>
    <xf numFmtId="0" fontId="10" fillId="5" borderId="2" xfId="0" applyFont="1" applyFill="1" applyBorder="1" applyAlignment="1">
      <alignment horizontal="center"/>
    </xf>
    <xf numFmtId="0" fontId="4" fillId="6" borderId="2" xfId="0" applyFont="1" applyFill="1" applyBorder="1"/>
    <xf numFmtId="0" fontId="11" fillId="0" borderId="0" xfId="0" applyFont="1" applyAlignment="1">
      <alignment vertical="center"/>
    </xf>
    <xf numFmtId="1" fontId="13" fillId="0" borderId="0" xfId="0" applyNumberFormat="1"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165" fontId="13" fillId="0" borderId="0" xfId="0" applyNumberFormat="1" applyFont="1" applyAlignment="1">
      <alignment horizontal="center" vertical="center" wrapText="1"/>
    </xf>
    <xf numFmtId="0" fontId="13" fillId="0" borderId="0" xfId="0" applyFont="1" applyAlignment="1">
      <alignment vertical="center"/>
    </xf>
    <xf numFmtId="0" fontId="13" fillId="0" borderId="0" xfId="0" applyFont="1"/>
    <xf numFmtId="1" fontId="13" fillId="0" borderId="0" xfId="0" applyNumberFormat="1" applyFont="1" applyAlignment="1">
      <alignment horizontal="right" vertical="center" wrapText="1"/>
    </xf>
    <xf numFmtId="1" fontId="12" fillId="9" borderId="0" xfId="0" applyNumberFormat="1" applyFont="1" applyFill="1" applyAlignment="1">
      <alignment horizontal="right" vertical="center" wrapText="1"/>
    </xf>
    <xf numFmtId="165" fontId="13" fillId="0" borderId="0" xfId="0" applyNumberFormat="1" applyFont="1" applyAlignment="1">
      <alignment horizontal="center" vertical="center"/>
    </xf>
    <xf numFmtId="0" fontId="13" fillId="0" borderId="0" xfId="0" applyFont="1" applyAlignment="1">
      <alignment vertical="center" wrapText="1"/>
    </xf>
    <xf numFmtId="0" fontId="6" fillId="0" borderId="0" xfId="0" applyFont="1" applyAlignment="1">
      <alignment vertical="center"/>
    </xf>
    <xf numFmtId="0" fontId="12"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xf>
    <xf numFmtId="0" fontId="13" fillId="0" borderId="0" xfId="0" applyFont="1" applyAlignment="1">
      <alignment horizontal="left" vertical="center"/>
    </xf>
    <xf numFmtId="0" fontId="13" fillId="0" borderId="0" xfId="0" applyFont="1" applyProtection="1">
      <protection locked="0"/>
    </xf>
    <xf numFmtId="0" fontId="11" fillId="0" borderId="0" xfId="6" applyFont="1" applyProtection="1">
      <protection locked="0"/>
    </xf>
    <xf numFmtId="0" fontId="13" fillId="0" borderId="7" xfId="0" applyFont="1" applyBorder="1" applyProtection="1">
      <protection locked="0"/>
    </xf>
    <xf numFmtId="0" fontId="13" fillId="0" borderId="8" xfId="0" applyFont="1" applyBorder="1" applyProtection="1">
      <protection locked="0"/>
    </xf>
    <xf numFmtId="0" fontId="13" fillId="0" borderId="9" xfId="0" applyFont="1" applyBorder="1" applyProtection="1">
      <protection locked="0"/>
    </xf>
    <xf numFmtId="0" fontId="28" fillId="0" borderId="0" xfId="0" applyFont="1" applyProtection="1">
      <protection locked="0"/>
    </xf>
    <xf numFmtId="0" fontId="13" fillId="0" borderId="10" xfId="0" applyFont="1" applyBorder="1" applyProtection="1">
      <protection locked="0"/>
    </xf>
    <xf numFmtId="0" fontId="13" fillId="0" borderId="11" xfId="0" applyFont="1" applyBorder="1" applyProtection="1">
      <protection locked="0"/>
    </xf>
    <xf numFmtId="0" fontId="11" fillId="0" borderId="12" xfId="6" applyFont="1" applyBorder="1" applyProtection="1">
      <protection locked="0"/>
    </xf>
    <xf numFmtId="0" fontId="11" fillId="0" borderId="13" xfId="6" applyFont="1" applyBorder="1" applyProtection="1">
      <protection locked="0"/>
    </xf>
    <xf numFmtId="0" fontId="11" fillId="0" borderId="14" xfId="6" applyFont="1" applyBorder="1" applyProtection="1">
      <protection locked="0"/>
    </xf>
    <xf numFmtId="0" fontId="0" fillId="0" borderId="0" xfId="0" applyAlignment="1">
      <alignment wrapText="1"/>
    </xf>
    <xf numFmtId="0" fontId="0" fillId="0" borderId="0" xfId="0" applyAlignment="1">
      <alignment horizontal="left"/>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31" fillId="0" borderId="0" xfId="0" applyFont="1"/>
    <xf numFmtId="0" fontId="32" fillId="4" borderId="1" xfId="0" applyFont="1" applyFill="1" applyBorder="1" applyAlignment="1">
      <alignment horizontal="center" vertical="center" wrapText="1"/>
    </xf>
    <xf numFmtId="168" fontId="32"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168" fontId="34" fillId="5" borderId="1" xfId="0" applyNumberFormat="1" applyFont="1" applyFill="1" applyBorder="1" applyAlignment="1">
      <alignment horizontal="center" vertical="center"/>
    </xf>
    <xf numFmtId="168" fontId="34" fillId="4" borderId="1" xfId="0" applyNumberFormat="1" applyFont="1" applyFill="1" applyBorder="1" applyAlignment="1">
      <alignment horizontal="center" vertical="center"/>
    </xf>
    <xf numFmtId="0" fontId="13" fillId="0" borderId="0" xfId="0" applyFont="1" applyAlignment="1" applyProtection="1">
      <alignment horizontal="center"/>
      <protection locked="0"/>
    </xf>
    <xf numFmtId="0" fontId="11" fillId="0" borderId="0" xfId="6" applyFont="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wrapText="1"/>
      <protection locked="0"/>
    </xf>
    <xf numFmtId="0" fontId="13" fillId="0" borderId="11"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1" fillId="0" borderId="11" xfId="6" applyFont="1" applyBorder="1" applyAlignment="1" applyProtection="1">
      <alignment horizontal="center"/>
      <protection locked="0"/>
    </xf>
    <xf numFmtId="0" fontId="11" fillId="0" borderId="12" xfId="6" applyFont="1" applyBorder="1" applyAlignment="1" applyProtection="1">
      <alignment horizontal="center"/>
      <protection locked="0"/>
    </xf>
    <xf numFmtId="0" fontId="11" fillId="0" borderId="13" xfId="6" applyFont="1" applyBorder="1" applyAlignment="1" applyProtection="1">
      <alignment horizontal="center"/>
      <protection locked="0"/>
    </xf>
    <xf numFmtId="0" fontId="11" fillId="0" borderId="14" xfId="6" applyFont="1" applyBorder="1" applyAlignment="1" applyProtection="1">
      <alignment horizontal="center"/>
      <protection locked="0"/>
    </xf>
    <xf numFmtId="0" fontId="13" fillId="0" borderId="0" xfId="0" applyFont="1" applyAlignment="1" applyProtection="1">
      <alignment horizontal="center" wrapText="1"/>
      <protection locked="0"/>
    </xf>
    <xf numFmtId="167" fontId="11" fillId="4" borderId="1" xfId="2" applyNumberFormat="1" applyFont="1" applyFill="1" applyBorder="1" applyProtection="1"/>
    <xf numFmtId="167" fontId="11" fillId="0" borderId="1" xfId="2" applyNumberFormat="1" applyFont="1" applyBorder="1" applyProtection="1"/>
    <xf numFmtId="167" fontId="11" fillId="3" borderId="1" xfId="2" applyNumberFormat="1" applyFont="1" applyFill="1" applyBorder="1" applyProtection="1"/>
    <xf numFmtId="167" fontId="11" fillId="0" borderId="1" xfId="2" applyNumberFormat="1" applyFont="1" applyBorder="1" applyAlignment="1" applyProtection="1">
      <alignment horizontal="center" vertical="center"/>
    </xf>
    <xf numFmtId="167" fontId="13" fillId="0" borderId="0" xfId="0" applyNumberFormat="1" applyFont="1"/>
    <xf numFmtId="0" fontId="13" fillId="0" borderId="0" xfId="0" applyFont="1" applyAlignment="1">
      <alignment horizontal="center" vertical="center"/>
    </xf>
    <xf numFmtId="167" fontId="13" fillId="0" borderId="0" xfId="0" applyNumberFormat="1" applyFont="1" applyAlignment="1">
      <alignment vertical="center"/>
    </xf>
    <xf numFmtId="0" fontId="11" fillId="0" borderId="0" xfId="6" applyFont="1"/>
    <xf numFmtId="0" fontId="19" fillId="0" borderId="0" xfId="6" applyFont="1" applyAlignment="1">
      <alignment horizontal="center" vertical="center"/>
    </xf>
    <xf numFmtId="0" fontId="16" fillId="0" borderId="0" xfId="6" applyFont="1" applyAlignment="1">
      <alignment horizontal="center" vertical="center"/>
    </xf>
    <xf numFmtId="167" fontId="16" fillId="0" borderId="0" xfId="6" applyNumberFormat="1" applyFont="1" applyAlignment="1">
      <alignment horizontal="center" vertical="center"/>
    </xf>
    <xf numFmtId="0" fontId="44" fillId="0" borderId="0" xfId="0" applyFont="1" applyAlignment="1">
      <alignment horizontal="center" vertical="center"/>
    </xf>
    <xf numFmtId="167" fontId="44" fillId="0" borderId="0" xfId="0" applyNumberFormat="1" applyFont="1" applyAlignment="1">
      <alignment horizontal="center" vertical="center"/>
    </xf>
    <xf numFmtId="0" fontId="19" fillId="0" borderId="0" xfId="6" applyFont="1"/>
    <xf numFmtId="0" fontId="46" fillId="0" borderId="0" xfId="0" applyFont="1" applyAlignment="1">
      <alignment vertical="center"/>
    </xf>
    <xf numFmtId="167" fontId="46" fillId="0" borderId="0" xfId="0" applyNumberFormat="1" applyFont="1" applyAlignment="1">
      <alignment horizontal="center" vertical="center"/>
    </xf>
    <xf numFmtId="0" fontId="13" fillId="0" borderId="22" xfId="0" applyFont="1" applyBorder="1" applyAlignment="1">
      <alignment vertical="center"/>
    </xf>
    <xf numFmtId="0" fontId="13" fillId="0" borderId="23" xfId="0" applyFont="1" applyBorder="1" applyAlignment="1">
      <alignment vertical="center" wrapText="1"/>
    </xf>
    <xf numFmtId="167" fontId="13" fillId="0" borderId="21" xfId="0" applyNumberFormat="1" applyFont="1" applyBorder="1" applyAlignment="1">
      <alignment vertical="center"/>
    </xf>
    <xf numFmtId="0" fontId="13" fillId="0" borderId="24" xfId="0" applyFont="1" applyBorder="1" applyAlignment="1">
      <alignment vertical="center"/>
    </xf>
    <xf numFmtId="0" fontId="13" fillId="0" borderId="21" xfId="0" applyFont="1" applyBorder="1" applyAlignment="1">
      <alignment vertical="center"/>
    </xf>
    <xf numFmtId="0" fontId="13" fillId="0" borderId="21" xfId="0" applyFont="1" applyBorder="1" applyAlignment="1">
      <alignment vertical="center" wrapText="1"/>
    </xf>
    <xf numFmtId="167" fontId="13" fillId="0" borderId="24" xfId="0" applyNumberFormat="1" applyFont="1" applyBorder="1" applyAlignment="1">
      <alignment vertical="center"/>
    </xf>
    <xf numFmtId="167" fontId="13" fillId="18" borderId="25" xfId="2" applyNumberFormat="1" applyFont="1" applyFill="1" applyBorder="1" applyAlignment="1" applyProtection="1">
      <alignment horizontal="right"/>
    </xf>
    <xf numFmtId="167" fontId="13" fillId="18" borderId="19" xfId="2" applyNumberFormat="1" applyFont="1" applyFill="1" applyBorder="1" applyAlignment="1" applyProtection="1">
      <alignment horizontal="right"/>
    </xf>
    <xf numFmtId="0" fontId="36" fillId="0" borderId="22" xfId="0" applyFont="1" applyBorder="1" applyAlignment="1">
      <alignment vertical="center"/>
    </xf>
    <xf numFmtId="0" fontId="13" fillId="0" borderId="25" xfId="0" applyFont="1" applyBorder="1" applyAlignment="1">
      <alignment vertical="center"/>
    </xf>
    <xf numFmtId="0" fontId="36" fillId="0" borderId="25" xfId="0" applyFont="1" applyBorder="1" applyAlignment="1">
      <alignment vertical="center"/>
    </xf>
    <xf numFmtId="0" fontId="13" fillId="0" borderId="25" xfId="0" applyFont="1" applyBorder="1" applyAlignment="1">
      <alignment vertical="center" wrapText="1"/>
    </xf>
    <xf numFmtId="0" fontId="36" fillId="0" borderId="23" xfId="0" applyFont="1" applyBorder="1" applyAlignment="1">
      <alignment vertical="center"/>
    </xf>
    <xf numFmtId="0" fontId="13" fillId="0" borderId="23" xfId="0" applyFont="1" applyBorder="1" applyAlignment="1">
      <alignment vertical="center"/>
    </xf>
    <xf numFmtId="0" fontId="36" fillId="0" borderId="22" xfId="0" applyFont="1" applyBorder="1" applyAlignment="1">
      <alignment vertical="center" wrapText="1"/>
    </xf>
    <xf numFmtId="0" fontId="12" fillId="18" borderId="26" xfId="0" applyFont="1" applyFill="1" applyBorder="1" applyAlignment="1">
      <alignment vertical="center" wrapText="1"/>
    </xf>
    <xf numFmtId="167" fontId="12" fillId="18" borderId="19" xfId="0" applyNumberFormat="1" applyFont="1" applyFill="1" applyBorder="1" applyAlignment="1">
      <alignment horizontal="right" vertical="center"/>
    </xf>
    <xf numFmtId="0" fontId="13" fillId="10" borderId="26" xfId="0" applyFont="1" applyFill="1" applyBorder="1" applyAlignment="1">
      <alignment horizontal="center" vertical="center"/>
    </xf>
    <xf numFmtId="0" fontId="13" fillId="10" borderId="17" xfId="0" applyFont="1" applyFill="1" applyBorder="1" applyAlignment="1">
      <alignment horizontal="center" vertical="center" wrapText="1"/>
    </xf>
    <xf numFmtId="167" fontId="13" fillId="10" borderId="17" xfId="0" applyNumberFormat="1" applyFont="1" applyFill="1" applyBorder="1" applyAlignment="1">
      <alignment horizontal="center" vertical="center"/>
    </xf>
    <xf numFmtId="0" fontId="13" fillId="10" borderId="17" xfId="0" applyFont="1" applyFill="1" applyBorder="1" applyAlignment="1">
      <alignment horizontal="center" vertical="center"/>
    </xf>
    <xf numFmtId="167" fontId="13" fillId="10" borderId="21" xfId="0" applyNumberFormat="1" applyFont="1" applyFill="1" applyBorder="1" applyAlignment="1">
      <alignment horizontal="center" vertical="center"/>
    </xf>
    <xf numFmtId="0" fontId="36" fillId="0" borderId="27" xfId="0" applyFont="1" applyBorder="1" applyAlignment="1">
      <alignment horizontal="center" vertical="center" wrapText="1"/>
    </xf>
    <xf numFmtId="0" fontId="13" fillId="0" borderId="27" xfId="0" applyFont="1" applyBorder="1" applyAlignment="1">
      <alignment vertical="center"/>
    </xf>
    <xf numFmtId="0" fontId="12" fillId="18" borderId="27" xfId="0" applyFont="1" applyFill="1" applyBorder="1" applyAlignment="1">
      <alignment vertical="center" wrapText="1"/>
    </xf>
    <xf numFmtId="167" fontId="12" fillId="18" borderId="23" xfId="0" applyNumberFormat="1" applyFont="1" applyFill="1" applyBorder="1" applyAlignment="1">
      <alignment horizontal="right" vertical="center"/>
    </xf>
    <xf numFmtId="0" fontId="13" fillId="0" borderId="28" xfId="0" applyFont="1" applyBorder="1" applyAlignment="1">
      <alignment vertical="center"/>
    </xf>
    <xf numFmtId="1" fontId="0" fillId="0" borderId="0" xfId="0" applyNumberFormat="1"/>
    <xf numFmtId="0" fontId="49" fillId="0" borderId="29" xfId="0" applyFont="1" applyBorder="1"/>
    <xf numFmtId="0" fontId="49" fillId="0" borderId="30" xfId="0" applyFont="1" applyBorder="1"/>
    <xf numFmtId="1" fontId="49" fillId="0" borderId="30" xfId="0" applyNumberFormat="1" applyFont="1" applyBorder="1"/>
    <xf numFmtId="0" fontId="49" fillId="0" borderId="31" xfId="0" applyFont="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2" xfId="0" applyBorder="1"/>
    <xf numFmtId="0" fontId="0" fillId="0" borderId="36" xfId="0" applyBorder="1"/>
    <xf numFmtId="0" fontId="0" fillId="0" borderId="37" xfId="0" applyBorder="1"/>
    <xf numFmtId="0" fontId="0" fillId="0" borderId="38" xfId="0" applyBorder="1"/>
    <xf numFmtId="0" fontId="0" fillId="0" borderId="39" xfId="0" applyBorder="1"/>
    <xf numFmtId="0" fontId="13" fillId="5" borderId="1" xfId="0" applyFont="1" applyFill="1" applyBorder="1" applyAlignment="1" applyProtection="1">
      <alignment horizontal="center" vertical="center"/>
      <protection locked="0"/>
    </xf>
    <xf numFmtId="1" fontId="13" fillId="5" borderId="1" xfId="0" applyNumberFormat="1" applyFont="1" applyFill="1" applyBorder="1" applyAlignment="1" applyProtection="1">
      <alignment horizontal="center" vertical="center" wrapText="1"/>
      <protection locked="0"/>
    </xf>
    <xf numFmtId="0" fontId="30" fillId="12"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51" fillId="7" borderId="1" xfId="0" applyFont="1" applyFill="1" applyBorder="1" applyAlignment="1">
      <alignment horizontal="center" vertical="center" wrapText="1"/>
    </xf>
    <xf numFmtId="174" fontId="13" fillId="0" borderId="1" xfId="0" applyNumberFormat="1" applyFont="1" applyBorder="1" applyAlignment="1">
      <alignment horizontal="left" vertical="center" wrapText="1"/>
    </xf>
    <xf numFmtId="174" fontId="13" fillId="0" borderId="1" xfId="0" applyNumberFormat="1" applyFont="1" applyBorder="1" applyAlignment="1">
      <alignment vertical="center" wrapText="1"/>
    </xf>
    <xf numFmtId="174" fontId="50" fillId="0" borderId="1" xfId="0" applyNumberFormat="1" applyFont="1" applyBorder="1" applyAlignment="1">
      <alignment horizontal="center" vertical="center" wrapText="1"/>
    </xf>
    <xf numFmtId="0" fontId="0" fillId="0" borderId="43" xfId="0" applyBorder="1"/>
    <xf numFmtId="0" fontId="0" fillId="0" borderId="45" xfId="0" applyBorder="1"/>
    <xf numFmtId="0" fontId="49" fillId="0" borderId="0" xfId="0" applyFont="1"/>
    <xf numFmtId="0" fontId="49" fillId="0" borderId="41" xfId="0" applyFont="1" applyBorder="1"/>
    <xf numFmtId="0" fontId="49" fillId="0" borderId="42" xfId="0" applyFont="1" applyBorder="1"/>
    <xf numFmtId="175" fontId="48" fillId="0" borderId="44" xfId="2" applyNumberFormat="1" applyBorder="1"/>
    <xf numFmtId="175" fontId="48" fillId="0" borderId="46" xfId="2" applyNumberFormat="1" applyBorder="1"/>
    <xf numFmtId="174" fontId="11" fillId="5" borderId="1" xfId="6" applyNumberFormat="1" applyFont="1" applyFill="1" applyBorder="1" applyAlignment="1" applyProtection="1">
      <alignment horizontal="center"/>
      <protection locked="0"/>
    </xf>
    <xf numFmtId="174" fontId="11" fillId="5" borderId="43" xfId="6" applyNumberFormat="1" applyFont="1" applyFill="1" applyBorder="1" applyAlignment="1" applyProtection="1">
      <alignment horizontal="center"/>
      <protection locked="0"/>
    </xf>
    <xf numFmtId="173" fontId="48" fillId="0" borderId="0" xfId="3"/>
    <xf numFmtId="167" fontId="11" fillId="3" borderId="1" xfId="2" applyNumberFormat="1" applyFont="1" applyFill="1" applyBorder="1" applyAlignment="1" applyProtection="1">
      <alignment horizontal="center" vertical="center"/>
    </xf>
    <xf numFmtId="167" fontId="13" fillId="0" borderId="4" xfId="0" applyNumberFormat="1" applyFont="1" applyBorder="1" applyAlignment="1">
      <alignment horizontal="center" vertical="center"/>
    </xf>
    <xf numFmtId="167" fontId="11" fillId="10" borderId="4" xfId="0" applyNumberFormat="1" applyFont="1" applyFill="1" applyBorder="1" applyAlignment="1">
      <alignment vertical="center"/>
    </xf>
    <xf numFmtId="167" fontId="11" fillId="0" borderId="4" xfId="0" applyNumberFormat="1" applyFont="1" applyBorder="1" applyAlignment="1">
      <alignment horizontal="center" vertical="center"/>
    </xf>
    <xf numFmtId="167" fontId="13" fillId="10" borderId="4" xfId="0" applyNumberFormat="1" applyFont="1" applyFill="1" applyBorder="1" applyAlignment="1">
      <alignment vertical="center"/>
    </xf>
    <xf numFmtId="0" fontId="12" fillId="18" borderId="15" xfId="0" applyFont="1" applyFill="1" applyBorder="1" applyAlignment="1">
      <alignment vertical="center"/>
    </xf>
    <xf numFmtId="167" fontId="11" fillId="3" borderId="44" xfId="2"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protection locked="0"/>
    </xf>
    <xf numFmtId="1" fontId="13" fillId="5" borderId="48" xfId="0" applyNumberFormat="1" applyFont="1" applyFill="1" applyBorder="1" applyAlignment="1" applyProtection="1">
      <alignment horizontal="center" vertical="center" wrapText="1"/>
      <protection locked="0"/>
    </xf>
    <xf numFmtId="167" fontId="11" fillId="3" borderId="48" xfId="2" applyNumberFormat="1" applyFont="1" applyFill="1" applyBorder="1" applyAlignment="1" applyProtection="1">
      <alignment horizontal="center" vertical="center"/>
    </xf>
    <xf numFmtId="167" fontId="11" fillId="3" borderId="46" xfId="2" applyNumberFormat="1" applyFont="1" applyFill="1" applyBorder="1" applyAlignment="1" applyProtection="1">
      <alignment horizontal="center" vertical="center"/>
    </xf>
    <xf numFmtId="0" fontId="12" fillId="7" borderId="41" xfId="0" applyFont="1" applyFill="1" applyBorder="1" applyAlignment="1">
      <alignment horizontal="center" vertical="center" wrapText="1"/>
    </xf>
    <xf numFmtId="0" fontId="13" fillId="7" borderId="43" xfId="0" applyFont="1" applyFill="1" applyBorder="1" applyAlignment="1">
      <alignment horizontal="center" vertical="center"/>
    </xf>
    <xf numFmtId="0" fontId="12" fillId="7" borderId="43"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3" fillId="7" borderId="43" xfId="0" applyFont="1" applyFill="1" applyBorder="1" applyAlignment="1">
      <alignment horizontal="left" vertical="center" wrapText="1"/>
    </xf>
    <xf numFmtId="0" fontId="13" fillId="7" borderId="45" xfId="0" applyFont="1" applyFill="1" applyBorder="1" applyAlignment="1">
      <alignment horizontal="left" vertical="center" wrapText="1"/>
    </xf>
    <xf numFmtId="174" fontId="13" fillId="0" borderId="48" xfId="0" applyNumberFormat="1" applyFont="1" applyBorder="1" applyAlignment="1">
      <alignment horizontal="left" vertical="center" wrapText="1"/>
    </xf>
    <xf numFmtId="0" fontId="13" fillId="7" borderId="43" xfId="0" applyFont="1" applyFill="1" applyBorder="1" applyAlignment="1">
      <alignment vertical="center" wrapText="1"/>
    </xf>
    <xf numFmtId="0" fontId="13" fillId="7" borderId="45" xfId="0" applyFont="1" applyFill="1" applyBorder="1" applyAlignment="1">
      <alignment vertical="center" wrapText="1"/>
    </xf>
    <xf numFmtId="174" fontId="13" fillId="0" borderId="48" xfId="0" applyNumberFormat="1" applyFont="1" applyBorder="1" applyAlignment="1">
      <alignment vertical="center" wrapText="1"/>
    </xf>
    <xf numFmtId="174" fontId="50" fillId="0" borderId="48" xfId="0" applyNumberFormat="1" applyFont="1" applyBorder="1" applyAlignment="1">
      <alignment horizontal="center" vertical="center" wrapText="1"/>
    </xf>
    <xf numFmtId="0" fontId="11" fillId="0" borderId="15" xfId="0" applyFont="1" applyBorder="1" applyAlignment="1">
      <alignment horizontal="left" vertical="center" wrapText="1"/>
    </xf>
    <xf numFmtId="174" fontId="50" fillId="0" borderId="53" xfId="0" applyNumberFormat="1" applyFont="1" applyBorder="1" applyAlignment="1">
      <alignment horizontal="center" vertical="center" wrapText="1"/>
    </xf>
    <xf numFmtId="174" fontId="50" fillId="0" borderId="47" xfId="0" applyNumberFormat="1" applyFont="1" applyBorder="1" applyAlignment="1">
      <alignment horizontal="center" vertical="center" wrapText="1"/>
    </xf>
    <xf numFmtId="174" fontId="50" fillId="0" borderId="51" xfId="0" applyNumberFormat="1" applyFont="1" applyBorder="1" applyAlignment="1">
      <alignment horizontal="center" vertical="center" wrapText="1"/>
    </xf>
    <xf numFmtId="174" fontId="50" fillId="0" borderId="62" xfId="0" applyNumberFormat="1" applyFont="1" applyBorder="1" applyAlignment="1">
      <alignment horizontal="center" vertical="center" wrapText="1"/>
    </xf>
    <xf numFmtId="174" fontId="50" fillId="0" borderId="40" xfId="0" applyNumberFormat="1" applyFont="1" applyBorder="1" applyAlignment="1">
      <alignment horizontal="center" vertical="center" wrapText="1"/>
    </xf>
    <xf numFmtId="174" fontId="50" fillId="0" borderId="63" xfId="0" applyNumberFormat="1" applyFont="1" applyBorder="1" applyAlignment="1">
      <alignment horizontal="center" vertical="center" wrapText="1"/>
    </xf>
    <xf numFmtId="0" fontId="13" fillId="9" borderId="64" xfId="6" applyFont="1" applyFill="1" applyBorder="1" applyAlignment="1">
      <alignment horizontal="left" vertical="center" wrapText="1"/>
    </xf>
    <xf numFmtId="0" fontId="13" fillId="0" borderId="65" xfId="0" applyFont="1" applyBorder="1" applyAlignment="1">
      <alignment vertical="center" wrapText="1"/>
    </xf>
    <xf numFmtId="0" fontId="13" fillId="0" borderId="65" xfId="0" applyFont="1" applyBorder="1" applyAlignment="1">
      <alignment horizontal="left" vertical="center" wrapText="1"/>
    </xf>
    <xf numFmtId="0" fontId="22" fillId="0" borderId="65" xfId="0" applyFont="1" applyBorder="1" applyAlignment="1">
      <alignment horizontal="left" vertical="center" wrapText="1"/>
    </xf>
    <xf numFmtId="0" fontId="13" fillId="0" borderId="66" xfId="0" applyFont="1" applyBorder="1" applyAlignment="1">
      <alignment horizontal="left" vertical="center" wrapText="1"/>
    </xf>
    <xf numFmtId="0" fontId="19" fillId="0" borderId="19" xfId="6" applyFont="1" applyBorder="1" applyAlignment="1">
      <alignment horizontal="center" vertical="center" wrapText="1"/>
    </xf>
    <xf numFmtId="0" fontId="12" fillId="0" borderId="19" xfId="0" applyFont="1" applyBorder="1" applyAlignment="1">
      <alignment horizontal="center" vertical="center" wrapText="1"/>
    </xf>
    <xf numFmtId="174" fontId="50" fillId="0" borderId="56" xfId="0" applyNumberFormat="1" applyFont="1" applyBorder="1" applyAlignment="1">
      <alignment horizontal="center" vertical="center" wrapText="1"/>
    </xf>
    <xf numFmtId="174" fontId="50" fillId="0" borderId="4" xfId="0" applyNumberFormat="1" applyFont="1" applyBorder="1" applyAlignment="1">
      <alignment horizontal="center" vertical="center" wrapText="1"/>
    </xf>
    <xf numFmtId="174" fontId="50" fillId="0" borderId="68" xfId="0" applyNumberFormat="1" applyFont="1" applyBorder="1" applyAlignment="1">
      <alignment horizontal="center" vertical="center" wrapText="1"/>
    </xf>
    <xf numFmtId="1" fontId="13" fillId="0" borderId="64" xfId="0" applyNumberFormat="1" applyFont="1" applyBorder="1" applyAlignment="1">
      <alignment horizontal="center" vertical="center" wrapText="1"/>
    </xf>
    <xf numFmtId="1" fontId="13" fillId="0" borderId="65" xfId="0" applyNumberFormat="1" applyFont="1" applyBorder="1" applyAlignment="1">
      <alignment horizontal="center" vertical="center" wrapText="1"/>
    </xf>
    <xf numFmtId="1" fontId="13" fillId="0" borderId="66" xfId="0" applyNumberFormat="1" applyFont="1" applyBorder="1" applyAlignment="1">
      <alignment horizontal="center" vertical="center" wrapText="1"/>
    </xf>
    <xf numFmtId="174" fontId="50" fillId="0" borderId="16"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174" fontId="50" fillId="0" borderId="69" xfId="0" applyNumberFormat="1" applyFont="1" applyBorder="1" applyAlignment="1">
      <alignment horizontal="center" vertical="center" wrapText="1"/>
    </xf>
    <xf numFmtId="0" fontId="11" fillId="0" borderId="19" xfId="6" applyFont="1" applyBorder="1" applyAlignment="1">
      <alignment horizontal="left" vertical="center" wrapText="1"/>
    </xf>
    <xf numFmtId="174" fontId="50" fillId="0" borderId="70" xfId="0" applyNumberFormat="1" applyFont="1" applyBorder="1" applyAlignment="1">
      <alignment horizontal="center" vertical="center" wrapText="1"/>
    </xf>
    <xf numFmtId="0" fontId="11" fillId="9" borderId="64" xfId="0" applyFont="1" applyFill="1" applyBorder="1" applyAlignment="1">
      <alignment vertical="center" wrapText="1"/>
    </xf>
    <xf numFmtId="0" fontId="11" fillId="0" borderId="65" xfId="0" applyFont="1" applyBorder="1" applyAlignment="1">
      <alignment vertical="center" wrapText="1"/>
    </xf>
    <xf numFmtId="0" fontId="11" fillId="9" borderId="66" xfId="0" applyFont="1" applyFill="1" applyBorder="1" applyAlignment="1">
      <alignment horizontal="left" vertical="center" wrapText="1"/>
    </xf>
    <xf numFmtId="174" fontId="50" fillId="0" borderId="6" xfId="0" applyNumberFormat="1" applyFont="1" applyBorder="1" applyAlignment="1">
      <alignment horizontal="center" vertical="center" wrapText="1"/>
    </xf>
    <xf numFmtId="176" fontId="0" fillId="0" borderId="0" xfId="0" applyNumberFormat="1"/>
    <xf numFmtId="0" fontId="12" fillId="0" borderId="41" xfId="0" applyFont="1" applyBorder="1" applyAlignment="1">
      <alignment vertical="center"/>
    </xf>
    <xf numFmtId="0" fontId="12" fillId="16" borderId="77"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1" fillId="0" borderId="43" xfId="6" applyFont="1" applyBorder="1"/>
    <xf numFmtId="0" fontId="11" fillId="0" borderId="57" xfId="6" applyFont="1" applyBorder="1"/>
    <xf numFmtId="167" fontId="11" fillId="10" borderId="67" xfId="0" applyNumberFormat="1" applyFont="1" applyFill="1" applyBorder="1" applyAlignment="1">
      <alignment vertical="center"/>
    </xf>
    <xf numFmtId="0" fontId="19" fillId="0" borderId="15" xfId="6" applyFont="1" applyBorder="1"/>
    <xf numFmtId="167" fontId="12" fillId="10" borderId="16" xfId="2" applyNumberFormat="1" applyFont="1" applyFill="1" applyBorder="1" applyAlignment="1" applyProtection="1">
      <alignment horizontal="justify" vertical="center" wrapText="1"/>
    </xf>
    <xf numFmtId="167" fontId="19" fillId="10" borderId="16" xfId="2" applyNumberFormat="1" applyFont="1" applyFill="1" applyBorder="1" applyAlignment="1" applyProtection="1">
      <alignment horizontal="justify" vertical="center" wrapText="1"/>
    </xf>
    <xf numFmtId="0" fontId="19" fillId="16" borderId="77" xfId="0" applyFont="1" applyFill="1" applyBorder="1" applyAlignment="1">
      <alignment horizontal="center" vertical="center" wrapText="1"/>
    </xf>
    <xf numFmtId="167" fontId="13" fillId="10" borderId="67" xfId="0" applyNumberFormat="1" applyFont="1" applyFill="1" applyBorder="1" applyAlignment="1">
      <alignment vertical="center"/>
    </xf>
    <xf numFmtId="0" fontId="12" fillId="0" borderId="62" xfId="0" applyFont="1" applyBorder="1" applyAlignment="1">
      <alignment vertical="center"/>
    </xf>
    <xf numFmtId="0" fontId="13" fillId="0" borderId="40" xfId="0" applyFont="1" applyBorder="1" applyAlignment="1">
      <alignment horizontal="center" vertical="center"/>
    </xf>
    <xf numFmtId="0" fontId="11" fillId="0" borderId="40" xfId="6" applyFont="1" applyBorder="1"/>
    <xf numFmtId="0" fontId="11" fillId="0" borderId="5" xfId="6" applyFont="1" applyBorder="1"/>
    <xf numFmtId="0" fontId="19" fillId="0" borderId="69" xfId="6" applyFont="1" applyBorder="1"/>
    <xf numFmtId="0" fontId="12" fillId="18" borderId="69" xfId="0" applyFont="1" applyFill="1" applyBorder="1" applyAlignment="1">
      <alignment vertical="center"/>
    </xf>
    <xf numFmtId="167" fontId="13" fillId="0" borderId="44" xfId="0" applyNumberFormat="1" applyFont="1" applyBorder="1" applyAlignment="1">
      <alignment horizontal="center" vertical="center"/>
    </xf>
    <xf numFmtId="167" fontId="13" fillId="10" borderId="44" xfId="0" applyNumberFormat="1" applyFont="1" applyFill="1" applyBorder="1" applyAlignment="1">
      <alignment vertical="center"/>
    </xf>
    <xf numFmtId="4" fontId="13" fillId="10" borderId="44" xfId="0" applyNumberFormat="1" applyFont="1" applyFill="1" applyBorder="1" applyAlignment="1">
      <alignment vertical="center"/>
    </xf>
    <xf numFmtId="167" fontId="13" fillId="0" borderId="44" xfId="0" applyNumberFormat="1" applyFont="1" applyBorder="1" applyAlignment="1">
      <alignment vertical="center"/>
    </xf>
    <xf numFmtId="4" fontId="13" fillId="10" borderId="58" xfId="0" applyNumberFormat="1" applyFont="1" applyFill="1" applyBorder="1" applyAlignment="1">
      <alignment vertical="center"/>
    </xf>
    <xf numFmtId="167" fontId="12" fillId="10" borderId="54" xfId="2" applyNumberFormat="1" applyFont="1" applyFill="1" applyBorder="1" applyAlignment="1" applyProtection="1">
      <alignment horizontal="justify" vertical="center" wrapText="1"/>
    </xf>
    <xf numFmtId="167" fontId="13" fillId="10" borderId="58" xfId="0" applyNumberFormat="1" applyFont="1" applyFill="1" applyBorder="1" applyAlignment="1">
      <alignment vertical="center"/>
    </xf>
    <xf numFmtId="175" fontId="12" fillId="19" borderId="54" xfId="2" applyNumberFormat="1" applyFont="1" applyFill="1" applyBorder="1" applyAlignment="1" applyProtection="1">
      <alignment horizontal="right" vertical="center" wrapText="1"/>
    </xf>
    <xf numFmtId="0" fontId="12" fillId="16" borderId="20" xfId="0" applyFont="1" applyFill="1" applyBorder="1" applyAlignment="1">
      <alignment horizontal="center" vertical="center" wrapText="1"/>
    </xf>
    <xf numFmtId="0" fontId="0" fillId="0" borderId="0" xfId="0" applyAlignment="1">
      <alignment vertical="center"/>
    </xf>
    <xf numFmtId="0" fontId="11" fillId="0" borderId="43" xfId="6" applyFont="1" applyBorder="1" applyAlignment="1">
      <alignment vertical="center"/>
    </xf>
    <xf numFmtId="0" fontId="11" fillId="9" borderId="40" xfId="6" applyFont="1" applyFill="1" applyBorder="1" applyAlignment="1">
      <alignment vertical="center"/>
    </xf>
    <xf numFmtId="0" fontId="11" fillId="0" borderId="40" xfId="6" applyFont="1" applyBorder="1" applyAlignment="1">
      <alignment vertical="center"/>
    </xf>
    <xf numFmtId="0" fontId="11" fillId="0" borderId="57" xfId="6" applyFont="1" applyBorder="1" applyAlignment="1">
      <alignment vertical="center"/>
    </xf>
    <xf numFmtId="0" fontId="11" fillId="0" borderId="5" xfId="6" applyFont="1" applyBorder="1" applyAlignment="1">
      <alignment vertical="center"/>
    </xf>
    <xf numFmtId="0" fontId="19" fillId="0" borderId="15" xfId="6" applyFont="1" applyBorder="1" applyAlignment="1">
      <alignment vertical="center"/>
    </xf>
    <xf numFmtId="0" fontId="19" fillId="0" borderId="69" xfId="6" applyFont="1" applyBorder="1" applyAlignment="1">
      <alignment vertical="center"/>
    </xf>
    <xf numFmtId="173" fontId="12" fillId="0" borderId="54" xfId="3" applyFont="1" applyBorder="1" applyAlignment="1" applyProtection="1">
      <alignment vertical="center"/>
    </xf>
    <xf numFmtId="0" fontId="13" fillId="0" borderId="43" xfId="6" applyFont="1" applyBorder="1" applyAlignment="1">
      <alignment vertical="center"/>
    </xf>
    <xf numFmtId="0" fontId="13" fillId="9" borderId="40" xfId="6" applyFont="1" applyFill="1" applyBorder="1" applyAlignment="1">
      <alignment vertical="center"/>
    </xf>
    <xf numFmtId="0" fontId="13" fillId="0" borderId="40" xfId="6" applyFont="1" applyBorder="1" applyAlignment="1">
      <alignment vertical="center"/>
    </xf>
    <xf numFmtId="0" fontId="13" fillId="0" borderId="57" xfId="6" applyFont="1" applyBorder="1" applyAlignment="1">
      <alignment vertical="center"/>
    </xf>
    <xf numFmtId="0" fontId="13" fillId="0" borderId="5" xfId="6" applyFont="1" applyBorder="1" applyAlignment="1">
      <alignment vertical="center"/>
    </xf>
    <xf numFmtId="0" fontId="12" fillId="0" borderId="15" xfId="6" applyFont="1" applyBorder="1" applyAlignment="1">
      <alignment vertical="center"/>
    </xf>
    <xf numFmtId="0" fontId="12" fillId="0" borderId="69" xfId="6" applyFont="1" applyBorder="1" applyAlignment="1">
      <alignment vertical="center"/>
    </xf>
    <xf numFmtId="167" fontId="11" fillId="10" borderId="1" xfId="2" applyNumberFormat="1" applyFont="1" applyFill="1" applyBorder="1" applyProtection="1"/>
    <xf numFmtId="169" fontId="13" fillId="0" borderId="44" xfId="6" applyNumberFormat="1" applyFont="1" applyBorder="1"/>
    <xf numFmtId="0" fontId="13" fillId="0" borderId="43" xfId="0" applyFont="1" applyBorder="1"/>
    <xf numFmtId="167" fontId="11" fillId="10" borderId="3" xfId="2" applyNumberFormat="1" applyFont="1" applyFill="1" applyBorder="1" applyProtection="1"/>
    <xf numFmtId="169" fontId="13" fillId="0" borderId="58" xfId="6" applyNumberFormat="1" applyFont="1" applyBorder="1"/>
    <xf numFmtId="167" fontId="19" fillId="10" borderId="53" xfId="2" applyNumberFormat="1" applyFont="1" applyFill="1" applyBorder="1" applyAlignment="1" applyProtection="1">
      <alignment horizontal="center"/>
    </xf>
    <xf numFmtId="169" fontId="11" fillId="0" borderId="54" xfId="6" applyNumberFormat="1" applyFont="1" applyBorder="1"/>
    <xf numFmtId="167" fontId="11" fillId="10" borderId="44" xfId="2" applyNumberFormat="1" applyFont="1" applyFill="1" applyBorder="1" applyProtection="1"/>
    <xf numFmtId="167" fontId="11" fillId="10" borderId="58" xfId="2" applyNumberFormat="1" applyFont="1" applyFill="1" applyBorder="1" applyProtection="1"/>
    <xf numFmtId="167" fontId="19" fillId="10" borderId="54" xfId="2" applyNumberFormat="1" applyFont="1" applyFill="1" applyBorder="1" applyAlignment="1" applyProtection="1">
      <alignment horizontal="center"/>
    </xf>
    <xf numFmtId="0" fontId="11" fillId="0" borderId="50" xfId="6" applyFont="1" applyBorder="1"/>
    <xf numFmtId="167" fontId="11" fillId="10" borderId="52" xfId="2" applyNumberFormat="1" applyFont="1" applyFill="1" applyBorder="1" applyProtection="1"/>
    <xf numFmtId="0" fontId="11" fillId="0" borderId="70" xfId="6" applyFont="1" applyBorder="1"/>
    <xf numFmtId="167" fontId="11" fillId="10" borderId="51" xfId="2" applyNumberFormat="1" applyFont="1" applyFill="1" applyBorder="1" applyProtection="1"/>
    <xf numFmtId="169" fontId="13" fillId="0" borderId="52" xfId="6" applyNumberFormat="1" applyFont="1" applyBorder="1"/>
    <xf numFmtId="0" fontId="13" fillId="11" borderId="35" xfId="6" applyFont="1" applyFill="1" applyBorder="1"/>
    <xf numFmtId="172" fontId="13" fillId="11" borderId="36" xfId="6" applyNumberFormat="1" applyFont="1" applyFill="1" applyBorder="1" applyAlignment="1">
      <alignment horizontal="center"/>
    </xf>
    <xf numFmtId="0" fontId="13" fillId="11" borderId="37" xfId="6" applyFont="1" applyFill="1" applyBorder="1"/>
    <xf numFmtId="172" fontId="13" fillId="11" borderId="39" xfId="6" applyNumberFormat="1" applyFont="1" applyFill="1" applyBorder="1" applyAlignment="1">
      <alignment horizontal="center"/>
    </xf>
    <xf numFmtId="167" fontId="13" fillId="20" borderId="19" xfId="0" applyNumberFormat="1" applyFont="1" applyFill="1" applyBorder="1" applyAlignment="1">
      <alignment horizontal="center" vertical="center"/>
    </xf>
    <xf numFmtId="166" fontId="12" fillId="18" borderId="17" xfId="0" applyNumberFormat="1" applyFont="1" applyFill="1" applyBorder="1" applyAlignment="1">
      <alignment horizontal="right" vertical="center"/>
    </xf>
    <xf numFmtId="0" fontId="12" fillId="16" borderId="0" xfId="0" applyFont="1" applyFill="1" applyAlignment="1">
      <alignment horizontal="center" vertical="center" wrapText="1"/>
    </xf>
    <xf numFmtId="167" fontId="12" fillId="19" borderId="54" xfId="2" applyNumberFormat="1" applyFont="1" applyFill="1" applyBorder="1" applyAlignment="1" applyProtection="1">
      <alignment horizontal="justify" vertical="center" wrapText="1"/>
    </xf>
    <xf numFmtId="0" fontId="12" fillId="0" borderId="50" xfId="0" applyFont="1" applyBorder="1" applyAlignment="1">
      <alignment vertical="center"/>
    </xf>
    <xf numFmtId="0" fontId="12" fillId="0" borderId="70" xfId="0" applyFont="1" applyBorder="1" applyAlignment="1">
      <alignment vertical="center"/>
    </xf>
    <xf numFmtId="0" fontId="12" fillId="16" borderId="24" xfId="0" applyFont="1" applyFill="1" applyBorder="1" applyAlignment="1">
      <alignment horizontal="center" vertical="center" wrapText="1"/>
    </xf>
    <xf numFmtId="173" fontId="13" fillId="22" borderId="44" xfId="3" applyFont="1" applyFill="1" applyBorder="1" applyAlignment="1" applyProtection="1">
      <alignment vertical="center"/>
    </xf>
    <xf numFmtId="167" fontId="36" fillId="29" borderId="42" xfId="0" applyNumberFormat="1" applyFont="1" applyFill="1" applyBorder="1" applyAlignment="1">
      <alignment horizontal="center" vertical="center"/>
    </xf>
    <xf numFmtId="167" fontId="36" fillId="29" borderId="52" xfId="0" applyNumberFormat="1" applyFont="1" applyFill="1" applyBorder="1" applyAlignment="1">
      <alignment horizontal="center" vertical="center"/>
    </xf>
    <xf numFmtId="173" fontId="13" fillId="22" borderId="58" xfId="3" applyFont="1" applyFill="1" applyBorder="1" applyAlignment="1" applyProtection="1">
      <alignment vertical="center"/>
    </xf>
    <xf numFmtId="0" fontId="57" fillId="0" borderId="25" xfId="0" applyFont="1" applyBorder="1" applyAlignment="1">
      <alignment vertical="center" wrapText="1"/>
    </xf>
    <xf numFmtId="0" fontId="0" fillId="0" borderId="22" xfId="0" applyBorder="1"/>
    <xf numFmtId="0" fontId="0" fillId="0" borderId="0" xfId="0" applyBorder="1"/>
    <xf numFmtId="0" fontId="0" fillId="0" borderId="0" xfId="0" applyFill="1" applyBorder="1"/>
    <xf numFmtId="0" fontId="0" fillId="0" borderId="24" xfId="0" applyBorder="1"/>
    <xf numFmtId="0" fontId="0" fillId="0" borderId="27" xfId="0" applyBorder="1"/>
    <xf numFmtId="0" fontId="0" fillId="0" borderId="28" xfId="0" applyBorder="1"/>
    <xf numFmtId="0" fontId="0" fillId="0" borderId="28" xfId="0" applyFill="1" applyBorder="1"/>
    <xf numFmtId="0" fontId="0" fillId="0" borderId="25" xfId="0" applyBorder="1"/>
    <xf numFmtId="0" fontId="0" fillId="0" borderId="22" xfId="0" applyFill="1" applyBorder="1"/>
    <xf numFmtId="0" fontId="0" fillId="0" borderId="24" xfId="0" applyFill="1" applyBorder="1"/>
    <xf numFmtId="0" fontId="0" fillId="0" borderId="27" xfId="0" applyFill="1" applyBorder="1"/>
    <xf numFmtId="0" fontId="0" fillId="0" borderId="25" xfId="0" applyFill="1" applyBorder="1"/>
    <xf numFmtId="0" fontId="49" fillId="30" borderId="22" xfId="0" applyFont="1" applyFill="1" applyBorder="1"/>
    <xf numFmtId="0" fontId="49" fillId="30" borderId="0" xfId="0" applyFont="1" applyFill="1" applyBorder="1"/>
    <xf numFmtId="0" fontId="49" fillId="30" borderId="24" xfId="0" applyFont="1" applyFill="1" applyBorder="1"/>
    <xf numFmtId="0" fontId="49" fillId="30" borderId="82" xfId="0" applyFont="1" applyFill="1" applyBorder="1"/>
    <xf numFmtId="0" fontId="0" fillId="0" borderId="82" xfId="0" applyBorder="1"/>
    <xf numFmtId="0" fontId="0" fillId="0" borderId="23" xfId="0" applyBorder="1"/>
    <xf numFmtId="0" fontId="49" fillId="0" borderId="22" xfId="0" applyFont="1" applyBorder="1"/>
    <xf numFmtId="0" fontId="49" fillId="0" borderId="27" xfId="0" applyFont="1" applyBorder="1"/>
    <xf numFmtId="0" fontId="29"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8" xfId="0" applyFont="1" applyBorder="1" applyAlignment="1">
      <alignment horizontal="center" vertical="center" wrapText="1"/>
    </xf>
    <xf numFmtId="168" fontId="32" fillId="0" borderId="40" xfId="0" applyNumberFormat="1" applyFont="1" applyBorder="1" applyAlignment="1">
      <alignment horizontal="center" vertical="center" wrapText="1"/>
    </xf>
    <xf numFmtId="168" fontId="34" fillId="5" borderId="40" xfId="0" applyNumberFormat="1" applyFont="1" applyFill="1" applyBorder="1" applyAlignment="1">
      <alignment horizontal="center" vertical="center"/>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83" xfId="0" applyFont="1" applyBorder="1" applyAlignment="1">
      <alignment horizontal="center" vertical="center" wrapText="1"/>
    </xf>
    <xf numFmtId="0" fontId="30" fillId="0" borderId="44" xfId="0" applyFont="1" applyBorder="1" applyAlignment="1">
      <alignment horizontal="center" vertical="center"/>
    </xf>
    <xf numFmtId="0" fontId="32" fillId="4" borderId="44" xfId="0" applyFont="1" applyFill="1" applyBorder="1" applyAlignment="1">
      <alignment horizontal="center" vertical="center" wrapText="1"/>
    </xf>
    <xf numFmtId="0" fontId="0" fillId="0" borderId="35" xfId="0" applyBorder="1" applyAlignment="1">
      <alignment horizontal="left" vertical="center" wrapText="1"/>
    </xf>
    <xf numFmtId="168" fontId="56" fillId="5" borderId="4" xfId="0" applyNumberFormat="1" applyFont="1" applyFill="1" applyBorder="1" applyAlignment="1">
      <alignment horizontal="center" vertical="center"/>
    </xf>
    <xf numFmtId="168" fontId="34" fillId="5" borderId="4" xfId="0" applyNumberFormat="1" applyFont="1" applyFill="1" applyBorder="1" applyAlignment="1">
      <alignment horizontal="center" vertical="center"/>
    </xf>
    <xf numFmtId="168" fontId="34" fillId="5" borderId="68" xfId="0" applyNumberFormat="1" applyFont="1" applyFill="1" applyBorder="1" applyAlignment="1">
      <alignment horizontal="center" vertical="center"/>
    </xf>
    <xf numFmtId="0" fontId="30" fillId="0" borderId="83" xfId="0" applyFont="1" applyBorder="1" applyAlignment="1">
      <alignment horizontal="center" vertical="center"/>
    </xf>
    <xf numFmtId="0" fontId="30" fillId="0" borderId="83" xfId="0" applyFont="1" applyBorder="1" applyAlignment="1">
      <alignment horizontal="center" vertical="center" wrapText="1"/>
    </xf>
    <xf numFmtId="0" fontId="49" fillId="33" borderId="22" xfId="0" applyFont="1" applyFill="1" applyBorder="1"/>
    <xf numFmtId="0" fontId="0" fillId="33" borderId="0" xfId="0" applyFill="1" applyBorder="1"/>
    <xf numFmtId="0" fontId="0" fillId="33" borderId="22" xfId="0" applyFill="1" applyBorder="1"/>
    <xf numFmtId="0" fontId="0" fillId="33" borderId="24" xfId="0" applyFill="1" applyBorder="1"/>
    <xf numFmtId="0" fontId="0" fillId="33" borderId="82" xfId="0" applyFill="1" applyBorder="1"/>
    <xf numFmtId="0" fontId="0" fillId="0" borderId="80" xfId="0" applyBorder="1" applyAlignment="1">
      <alignment wrapText="1"/>
    </xf>
    <xf numFmtId="0" fontId="0" fillId="0" borderId="77" xfId="0" applyBorder="1" applyAlignment="1">
      <alignment wrapText="1"/>
    </xf>
    <xf numFmtId="0" fontId="0" fillId="0" borderId="77" xfId="0" applyFill="1" applyBorder="1" applyAlignment="1">
      <alignment wrapText="1"/>
    </xf>
    <xf numFmtId="0" fontId="0" fillId="0" borderId="80" xfId="0" applyFill="1" applyBorder="1" applyAlignment="1">
      <alignment wrapText="1"/>
    </xf>
    <xf numFmtId="0" fontId="0" fillId="0" borderId="20" xfId="0" applyBorder="1" applyAlignment="1">
      <alignment wrapText="1"/>
    </xf>
    <xf numFmtId="0" fontId="0" fillId="0" borderId="20" xfId="0" applyFill="1" applyBorder="1" applyAlignment="1">
      <alignment wrapText="1"/>
    </xf>
    <xf numFmtId="0" fontId="0" fillId="0" borderId="81" xfId="0" applyBorder="1" applyAlignment="1">
      <alignment wrapText="1"/>
    </xf>
    <xf numFmtId="0" fontId="0" fillId="0" borderId="0" xfId="0" applyBorder="1" applyAlignment="1">
      <alignment wrapText="1"/>
    </xf>
    <xf numFmtId="0" fontId="0" fillId="36" borderId="22" xfId="0" applyFill="1" applyBorder="1"/>
    <xf numFmtId="0" fontId="0" fillId="36" borderId="0" xfId="0" applyFill="1" applyBorder="1"/>
    <xf numFmtId="0" fontId="0" fillId="36" borderId="24" xfId="0" applyFill="1" applyBorder="1"/>
    <xf numFmtId="178" fontId="0" fillId="0" borderId="33" xfId="0" applyNumberFormat="1" applyBorder="1"/>
    <xf numFmtId="178" fontId="0" fillId="0" borderId="2" xfId="0" applyNumberFormat="1" applyBorder="1"/>
    <xf numFmtId="178" fontId="0" fillId="0" borderId="38" xfId="0" applyNumberFormat="1" applyBorder="1"/>
    <xf numFmtId="0" fontId="13" fillId="5" borderId="47" xfId="0" applyFont="1" applyFill="1" applyBorder="1" applyAlignment="1" applyProtection="1">
      <alignment horizontal="center" vertical="center"/>
      <protection locked="0"/>
    </xf>
    <xf numFmtId="1" fontId="13" fillId="5" borderId="47" xfId="0" applyNumberFormat="1" applyFont="1" applyFill="1" applyBorder="1" applyAlignment="1" applyProtection="1">
      <alignment horizontal="center" vertical="center" wrapText="1"/>
      <protection locked="0"/>
    </xf>
    <xf numFmtId="167" fontId="11" fillId="3" borderId="47" xfId="2" applyNumberFormat="1" applyFont="1" applyFill="1" applyBorder="1" applyAlignment="1" applyProtection="1">
      <alignment horizontal="center" vertical="center"/>
    </xf>
    <xf numFmtId="167" fontId="11" fillId="3" borderId="42" xfId="2" applyNumberFormat="1" applyFont="1" applyFill="1" applyBorder="1" applyAlignment="1" applyProtection="1">
      <alignment horizontal="center" vertical="center"/>
    </xf>
    <xf numFmtId="0" fontId="0" fillId="0" borderId="24" xfId="0" applyBorder="1" applyAlignment="1"/>
    <xf numFmtId="0" fontId="58" fillId="37" borderId="0" xfId="0" applyFont="1" applyFill="1" applyBorder="1"/>
    <xf numFmtId="0" fontId="59" fillId="37" borderId="0" xfId="0" applyFont="1" applyFill="1" applyBorder="1"/>
    <xf numFmtId="0" fontId="30" fillId="12" borderId="40" xfId="0" applyFont="1" applyFill="1" applyBorder="1" applyAlignment="1">
      <alignment horizontal="center" vertical="center" wrapText="1"/>
    </xf>
    <xf numFmtId="0" fontId="13" fillId="0" borderId="0" xfId="0" applyFont="1" applyAlignment="1">
      <alignment vertical="center" wrapText="1"/>
    </xf>
    <xf numFmtId="0" fontId="19" fillId="0" borderId="54" xfId="6" applyFont="1" applyBorder="1" applyAlignment="1">
      <alignment horizontal="center" vertical="center"/>
    </xf>
    <xf numFmtId="0" fontId="46" fillId="0" borderId="0" xfId="0" applyFont="1" applyAlignment="1">
      <alignment horizontal="center" vertical="center"/>
    </xf>
    <xf numFmtId="0" fontId="11" fillId="0" borderId="0" xfId="0" applyFont="1" applyBorder="1" applyAlignment="1">
      <alignment vertical="center"/>
    </xf>
    <xf numFmtId="0" fontId="11" fillId="23" borderId="0" xfId="0" applyFont="1" applyFill="1" applyBorder="1" applyAlignment="1">
      <alignment vertical="center"/>
    </xf>
    <xf numFmtId="0" fontId="12" fillId="7" borderId="15" xfId="0" applyFont="1" applyFill="1" applyBorder="1" applyAlignment="1">
      <alignment horizontal="center" vertical="center" wrapText="1"/>
    </xf>
    <xf numFmtId="0" fontId="24" fillId="0" borderId="0" xfId="0" applyFont="1" applyProtection="1"/>
    <xf numFmtId="0" fontId="13" fillId="0" borderId="0" xfId="0" applyFont="1" applyProtection="1"/>
    <xf numFmtId="0" fontId="25" fillId="0" borderId="0" xfId="6" applyFont="1" applyProtection="1"/>
    <xf numFmtId="0" fontId="25" fillId="0" borderId="0" xfId="0" applyFont="1" applyProtection="1"/>
    <xf numFmtId="0" fontId="11" fillId="0" borderId="0" xfId="6" applyFont="1" applyProtection="1"/>
    <xf numFmtId="0" fontId="0" fillId="0" borderId="0" xfId="0" applyProtection="1"/>
    <xf numFmtId="2" fontId="19" fillId="0" borderId="15" xfId="6" applyNumberFormat="1" applyFont="1" applyBorder="1" applyAlignment="1" applyProtection="1">
      <alignment horizontal="center" vertical="center" wrapText="1"/>
    </xf>
    <xf numFmtId="2" fontId="19" fillId="0" borderId="53" xfId="6" applyNumberFormat="1" applyFont="1" applyBorder="1" applyAlignment="1" applyProtection="1">
      <alignment horizontal="center" vertical="center" wrapText="1"/>
    </xf>
    <xf numFmtId="2" fontId="19" fillId="23" borderId="53" xfId="6" applyNumberFormat="1" applyFont="1" applyFill="1" applyBorder="1" applyAlignment="1" applyProtection="1">
      <alignment horizontal="center" vertical="center" wrapText="1"/>
    </xf>
    <xf numFmtId="2" fontId="19" fillId="24" borderId="53" xfId="6" applyNumberFormat="1" applyFont="1" applyFill="1" applyBorder="1" applyAlignment="1" applyProtection="1">
      <alignment horizontal="center" vertical="center" wrapText="1"/>
    </xf>
    <xf numFmtId="2" fontId="19" fillId="24" borderId="54" xfId="6" applyNumberFormat="1" applyFont="1" applyFill="1" applyBorder="1" applyAlignment="1" applyProtection="1">
      <alignment horizontal="center" vertical="center" wrapText="1"/>
    </xf>
    <xf numFmtId="166" fontId="11" fillId="3" borderId="47" xfId="6" applyNumberFormat="1" applyFont="1" applyFill="1" applyBorder="1" applyAlignment="1" applyProtection="1">
      <alignment horizontal="center" vertical="center" wrapText="1"/>
    </xf>
    <xf numFmtId="166" fontId="11" fillId="3" borderId="1" xfId="6" applyNumberFormat="1" applyFont="1" applyFill="1" applyBorder="1" applyAlignment="1" applyProtection="1">
      <alignment horizontal="center" vertical="center" wrapText="1"/>
    </xf>
    <xf numFmtId="166" fontId="11" fillId="3" borderId="48" xfId="6" applyNumberFormat="1" applyFont="1" applyFill="1" applyBorder="1" applyAlignment="1" applyProtection="1">
      <alignment horizontal="center" vertical="center" wrapText="1"/>
    </xf>
    <xf numFmtId="0" fontId="11" fillId="5" borderId="47" xfId="6" applyFont="1" applyFill="1" applyBorder="1" applyAlignment="1" applyProtection="1">
      <alignment horizontal="center" vertical="center" wrapText="1"/>
      <protection locked="0"/>
    </xf>
    <xf numFmtId="0" fontId="19" fillId="5" borderId="43" xfId="6" applyFont="1" applyFill="1" applyBorder="1" applyAlignment="1" applyProtection="1">
      <alignment horizontal="center" vertical="center" wrapText="1"/>
      <protection locked="0"/>
    </xf>
    <xf numFmtId="0" fontId="11" fillId="5" borderId="1" xfId="6" applyFont="1" applyFill="1" applyBorder="1" applyAlignment="1" applyProtection="1">
      <alignment horizontal="center" vertical="center" wrapText="1"/>
      <protection locked="0"/>
    </xf>
    <xf numFmtId="0" fontId="19" fillId="5" borderId="45" xfId="6" applyFont="1" applyFill="1" applyBorder="1" applyAlignment="1" applyProtection="1">
      <alignment horizontal="center" vertical="center" wrapText="1"/>
      <protection locked="0"/>
    </xf>
    <xf numFmtId="0" fontId="11" fillId="5" borderId="48" xfId="6" applyFont="1" applyFill="1" applyBorder="1" applyAlignment="1" applyProtection="1">
      <alignment horizontal="center" vertical="center" wrapText="1"/>
      <protection locked="0"/>
    </xf>
    <xf numFmtId="168" fontId="11" fillId="5" borderId="47" xfId="6" applyNumberFormat="1" applyFont="1" applyFill="1" applyBorder="1" applyAlignment="1" applyProtection="1">
      <alignment horizontal="center" vertical="center" wrapText="1"/>
      <protection locked="0"/>
    </xf>
    <xf numFmtId="168" fontId="11" fillId="5" borderId="1" xfId="6" applyNumberFormat="1" applyFont="1" applyFill="1" applyBorder="1" applyAlignment="1" applyProtection="1">
      <alignment horizontal="center" vertical="center" wrapText="1"/>
      <protection locked="0"/>
    </xf>
    <xf numFmtId="168" fontId="11" fillId="5" borderId="48" xfId="6" applyNumberFormat="1" applyFont="1" applyFill="1" applyBorder="1" applyAlignment="1" applyProtection="1">
      <alignment horizontal="center" vertical="center" wrapText="1"/>
      <protection locked="0"/>
    </xf>
    <xf numFmtId="173" fontId="60" fillId="28" borderId="47" xfId="3" applyFont="1" applyFill="1" applyBorder="1" applyAlignment="1" applyProtection="1">
      <alignment horizontal="center" vertical="center"/>
      <protection locked="0"/>
    </xf>
    <xf numFmtId="173" fontId="60" fillId="28" borderId="1" xfId="3" applyFont="1" applyFill="1" applyBorder="1" applyAlignment="1" applyProtection="1">
      <alignment horizontal="center" vertical="center"/>
      <protection locked="0"/>
    </xf>
    <xf numFmtId="173" fontId="60" fillId="28" borderId="48" xfId="3" applyFont="1" applyFill="1" applyBorder="1" applyAlignment="1" applyProtection="1">
      <alignment horizontal="center" vertical="center"/>
      <protection locked="0"/>
    </xf>
    <xf numFmtId="166" fontId="11" fillId="5" borderId="47" xfId="2" applyNumberFormat="1" applyFont="1" applyFill="1" applyBorder="1" applyAlignment="1" applyProtection="1">
      <alignment horizontal="right" vertical="center"/>
      <protection locked="0"/>
    </xf>
    <xf numFmtId="166" fontId="11" fillId="5" borderId="1" xfId="2" applyNumberFormat="1" applyFont="1" applyFill="1" applyBorder="1" applyAlignment="1" applyProtection="1">
      <alignment horizontal="right" vertical="center"/>
      <protection locked="0"/>
    </xf>
    <xf numFmtId="166" fontId="11" fillId="5" borderId="48" xfId="2" applyNumberFormat="1" applyFont="1" applyFill="1" applyBorder="1" applyAlignment="1" applyProtection="1">
      <alignment horizontal="right" vertical="center"/>
      <protection locked="0"/>
    </xf>
    <xf numFmtId="0" fontId="13" fillId="0" borderId="10" xfId="0" applyFont="1" applyBorder="1" applyAlignment="1" applyProtection="1">
      <alignment wrapText="1"/>
      <protection locked="0"/>
    </xf>
    <xf numFmtId="0" fontId="21" fillId="0" borderId="0" xfId="0" applyFont="1" applyAlignment="1" applyProtection="1">
      <alignment horizontal="center"/>
    </xf>
    <xf numFmtId="0" fontId="19" fillId="0" borderId="0" xfId="6" applyFont="1" applyAlignment="1" applyProtection="1">
      <alignment horizontal="center" vertical="center"/>
    </xf>
    <xf numFmtId="0" fontId="12" fillId="35" borderId="15" xfId="6" applyFont="1" applyFill="1" applyBorder="1" applyAlignment="1" applyProtection="1">
      <alignment horizontal="center" vertical="center" wrapText="1"/>
    </xf>
    <xf numFmtId="0" fontId="12" fillId="4" borderId="54" xfId="6" applyFont="1" applyFill="1" applyBorder="1" applyAlignment="1" applyProtection="1">
      <alignment horizontal="center" vertical="center" wrapText="1"/>
    </xf>
    <xf numFmtId="0" fontId="12" fillId="35" borderId="69"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3" fillId="0" borderId="0" xfId="0" applyFont="1" applyAlignment="1" applyProtection="1">
      <alignment horizontal="center"/>
    </xf>
    <xf numFmtId="2" fontId="19" fillId="0" borderId="19" xfId="6" applyNumberFormat="1" applyFont="1" applyBorder="1" applyAlignment="1" applyProtection="1">
      <alignment horizontal="center" vertical="center" wrapText="1"/>
    </xf>
    <xf numFmtId="2" fontId="19" fillId="4" borderId="19" xfId="6" applyNumberFormat="1" applyFont="1" applyFill="1" applyBorder="1" applyAlignment="1" applyProtection="1">
      <alignment horizontal="center" vertical="center" wrapText="1"/>
    </xf>
    <xf numFmtId="0" fontId="19" fillId="5" borderId="76" xfId="6" applyFont="1" applyFill="1" applyBorder="1" applyAlignment="1" applyProtection="1">
      <alignment horizontal="centerContinuous" vertical="center" wrapText="1"/>
    </xf>
    <xf numFmtId="0" fontId="19" fillId="5" borderId="72" xfId="6" applyFont="1" applyFill="1" applyBorder="1" applyAlignment="1" applyProtection="1">
      <alignment horizontal="centerContinuous" vertical="center"/>
    </xf>
    <xf numFmtId="0" fontId="19" fillId="5" borderId="72" xfId="6" applyFont="1" applyFill="1" applyBorder="1" applyAlignment="1" applyProtection="1">
      <alignment horizontal="centerContinuous" vertical="center" wrapText="1"/>
    </xf>
    <xf numFmtId="0" fontId="12" fillId="5" borderId="76" xfId="6" applyFont="1" applyFill="1" applyBorder="1" applyAlignment="1" applyProtection="1">
      <alignment horizontal="centerContinuous" vertical="center" wrapText="1"/>
    </xf>
    <xf numFmtId="0" fontId="12" fillId="5" borderId="72" xfId="6" applyFont="1" applyFill="1" applyBorder="1" applyAlignment="1" applyProtection="1">
      <alignment horizontal="centerContinuous" vertical="center" wrapText="1"/>
    </xf>
    <xf numFmtId="167" fontId="36" fillId="43" borderId="75" xfId="0" applyNumberFormat="1" applyFont="1" applyFill="1" applyBorder="1" applyAlignment="1" applyProtection="1">
      <alignment horizontal="centerContinuous" vertical="center"/>
    </xf>
    <xf numFmtId="167" fontId="36" fillId="43" borderId="49" xfId="0" applyNumberFormat="1" applyFont="1" applyFill="1" applyBorder="1" applyAlignment="1" applyProtection="1">
      <alignment horizontal="centerContinuous" vertical="center"/>
    </xf>
    <xf numFmtId="0" fontId="13" fillId="11" borderId="19" xfId="6" applyFont="1" applyFill="1" applyBorder="1" applyAlignment="1" applyProtection="1">
      <alignment horizontal="center" vertical="center" wrapText="1"/>
    </xf>
    <xf numFmtId="0" fontId="19" fillId="12" borderId="19" xfId="6" applyFont="1" applyFill="1" applyBorder="1" applyAlignment="1" applyProtection="1">
      <alignment horizontal="center" vertical="center"/>
    </xf>
    <xf numFmtId="170" fontId="19" fillId="12" borderId="19" xfId="6" applyNumberFormat="1" applyFont="1" applyFill="1" applyBorder="1" applyAlignment="1" applyProtection="1">
      <alignment horizontal="center" vertical="center"/>
    </xf>
    <xf numFmtId="170" fontId="19" fillId="4" borderId="19" xfId="6" applyNumberFormat="1" applyFont="1" applyFill="1" applyBorder="1" applyAlignment="1" applyProtection="1">
      <alignment horizontal="center" vertical="center"/>
    </xf>
    <xf numFmtId="0" fontId="13" fillId="12" borderId="85" xfId="0" applyFont="1" applyFill="1" applyBorder="1" applyAlignment="1" applyProtection="1">
      <alignment horizontal="center" vertical="center"/>
    </xf>
    <xf numFmtId="0" fontId="13" fillId="34" borderId="73" xfId="0" applyFont="1" applyFill="1" applyBorder="1" applyAlignment="1" applyProtection="1">
      <alignment horizontal="center" vertical="center"/>
    </xf>
    <xf numFmtId="0" fontId="13" fillId="12" borderId="73" xfId="0" applyFont="1" applyFill="1" applyBorder="1" applyAlignment="1" applyProtection="1">
      <alignment horizontal="center" vertical="center"/>
    </xf>
    <xf numFmtId="0" fontId="64" fillId="12" borderId="19" xfId="0" applyFont="1" applyFill="1" applyBorder="1" applyAlignment="1" applyProtection="1">
      <alignment horizontal="center" vertical="center"/>
    </xf>
    <xf numFmtId="0" fontId="64" fillId="4" borderId="19" xfId="0" applyFont="1" applyFill="1" applyBorder="1" applyAlignment="1" applyProtection="1">
      <alignment horizontal="center" vertical="center"/>
    </xf>
    <xf numFmtId="0" fontId="13" fillId="11" borderId="19" xfId="6" applyFont="1" applyFill="1" applyBorder="1" applyAlignment="1" applyProtection="1">
      <alignment horizontal="center" vertical="center"/>
    </xf>
    <xf numFmtId="0" fontId="13" fillId="0" borderId="0" xfId="0" applyFont="1" applyAlignment="1" applyProtection="1">
      <alignment horizontal="center" vertical="center"/>
    </xf>
    <xf numFmtId="0" fontId="0" fillId="0" borderId="0" xfId="0" applyAlignment="1" applyProtection="1">
      <alignment vertical="center"/>
    </xf>
    <xf numFmtId="166" fontId="19" fillId="4" borderId="19" xfId="6" applyNumberFormat="1" applyFont="1" applyFill="1" applyBorder="1" applyAlignment="1" applyProtection="1">
      <alignment horizontal="center" vertical="center"/>
    </xf>
    <xf numFmtId="0" fontId="54" fillId="41" borderId="19" xfId="6" applyFont="1" applyFill="1" applyBorder="1" applyAlignment="1" applyProtection="1">
      <alignment horizontal="center" vertical="center"/>
    </xf>
    <xf numFmtId="0" fontId="54" fillId="24" borderId="19" xfId="6" applyFont="1" applyFill="1" applyBorder="1" applyAlignment="1" applyProtection="1">
      <alignment horizontal="center" vertical="center"/>
    </xf>
    <xf numFmtId="0" fontId="53" fillId="41" borderId="19" xfId="6" applyFont="1" applyFill="1" applyBorder="1" applyAlignment="1" applyProtection="1">
      <alignment horizontal="center" vertical="center"/>
    </xf>
    <xf numFmtId="0" fontId="53" fillId="24" borderId="19" xfId="6" applyFont="1" applyFill="1" applyBorder="1" applyAlignment="1" applyProtection="1">
      <alignment horizontal="center" vertical="center"/>
    </xf>
    <xf numFmtId="0" fontId="53" fillId="38" borderId="19" xfId="6" applyFont="1" applyFill="1" applyBorder="1" applyAlignment="1" applyProtection="1">
      <alignment horizontal="center" vertical="center"/>
    </xf>
    <xf numFmtId="0" fontId="53" fillId="39" borderId="19" xfId="6" applyFont="1" applyFill="1" applyBorder="1" applyAlignment="1" applyProtection="1">
      <alignment horizontal="center" vertical="center"/>
    </xf>
    <xf numFmtId="0" fontId="13" fillId="42" borderId="19" xfId="6" applyFont="1" applyFill="1" applyBorder="1" applyAlignment="1" applyProtection="1">
      <alignment horizontal="center" vertical="center"/>
    </xf>
    <xf numFmtId="175" fontId="54" fillId="23" borderId="19" xfId="6" applyNumberFormat="1" applyFont="1" applyFill="1" applyBorder="1" applyAlignment="1" applyProtection="1">
      <alignment horizontal="center" vertical="center"/>
    </xf>
    <xf numFmtId="175" fontId="53" fillId="40" borderId="19" xfId="6" applyNumberFormat="1" applyFont="1" applyFill="1" applyBorder="1" applyAlignment="1" applyProtection="1">
      <alignment horizontal="center" vertical="center"/>
    </xf>
    <xf numFmtId="172" fontId="13" fillId="42" borderId="19" xfId="1" applyNumberFormat="1" applyFont="1" applyFill="1" applyBorder="1" applyAlignment="1" applyProtection="1">
      <alignment horizontal="center" vertical="center"/>
    </xf>
    <xf numFmtId="173" fontId="52" fillId="28" borderId="21" xfId="3" applyFont="1" applyFill="1" applyBorder="1" applyAlignment="1" applyProtection="1">
      <alignment horizontal="left" vertical="center"/>
    </xf>
    <xf numFmtId="173" fontId="62" fillId="35" borderId="19" xfId="3" applyFont="1" applyFill="1" applyBorder="1" applyAlignment="1" applyProtection="1">
      <alignment horizontal="center" vertical="center"/>
    </xf>
    <xf numFmtId="173" fontId="62" fillId="27" borderId="19" xfId="3" applyFont="1" applyFill="1" applyBorder="1" applyAlignment="1" applyProtection="1">
      <alignment horizontal="center" vertical="center"/>
    </xf>
    <xf numFmtId="0" fontId="63" fillId="12" borderId="19" xfId="6" applyFont="1" applyFill="1" applyBorder="1" applyAlignment="1" applyProtection="1">
      <alignment horizontal="center" vertical="center" wrapText="1"/>
    </xf>
    <xf numFmtId="0" fontId="63" fillId="15" borderId="19" xfId="6"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172" fontId="62" fillId="12" borderId="19" xfId="1" applyNumberFormat="1" applyFont="1" applyFill="1" applyBorder="1" applyAlignment="1" applyProtection="1">
      <alignment horizontal="center" vertical="center"/>
    </xf>
    <xf numFmtId="172" fontId="62" fillId="26" borderId="19" xfId="1" applyNumberFormat="1" applyFont="1" applyFill="1" applyBorder="1" applyAlignment="1" applyProtection="1">
      <alignment horizontal="center" vertical="center"/>
    </xf>
    <xf numFmtId="172" fontId="62" fillId="15" borderId="19" xfId="1" applyNumberFormat="1" applyFont="1" applyFill="1" applyBorder="1" applyAlignment="1" applyProtection="1">
      <alignment horizontal="center" vertical="center"/>
    </xf>
    <xf numFmtId="0" fontId="11" fillId="0" borderId="0" xfId="6" applyFont="1" applyAlignment="1" applyProtection="1">
      <alignment horizontal="center"/>
    </xf>
    <xf numFmtId="0" fontId="37" fillId="0" borderId="0" xfId="0" applyFont="1" applyAlignment="1" applyProtection="1">
      <alignment horizontal="center"/>
    </xf>
    <xf numFmtId="0" fontId="13" fillId="0" borderId="0" xfId="0" applyFont="1" applyAlignment="1" applyProtection="1">
      <alignment horizontal="center" wrapText="1"/>
    </xf>
    <xf numFmtId="0" fontId="0" fillId="0" borderId="0" xfId="0" applyAlignment="1" applyProtection="1">
      <alignment horizontal="center"/>
      <protection locked="0"/>
    </xf>
    <xf numFmtId="0" fontId="0" fillId="0" borderId="0" xfId="0" applyProtection="1">
      <protection locked="0"/>
    </xf>
    <xf numFmtId="0" fontId="11" fillId="0" borderId="0" xfId="6" applyFont="1" applyAlignment="1" applyProtection="1">
      <alignment horizontal="center" vertical="center" wrapText="1"/>
    </xf>
    <xf numFmtId="0" fontId="0" fillId="0" borderId="0" xfId="0" applyAlignment="1" applyProtection="1">
      <alignment vertical="center" wrapText="1"/>
    </xf>
    <xf numFmtId="0" fontId="19" fillId="5" borderId="43" xfId="6" applyFont="1" applyFill="1" applyBorder="1" applyAlignment="1" applyProtection="1">
      <alignment horizontal="center"/>
    </xf>
    <xf numFmtId="0" fontId="19" fillId="4" borderId="1" xfId="6" applyFont="1" applyFill="1" applyBorder="1" applyAlignment="1" applyProtection="1">
      <alignment horizontal="center"/>
    </xf>
    <xf numFmtId="0" fontId="19" fillId="5" borderId="1" xfId="6" applyFont="1" applyFill="1" applyBorder="1" applyAlignment="1" applyProtection="1">
      <alignment horizontal="center"/>
    </xf>
    <xf numFmtId="0" fontId="12" fillId="5" borderId="1" xfId="6" applyFont="1" applyFill="1" applyBorder="1" applyAlignment="1" applyProtection="1">
      <alignment horizontal="center"/>
    </xf>
    <xf numFmtId="0" fontId="12" fillId="4" borderId="1" xfId="6" applyFont="1" applyFill="1" applyBorder="1" applyAlignment="1" applyProtection="1">
      <alignment horizontal="center"/>
    </xf>
    <xf numFmtId="0" fontId="12" fillId="4" borderId="44" xfId="6" applyFont="1" applyFill="1" applyBorder="1" applyAlignment="1" applyProtection="1">
      <alignment horizontal="center"/>
    </xf>
    <xf numFmtId="174" fontId="11" fillId="25" borderId="1" xfId="6" applyNumberFormat="1" applyFont="1" applyFill="1" applyBorder="1" applyAlignment="1" applyProtection="1">
      <alignment horizontal="center"/>
    </xf>
    <xf numFmtId="174" fontId="11" fillId="25" borderId="44" xfId="6" applyNumberFormat="1" applyFont="1" applyFill="1" applyBorder="1" applyAlignment="1" applyProtection="1">
      <alignment horizontal="center"/>
    </xf>
    <xf numFmtId="1" fontId="12" fillId="5" borderId="26" xfId="0" applyNumberFormat="1" applyFont="1" applyFill="1" applyBorder="1" applyAlignment="1" applyProtection="1">
      <alignment horizontal="right" vertical="center" wrapText="1"/>
    </xf>
    <xf numFmtId="9" fontId="12" fillId="5" borderId="17" xfId="0" applyNumberFormat="1" applyFont="1" applyFill="1" applyBorder="1" applyAlignment="1" applyProtection="1">
      <alignment horizontal="center" vertical="center" wrapText="1"/>
    </xf>
    <xf numFmtId="169" fontId="53" fillId="5" borderId="45" xfId="0" applyNumberFormat="1" applyFont="1" applyFill="1" applyBorder="1" applyAlignment="1" applyProtection="1">
      <alignment horizontal="center" vertical="center"/>
    </xf>
    <xf numFmtId="169" fontId="54" fillId="4" borderId="48" xfId="6" applyNumberFormat="1" applyFont="1" applyFill="1" applyBorder="1" applyAlignment="1" applyProtection="1">
      <alignment horizontal="center" vertical="center"/>
    </xf>
    <xf numFmtId="169" fontId="53" fillId="5" borderId="48" xfId="0" applyNumberFormat="1" applyFont="1" applyFill="1" applyBorder="1" applyAlignment="1" applyProtection="1">
      <alignment horizontal="center" vertical="center"/>
    </xf>
    <xf numFmtId="169" fontId="54" fillId="4" borderId="46" xfId="6" applyNumberFormat="1" applyFont="1" applyFill="1" applyBorder="1" applyAlignment="1" applyProtection="1">
      <alignment horizontal="center" vertical="center"/>
    </xf>
    <xf numFmtId="0" fontId="18" fillId="2" borderId="0" xfId="0" applyFont="1" applyFill="1" applyAlignment="1" applyProtection="1">
      <alignment vertical="center"/>
    </xf>
    <xf numFmtId="0" fontId="5" fillId="2" borderId="0" xfId="0" applyFont="1" applyFill="1" applyAlignment="1" applyProtection="1">
      <alignment horizontal="center" vertical="center"/>
    </xf>
    <xf numFmtId="0" fontId="21" fillId="0" borderId="0" xfId="0" applyFont="1" applyProtection="1"/>
    <xf numFmtId="0" fontId="25" fillId="0" borderId="0" xfId="0" applyFont="1" applyAlignment="1" applyProtection="1">
      <alignment vertical="center"/>
    </xf>
    <xf numFmtId="0" fontId="38" fillId="0" borderId="0" xfId="0" applyFont="1" applyProtection="1"/>
    <xf numFmtId="0" fontId="39" fillId="0" borderId="0" xfId="0" applyFont="1" applyAlignment="1" applyProtection="1">
      <alignment vertical="center"/>
    </xf>
    <xf numFmtId="0" fontId="27" fillId="0" borderId="0" xfId="0" applyFont="1" applyAlignment="1" applyProtection="1">
      <alignment wrapText="1"/>
    </xf>
    <xf numFmtId="0" fontId="25"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39" fillId="0" borderId="0" xfId="0" applyFont="1" applyAlignment="1" applyProtection="1">
      <alignment horizontal="center" vertical="center" wrapText="1"/>
    </xf>
    <xf numFmtId="0" fontId="11" fillId="0" borderId="1" xfId="0" applyFont="1" applyBorder="1" applyAlignment="1" applyProtection="1">
      <alignment horizontal="center" vertical="center" wrapText="1"/>
    </xf>
    <xf numFmtId="167" fontId="36" fillId="5" borderId="1" xfId="0" applyNumberFormat="1"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24" borderId="1" xfId="0" applyFont="1" applyFill="1" applyBorder="1" applyAlignment="1" applyProtection="1">
      <alignment horizontal="center"/>
    </xf>
    <xf numFmtId="0" fontId="12" fillId="0" borderId="1" xfId="0" applyFont="1" applyBorder="1" applyAlignment="1" applyProtection="1">
      <alignment horizontal="center" vertical="center"/>
    </xf>
    <xf numFmtId="0" fontId="52" fillId="0" borderId="29" xfId="0" applyFont="1" applyBorder="1" applyAlignment="1" applyProtection="1">
      <alignment horizontal="center"/>
    </xf>
    <xf numFmtId="171" fontId="52" fillId="0" borderId="31" xfId="0" applyNumberFormat="1" applyFont="1" applyBorder="1" applyProtection="1"/>
    <xf numFmtId="0" fontId="13" fillId="17" borderId="1" xfId="0" applyFont="1" applyFill="1" applyBorder="1" applyProtection="1">
      <protection locked="0"/>
    </xf>
    <xf numFmtId="167" fontId="36" fillId="5" borderId="1" xfId="0" applyNumberFormat="1" applyFont="1" applyFill="1" applyBorder="1" applyAlignment="1" applyProtection="1">
      <alignment horizontal="center" vertical="center"/>
      <protection locked="0"/>
    </xf>
    <xf numFmtId="167" fontId="11" fillId="17" borderId="1" xfId="2" applyNumberFormat="1" applyFont="1" applyFill="1" applyBorder="1" applyProtection="1">
      <protection locked="0"/>
    </xf>
    <xf numFmtId="0" fontId="13" fillId="4" borderId="1" xfId="0" applyFont="1" applyFill="1" applyBorder="1" applyAlignment="1" applyProtection="1">
      <alignment horizontal="center"/>
      <protection locked="0"/>
    </xf>
    <xf numFmtId="167" fontId="13" fillId="0" borderId="0" xfId="0" applyNumberFormat="1" applyFont="1" applyProtection="1"/>
    <xf numFmtId="0" fontId="12" fillId="0" borderId="41" xfId="0" applyFont="1" applyBorder="1" applyAlignment="1" applyProtection="1">
      <alignment vertical="center"/>
    </xf>
    <xf numFmtId="0" fontId="12" fillId="16" borderId="20" xfId="0" applyFont="1" applyFill="1" applyBorder="1" applyAlignment="1" applyProtection="1">
      <alignment horizontal="center" vertical="center" wrapText="1"/>
    </xf>
    <xf numFmtId="0" fontId="12" fillId="0" borderId="62" xfId="0" applyFont="1" applyBorder="1" applyAlignment="1" applyProtection="1">
      <alignment vertical="center"/>
    </xf>
    <xf numFmtId="0" fontId="12" fillId="16" borderId="77" xfId="0" applyFont="1" applyFill="1" applyBorder="1" applyAlignment="1" applyProtection="1">
      <alignment horizontal="center" vertical="center" wrapText="1"/>
    </xf>
    <xf numFmtId="167" fontId="36" fillId="29" borderId="42" xfId="0" applyNumberFormat="1" applyFont="1" applyFill="1" applyBorder="1" applyAlignment="1" applyProtection="1">
      <alignment horizontal="center" vertical="center"/>
    </xf>
    <xf numFmtId="0" fontId="13" fillId="0" borderId="43" xfId="0" applyFont="1" applyBorder="1" applyAlignment="1" applyProtection="1">
      <alignment horizontal="center" vertical="center"/>
    </xf>
    <xf numFmtId="167" fontId="13" fillId="0" borderId="44" xfId="0" applyNumberFormat="1" applyFont="1" applyBorder="1" applyAlignment="1" applyProtection="1">
      <alignment horizontal="center" vertical="center"/>
    </xf>
    <xf numFmtId="0" fontId="13" fillId="0" borderId="40" xfId="0" applyFont="1" applyBorder="1" applyAlignment="1" applyProtection="1">
      <alignment horizontal="center" vertical="center"/>
    </xf>
    <xf numFmtId="167" fontId="13" fillId="0" borderId="4"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0" fontId="11" fillId="0" borderId="43" xfId="6" applyFont="1" applyBorder="1" applyAlignment="1" applyProtection="1">
      <alignment vertical="center"/>
    </xf>
    <xf numFmtId="167" fontId="13" fillId="10" borderId="44" xfId="0" applyNumberFormat="1" applyFont="1" applyFill="1" applyBorder="1" applyAlignment="1" applyProtection="1">
      <alignment vertical="center"/>
    </xf>
    <xf numFmtId="0" fontId="11" fillId="9" borderId="40" xfId="6" applyFont="1" applyFill="1" applyBorder="1" applyAlignment="1" applyProtection="1">
      <alignment vertical="center"/>
    </xf>
    <xf numFmtId="167" fontId="11" fillId="10" borderId="4" xfId="0" applyNumberFormat="1" applyFont="1" applyFill="1" applyBorder="1" applyAlignment="1" applyProtection="1">
      <alignment vertical="center"/>
    </xf>
    <xf numFmtId="4" fontId="13" fillId="10" borderId="44" xfId="0" applyNumberFormat="1" applyFont="1" applyFill="1" applyBorder="1" applyAlignment="1" applyProtection="1">
      <alignment vertical="center"/>
    </xf>
    <xf numFmtId="167" fontId="13" fillId="0" borderId="44" xfId="0" applyNumberFormat="1" applyFont="1" applyBorder="1" applyAlignment="1" applyProtection="1">
      <alignment vertical="center"/>
    </xf>
    <xf numFmtId="0" fontId="11" fillId="0" borderId="40" xfId="6" applyFont="1" applyBorder="1" applyAlignment="1" applyProtection="1">
      <alignment vertical="center"/>
    </xf>
    <xf numFmtId="0" fontId="11" fillId="0" borderId="57" xfId="6" applyFont="1" applyBorder="1" applyAlignment="1" applyProtection="1">
      <alignment vertical="center"/>
    </xf>
    <xf numFmtId="4" fontId="13" fillId="10" borderId="58" xfId="0" applyNumberFormat="1" applyFont="1" applyFill="1" applyBorder="1" applyAlignment="1" applyProtection="1">
      <alignment vertical="center"/>
    </xf>
    <xf numFmtId="0" fontId="11" fillId="0" borderId="5" xfId="6" applyFont="1" applyBorder="1" applyAlignment="1" applyProtection="1">
      <alignment vertical="center"/>
    </xf>
    <xf numFmtId="167" fontId="11" fillId="10" borderId="67" xfId="0" applyNumberFormat="1" applyFont="1" applyFill="1" applyBorder="1" applyAlignment="1" applyProtection="1">
      <alignment vertical="center"/>
    </xf>
    <xf numFmtId="0" fontId="19" fillId="0" borderId="15" xfId="6" applyFont="1" applyBorder="1" applyAlignment="1" applyProtection="1">
      <alignment vertical="center"/>
    </xf>
    <xf numFmtId="0" fontId="19" fillId="0" borderId="69" xfId="6" applyFont="1" applyBorder="1" applyAlignment="1" applyProtection="1">
      <alignment vertical="center"/>
    </xf>
    <xf numFmtId="0" fontId="12" fillId="0" borderId="0" xfId="0" applyFont="1" applyAlignment="1" applyProtection="1">
      <alignment vertical="center"/>
    </xf>
    <xf numFmtId="0" fontId="19" fillId="16" borderId="77" xfId="0" applyFont="1" applyFill="1" applyBorder="1" applyAlignment="1" applyProtection="1">
      <alignment horizontal="center" vertical="center" wrapText="1"/>
    </xf>
    <xf numFmtId="167" fontId="11" fillId="0" borderId="4" xfId="0" applyNumberFormat="1" applyFont="1" applyBorder="1" applyAlignment="1" applyProtection="1">
      <alignment horizontal="center" vertical="center"/>
    </xf>
    <xf numFmtId="167" fontId="13" fillId="10" borderId="58" xfId="0" applyNumberFormat="1" applyFont="1" applyFill="1" applyBorder="1" applyAlignment="1" applyProtection="1">
      <alignment vertical="center"/>
    </xf>
    <xf numFmtId="0" fontId="13" fillId="0" borderId="43" xfId="6" applyFont="1" applyBorder="1" applyAlignment="1" applyProtection="1">
      <alignment vertical="center"/>
    </xf>
    <xf numFmtId="0" fontId="13" fillId="9" borderId="40" xfId="6" applyFont="1" applyFill="1" applyBorder="1" applyAlignment="1" applyProtection="1">
      <alignment vertical="center"/>
    </xf>
    <xf numFmtId="167" fontId="13" fillId="10" borderId="4" xfId="0" applyNumberFormat="1" applyFont="1" applyFill="1" applyBorder="1" applyAlignment="1" applyProtection="1">
      <alignment vertical="center"/>
    </xf>
    <xf numFmtId="0" fontId="13" fillId="0" borderId="40" xfId="6" applyFont="1" applyBorder="1" applyAlignment="1" applyProtection="1">
      <alignment vertical="center"/>
    </xf>
    <xf numFmtId="0" fontId="13" fillId="0" borderId="57" xfId="6" applyFont="1" applyBorder="1" applyAlignment="1" applyProtection="1">
      <alignment vertical="center"/>
    </xf>
    <xf numFmtId="0" fontId="13" fillId="0" borderId="5" xfId="6" applyFont="1" applyBorder="1" applyAlignment="1" applyProtection="1">
      <alignment vertical="center"/>
    </xf>
    <xf numFmtId="167" fontId="13" fillId="10" borderId="67" xfId="0" applyNumberFormat="1" applyFont="1" applyFill="1" applyBorder="1" applyAlignment="1" applyProtection="1">
      <alignment vertical="center"/>
    </xf>
    <xf numFmtId="0" fontId="12" fillId="0" borderId="15" xfId="6" applyFont="1" applyBorder="1" applyAlignment="1" applyProtection="1">
      <alignment vertical="center"/>
    </xf>
    <xf numFmtId="0" fontId="12" fillId="0" borderId="69" xfId="6" applyFont="1" applyBorder="1" applyAlignment="1" applyProtection="1">
      <alignment vertical="center"/>
    </xf>
    <xf numFmtId="0" fontId="12" fillId="18" borderId="15" xfId="0" applyFont="1" applyFill="1" applyBorder="1" applyAlignment="1" applyProtection="1">
      <alignment vertical="center"/>
    </xf>
    <xf numFmtId="0" fontId="12" fillId="18" borderId="69" xfId="0" applyFont="1" applyFill="1" applyBorder="1" applyAlignment="1" applyProtection="1">
      <alignment vertical="center"/>
    </xf>
    <xf numFmtId="175" fontId="12" fillId="18" borderId="17" xfId="0" applyNumberFormat="1" applyFont="1" applyFill="1" applyBorder="1" applyAlignment="1" applyProtection="1">
      <alignment horizontal="right" vertical="center"/>
    </xf>
    <xf numFmtId="0" fontId="13" fillId="0" borderId="0" xfId="0" applyFont="1" applyAlignment="1" applyProtection="1">
      <alignment horizontal="left" vertical="center"/>
    </xf>
    <xf numFmtId="167" fontId="11" fillId="0" borderId="0" xfId="6" applyNumberFormat="1" applyFont="1" applyAlignment="1" applyProtection="1">
      <alignment horizontal="center" vertical="center" wrapText="1"/>
    </xf>
    <xf numFmtId="0" fontId="12" fillId="0" borderId="0" xfId="0" applyFont="1" applyAlignment="1" applyProtection="1">
      <alignment horizontal="left" vertical="center"/>
    </xf>
    <xf numFmtId="173" fontId="13" fillId="28" borderId="44" xfId="3" applyFont="1" applyFill="1" applyBorder="1" applyAlignment="1" applyProtection="1">
      <alignment vertical="center"/>
      <protection locked="0"/>
    </xf>
    <xf numFmtId="173" fontId="13" fillId="28" borderId="58" xfId="3" applyFont="1" applyFill="1" applyBorder="1" applyAlignment="1" applyProtection="1">
      <alignment vertical="center"/>
      <protection locked="0"/>
    </xf>
    <xf numFmtId="167" fontId="13" fillId="0" borderId="8" xfId="0" applyNumberFormat="1" applyFont="1" applyBorder="1" applyProtection="1">
      <protection locked="0"/>
    </xf>
    <xf numFmtId="167" fontId="13" fillId="0" borderId="0" xfId="0" applyNumberFormat="1" applyFont="1" applyProtection="1">
      <protection locked="0"/>
    </xf>
    <xf numFmtId="167" fontId="13" fillId="0" borderId="0" xfId="0" applyNumberFormat="1" applyFont="1" applyBorder="1" applyProtection="1">
      <protection locked="0"/>
    </xf>
    <xf numFmtId="167" fontId="13" fillId="0" borderId="13" xfId="0" applyNumberFormat="1" applyFont="1" applyBorder="1" applyProtection="1">
      <protection locked="0"/>
    </xf>
    <xf numFmtId="0" fontId="13" fillId="0" borderId="14" xfId="0" applyFont="1" applyBorder="1" applyProtection="1">
      <protection locked="0"/>
    </xf>
    <xf numFmtId="0" fontId="13" fillId="0" borderId="0" xfId="0" applyFont="1" applyBorder="1" applyAlignment="1">
      <alignment vertical="center"/>
    </xf>
    <xf numFmtId="0" fontId="13" fillId="0" borderId="0" xfId="0" applyFont="1" applyBorder="1"/>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protection locked="0"/>
    </xf>
    <xf numFmtId="167" fontId="13" fillId="0" borderId="8" xfId="0" applyNumberFormat="1" applyFont="1" applyBorder="1" applyAlignment="1" applyProtection="1">
      <alignment vertical="center"/>
      <protection locked="0"/>
    </xf>
    <xf numFmtId="0" fontId="13" fillId="0" borderId="9"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167" fontId="13" fillId="0" borderId="13" xfId="0" applyNumberFormat="1"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14"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167" fontId="13" fillId="0" borderId="9" xfId="0" applyNumberFormat="1" applyFont="1" applyBorder="1" applyProtection="1">
      <protection locked="0"/>
    </xf>
    <xf numFmtId="0" fontId="13" fillId="0" borderId="10" xfId="0" applyFont="1" applyBorder="1" applyAlignment="1" applyProtection="1">
      <alignment vertical="center"/>
      <protection locked="0"/>
    </xf>
    <xf numFmtId="0" fontId="13" fillId="0" borderId="0" xfId="0" applyFont="1" applyBorder="1" applyAlignment="1" applyProtection="1">
      <alignment vertical="center" wrapText="1"/>
      <protection locked="0"/>
    </xf>
    <xf numFmtId="167" fontId="13" fillId="0" borderId="0" xfId="0" applyNumberFormat="1" applyFont="1" applyBorder="1" applyAlignment="1" applyProtection="1">
      <alignment vertical="center"/>
      <protection locked="0"/>
    </xf>
    <xf numFmtId="0" fontId="13" fillId="0" borderId="0" xfId="0" applyFont="1" applyBorder="1" applyAlignment="1" applyProtection="1">
      <alignment vertical="center"/>
      <protection locked="0"/>
    </xf>
    <xf numFmtId="167" fontId="13" fillId="0" borderId="11" xfId="0" applyNumberFormat="1"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wrapText="1"/>
      <protection locked="0"/>
    </xf>
    <xf numFmtId="167" fontId="13" fillId="0" borderId="14" xfId="0" applyNumberFormat="1" applyFont="1" applyBorder="1" applyAlignment="1" applyProtection="1">
      <alignment vertical="center"/>
      <protection locked="0"/>
    </xf>
    <xf numFmtId="167" fontId="13" fillId="44" borderId="25" xfId="2" applyNumberFormat="1" applyFont="1" applyFill="1" applyBorder="1" applyAlignment="1" applyProtection="1">
      <alignment horizontal="right"/>
      <protection locked="0"/>
    </xf>
    <xf numFmtId="0" fontId="13" fillId="44" borderId="23" xfId="0" applyFont="1" applyFill="1" applyBorder="1" applyAlignment="1" applyProtection="1">
      <alignment vertical="center" wrapText="1"/>
      <protection locked="0"/>
    </xf>
    <xf numFmtId="0" fontId="13" fillId="44" borderId="25" xfId="0" applyFont="1" applyFill="1" applyBorder="1" applyAlignment="1" applyProtection="1">
      <alignment vertical="center" wrapText="1"/>
      <protection locked="0"/>
    </xf>
    <xf numFmtId="167" fontId="13" fillId="44" borderId="25" xfId="0" applyNumberFormat="1" applyFont="1" applyFill="1" applyBorder="1" applyAlignment="1" applyProtection="1">
      <alignment vertical="center"/>
      <protection locked="0"/>
    </xf>
    <xf numFmtId="0" fontId="11" fillId="28" borderId="21" xfId="0" applyFont="1" applyFill="1" applyBorder="1" applyAlignment="1">
      <alignment vertical="center"/>
    </xf>
    <xf numFmtId="0" fontId="19" fillId="0" borderId="15" xfId="6" applyFont="1" applyBorder="1" applyAlignment="1">
      <alignment horizontal="center" vertical="center" wrapText="1"/>
    </xf>
    <xf numFmtId="0" fontId="19" fillId="0" borderId="53" xfId="6" applyFont="1" applyBorder="1" applyAlignment="1">
      <alignment horizontal="center" vertical="center" wrapText="1"/>
    </xf>
    <xf numFmtId="0" fontId="12" fillId="0" borderId="54" xfId="0" applyFont="1" applyBorder="1" applyAlignment="1">
      <alignment horizontal="center" vertical="center"/>
    </xf>
    <xf numFmtId="168" fontId="61" fillId="13" borderId="83" xfId="0" applyNumberFormat="1" applyFont="1" applyFill="1" applyBorder="1" applyAlignment="1" applyProtection="1">
      <alignment horizontal="center" vertical="center" wrapText="1"/>
      <protection locked="0"/>
    </xf>
    <xf numFmtId="0" fontId="61" fillId="4" borderId="44" xfId="0" applyFont="1" applyFill="1" applyBorder="1" applyAlignment="1" applyProtection="1">
      <alignment horizontal="center" vertical="center" wrapText="1"/>
      <protection locked="0"/>
    </xf>
    <xf numFmtId="0" fontId="61" fillId="13" borderId="83" xfId="0" applyFont="1" applyFill="1" applyBorder="1" applyAlignment="1" applyProtection="1">
      <alignment horizontal="center" vertical="center" wrapText="1"/>
      <protection locked="0"/>
    </xf>
    <xf numFmtId="0" fontId="61" fillId="13" borderId="84" xfId="0" applyFont="1" applyFill="1" applyBorder="1" applyAlignment="1" applyProtection="1">
      <alignment horizontal="center" vertical="center" wrapText="1"/>
      <protection locked="0"/>
    </xf>
    <xf numFmtId="168" fontId="49" fillId="31" borderId="3" xfId="0" applyNumberFormat="1" applyFont="1" applyFill="1" applyBorder="1" applyAlignment="1" applyProtection="1">
      <alignment horizontal="center"/>
      <protection locked="0"/>
    </xf>
    <xf numFmtId="0" fontId="49" fillId="32" borderId="3" xfId="0" applyFont="1" applyFill="1" applyBorder="1" applyAlignment="1" applyProtection="1">
      <alignment horizontal="center"/>
      <protection locked="0"/>
    </xf>
    <xf numFmtId="0" fontId="49" fillId="28" borderId="1" xfId="0" applyFont="1" applyFill="1" applyBorder="1" applyAlignment="1" applyProtection="1">
      <alignment horizontal="center"/>
      <protection locked="0"/>
    </xf>
    <xf numFmtId="0" fontId="49" fillId="32" borderId="1" xfId="0" applyFont="1" applyFill="1" applyBorder="1" applyAlignment="1" applyProtection="1">
      <alignment horizontal="center"/>
      <protection locked="0"/>
    </xf>
    <xf numFmtId="0" fontId="49" fillId="28" borderId="3" xfId="0" applyFont="1" applyFill="1" applyBorder="1" applyAlignment="1" applyProtection="1">
      <alignment horizontal="center"/>
      <protection locked="0"/>
    </xf>
    <xf numFmtId="0" fontId="30" fillId="12" borderId="44" xfId="0" applyFont="1" applyFill="1" applyBorder="1" applyAlignment="1">
      <alignment horizontal="center" vertical="center" wrapText="1"/>
    </xf>
    <xf numFmtId="168" fontId="34" fillId="4" borderId="44" xfId="0" applyNumberFormat="1" applyFont="1" applyFill="1" applyBorder="1" applyAlignment="1">
      <alignment horizontal="center" vertical="center"/>
    </xf>
    <xf numFmtId="0" fontId="61" fillId="4" borderId="46" xfId="0" applyFont="1" applyFill="1" applyBorder="1" applyAlignment="1" applyProtection="1">
      <alignment horizontal="center" vertical="center" wrapText="1"/>
      <protection locked="0"/>
    </xf>
    <xf numFmtId="168" fontId="34" fillId="5" borderId="63" xfId="0" applyNumberFormat="1" applyFont="1" applyFill="1" applyBorder="1" applyAlignment="1">
      <alignment horizontal="center" vertical="center"/>
    </xf>
    <xf numFmtId="168" fontId="34" fillId="4" borderId="48" xfId="0" applyNumberFormat="1" applyFont="1" applyFill="1" applyBorder="1" applyAlignment="1">
      <alignment horizontal="center" vertical="center"/>
    </xf>
    <xf numFmtId="168" fontId="34" fillId="5" borderId="48" xfId="0" applyNumberFormat="1" applyFont="1" applyFill="1" applyBorder="1" applyAlignment="1">
      <alignment horizontal="center" vertical="center"/>
    </xf>
    <xf numFmtId="168" fontId="34" fillId="4" borderId="46" xfId="0" applyNumberFormat="1" applyFont="1" applyFill="1" applyBorder="1" applyAlignment="1">
      <alignment horizontal="center" vertical="center"/>
    </xf>
    <xf numFmtId="0" fontId="67" fillId="0" borderId="0" xfId="0" applyFont="1" applyAlignment="1">
      <alignment horizontal="right"/>
    </xf>
    <xf numFmtId="1" fontId="67" fillId="0" borderId="0" xfId="0" applyNumberFormat="1" applyFont="1" applyAlignment="1">
      <alignment wrapText="1"/>
    </xf>
    <xf numFmtId="0" fontId="68" fillId="0" borderId="0" xfId="0" applyFont="1" applyAlignment="1" applyProtection="1">
      <alignment horizontal="left" vertical="center"/>
    </xf>
    <xf numFmtId="0" fontId="70" fillId="0" borderId="0" xfId="0" applyFont="1" applyAlignment="1">
      <alignment vertical="center"/>
    </xf>
    <xf numFmtId="0" fontId="71" fillId="0" borderId="40" xfId="6" applyFont="1" applyBorder="1" applyAlignment="1" applyProtection="1">
      <alignment vertical="center"/>
    </xf>
    <xf numFmtId="0" fontId="71" fillId="0" borderId="40" xfId="6" applyFont="1" applyBorder="1" applyAlignment="1">
      <alignment vertical="center"/>
    </xf>
    <xf numFmtId="0" fontId="13" fillId="46" borderId="25" xfId="0" applyFont="1" applyFill="1" applyBorder="1" applyAlignment="1" applyProtection="1">
      <alignment vertical="center" wrapText="1"/>
      <protection locked="0"/>
    </xf>
    <xf numFmtId="0" fontId="5" fillId="2" borderId="0" xfId="6" applyFont="1" applyFill="1" applyAlignment="1">
      <alignment horizontal="center" vertical="center" wrapText="1"/>
    </xf>
    <xf numFmtId="0" fontId="4" fillId="0" borderId="1" xfId="0" applyFont="1" applyBorder="1" applyAlignment="1">
      <alignment horizontal="left" vertical="center" wrapText="1"/>
    </xf>
    <xf numFmtId="1" fontId="66" fillId="4" borderId="47" xfId="0" applyNumberFormat="1" applyFont="1" applyFill="1" applyBorder="1" applyAlignment="1" applyProtection="1">
      <alignment horizontal="center" vertical="center" wrapText="1"/>
      <protection locked="0"/>
    </xf>
    <xf numFmtId="1" fontId="66" fillId="4" borderId="42" xfId="0" applyNumberFormat="1" applyFont="1" applyFill="1" applyBorder="1" applyAlignment="1" applyProtection="1">
      <alignment horizontal="center" vertical="center" wrapText="1"/>
      <protection locked="0"/>
    </xf>
    <xf numFmtId="1" fontId="12" fillId="45" borderId="1" xfId="0" applyNumberFormat="1" applyFont="1" applyFill="1" applyBorder="1" applyAlignment="1" applyProtection="1">
      <alignment horizontal="center" vertical="center" wrapText="1"/>
      <protection locked="0"/>
    </xf>
    <xf numFmtId="1" fontId="12" fillId="45" borderId="44" xfId="0"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protection locked="0"/>
    </xf>
    <xf numFmtId="14" fontId="13" fillId="4" borderId="44"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177" fontId="12" fillId="4" borderId="48" xfId="0" applyNumberFormat="1" applyFont="1" applyFill="1" applyBorder="1" applyAlignment="1">
      <alignment horizontal="center" vertical="center"/>
    </xf>
    <xf numFmtId="177" fontId="12" fillId="4" borderId="46" xfId="0" applyNumberFormat="1" applyFont="1" applyFill="1" applyBorder="1" applyAlignment="1">
      <alignment horizontal="center" vertical="center"/>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4" xfId="0" applyFont="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44" xfId="0" applyNumberFormat="1" applyFont="1" applyBorder="1" applyAlignment="1">
      <alignment horizontal="center" vertical="center" wrapText="1"/>
    </xf>
    <xf numFmtId="1" fontId="13" fillId="0" borderId="48" xfId="0" applyNumberFormat="1" applyFont="1" applyBorder="1" applyAlignment="1">
      <alignment horizontal="center" vertical="center" wrapText="1"/>
    </xf>
    <xf numFmtId="1" fontId="13" fillId="0" borderId="46" xfId="0" applyNumberFormat="1" applyFont="1" applyBorder="1" applyAlignment="1">
      <alignment horizontal="center" vertical="center" wrapText="1"/>
    </xf>
    <xf numFmtId="0" fontId="16" fillId="8" borderId="41" xfId="0" applyFont="1" applyFill="1" applyBorder="1" applyAlignment="1">
      <alignment horizontal="center" vertical="center" wrapText="1"/>
    </xf>
    <xf numFmtId="0" fontId="16" fillId="8" borderId="47" xfId="0" applyFont="1" applyFill="1" applyBorder="1" applyAlignment="1">
      <alignment horizontal="center" vertical="center" wrapText="1"/>
    </xf>
    <xf numFmtId="1" fontId="12" fillId="0" borderId="1" xfId="0" applyNumberFormat="1" applyFont="1" applyBorder="1" applyAlignment="1">
      <alignment horizontal="center" vertical="center"/>
    </xf>
    <xf numFmtId="1" fontId="12" fillId="0" borderId="44" xfId="0" applyNumberFormat="1" applyFont="1" applyBorder="1" applyAlignment="1">
      <alignment horizontal="center" vertical="center"/>
    </xf>
    <xf numFmtId="0" fontId="12" fillId="0" borderId="45" xfId="0" applyFont="1" applyBorder="1" applyAlignment="1">
      <alignment horizontal="left" vertical="center"/>
    </xf>
    <xf numFmtId="0" fontId="12" fillId="0" borderId="48" xfId="0" applyFont="1" applyBorder="1" applyAlignment="1">
      <alignment horizontal="left" vertical="center"/>
    </xf>
    <xf numFmtId="14" fontId="12" fillId="0" borderId="48" xfId="0" applyNumberFormat="1" applyFont="1" applyBorder="1" applyAlignment="1">
      <alignment horizontal="center" vertical="center"/>
    </xf>
    <xf numFmtId="14" fontId="12" fillId="0" borderId="46" xfId="0" applyNumberFormat="1" applyFont="1" applyBorder="1" applyAlignment="1">
      <alignment horizontal="center" vertical="center"/>
    </xf>
    <xf numFmtId="1" fontId="13" fillId="0" borderId="48" xfId="0" applyNumberFormat="1" applyFont="1" applyBorder="1" applyAlignment="1">
      <alignment horizontal="center" vertical="center"/>
    </xf>
    <xf numFmtId="1" fontId="13" fillId="0" borderId="46" xfId="0" applyNumberFormat="1" applyFont="1" applyBorder="1" applyAlignment="1">
      <alignment horizontal="center" vertical="center"/>
    </xf>
    <xf numFmtId="0" fontId="12" fillId="0" borderId="41" xfId="0" applyFont="1" applyBorder="1" applyAlignment="1">
      <alignment horizontal="left" vertical="center"/>
    </xf>
    <xf numFmtId="0" fontId="12" fillId="0" borderId="47" xfId="0" applyFont="1" applyBorder="1" applyAlignment="1">
      <alignment horizontal="left" vertical="center"/>
    </xf>
    <xf numFmtId="1" fontId="12" fillId="0" borderId="47" xfId="0" applyNumberFormat="1" applyFont="1" applyBorder="1" applyAlignment="1">
      <alignment horizontal="center" vertical="center"/>
    </xf>
    <xf numFmtId="1" fontId="12" fillId="0" borderId="42" xfId="0" applyNumberFormat="1" applyFont="1" applyBorder="1" applyAlignment="1">
      <alignment horizontal="center" vertical="center"/>
    </xf>
    <xf numFmtId="0" fontId="12" fillId="0" borderId="43" xfId="0" applyFont="1" applyBorder="1" applyAlignment="1">
      <alignment horizontal="left" vertical="center"/>
    </xf>
    <xf numFmtId="0" fontId="12" fillId="0" borderId="1" xfId="0" applyFont="1" applyBorder="1" applyAlignment="1">
      <alignment horizontal="left" vertical="center"/>
    </xf>
    <xf numFmtId="0" fontId="18" fillId="2" borderId="41" xfId="6" applyFont="1" applyFill="1" applyBorder="1" applyAlignment="1">
      <alignment horizontal="center" vertical="center"/>
    </xf>
    <xf numFmtId="0" fontId="18" fillId="2" borderId="47" xfId="6" applyFont="1" applyFill="1" applyBorder="1" applyAlignment="1">
      <alignment horizontal="center" vertical="center"/>
    </xf>
    <xf numFmtId="0" fontId="18" fillId="2" borderId="42" xfId="6" applyFont="1" applyFill="1" applyBorder="1" applyAlignment="1">
      <alignment horizontal="center" vertical="center"/>
    </xf>
    <xf numFmtId="0" fontId="18" fillId="2" borderId="57" xfId="6" applyFont="1" applyFill="1" applyBorder="1" applyAlignment="1">
      <alignment horizontal="center" vertical="center"/>
    </xf>
    <xf numFmtId="0" fontId="18" fillId="2" borderId="3" xfId="6" applyFont="1" applyFill="1" applyBorder="1" applyAlignment="1">
      <alignment horizontal="center" vertical="center"/>
    </xf>
    <xf numFmtId="0" fontId="18" fillId="2" borderId="58" xfId="6" applyFont="1" applyFill="1" applyBorder="1" applyAlignment="1">
      <alignment horizontal="center" vertical="center"/>
    </xf>
    <xf numFmtId="0" fontId="20" fillId="10" borderId="59" xfId="6" applyFont="1" applyFill="1" applyBorder="1" applyAlignment="1">
      <alignment horizontal="center" vertical="center" wrapText="1"/>
    </xf>
    <xf numFmtId="0" fontId="20" fillId="10" borderId="60" xfId="6" applyFont="1" applyFill="1" applyBorder="1" applyAlignment="1">
      <alignment horizontal="center" vertical="center" wrapText="1"/>
    </xf>
    <xf numFmtId="0" fontId="20" fillId="10" borderId="61" xfId="6" applyFont="1" applyFill="1" applyBorder="1" applyAlignment="1">
      <alignment horizontal="center" vertical="center" wrapText="1"/>
    </xf>
    <xf numFmtId="0" fontId="20" fillId="10" borderId="22" xfId="6" applyFont="1" applyFill="1" applyBorder="1" applyAlignment="1">
      <alignment horizontal="center" vertical="center" wrapText="1"/>
    </xf>
    <xf numFmtId="0" fontId="20" fillId="10" borderId="0" xfId="6" applyFont="1" applyFill="1" applyAlignment="1">
      <alignment horizontal="center" vertical="center" wrapText="1"/>
    </xf>
    <xf numFmtId="0" fontId="20" fillId="10" borderId="24" xfId="6" applyFont="1" applyFill="1" applyBorder="1" applyAlignment="1">
      <alignment horizontal="center" vertical="center" wrapText="1"/>
    </xf>
    <xf numFmtId="0" fontId="19" fillId="10" borderId="22" xfId="6" applyFont="1" applyFill="1" applyBorder="1" applyAlignment="1">
      <alignment horizontal="center" vertical="center" wrapText="1"/>
    </xf>
    <xf numFmtId="0" fontId="19" fillId="10" borderId="0" xfId="6" applyFont="1" applyFill="1" applyAlignment="1">
      <alignment horizontal="center" vertical="center" wrapText="1"/>
    </xf>
    <xf numFmtId="0" fontId="19" fillId="10" borderId="24" xfId="6" applyFont="1" applyFill="1" applyBorder="1" applyAlignment="1">
      <alignment horizontal="center" vertical="center" wrapText="1"/>
    </xf>
    <xf numFmtId="0" fontId="23" fillId="11" borderId="26" xfId="6" applyFont="1" applyFill="1" applyBorder="1" applyAlignment="1">
      <alignment horizontal="center" vertical="center" wrapText="1"/>
    </xf>
    <xf numFmtId="0" fontId="23" fillId="11" borderId="17" xfId="6" applyFont="1" applyFill="1" applyBorder="1" applyAlignment="1">
      <alignment horizontal="center" vertical="center" wrapText="1"/>
    </xf>
    <xf numFmtId="0" fontId="23" fillId="11" borderId="21" xfId="6" applyFont="1" applyFill="1" applyBorder="1" applyAlignment="1">
      <alignment horizontal="center" vertical="center" wrapText="1"/>
    </xf>
    <xf numFmtId="0" fontId="18" fillId="2" borderId="0" xfId="6" applyFont="1" applyFill="1" applyAlignment="1" applyProtection="1">
      <alignment vertical="center"/>
    </xf>
    <xf numFmtId="0" fontId="30" fillId="0" borderId="55" xfId="0" applyFont="1" applyBorder="1" applyAlignment="1">
      <alignment horizontal="center" vertical="center"/>
    </xf>
    <xf numFmtId="0" fontId="30" fillId="0" borderId="71" xfId="0" applyFont="1" applyBorder="1" applyAlignment="1">
      <alignment horizontal="center" vertical="center"/>
    </xf>
    <xf numFmtId="0" fontId="30" fillId="12" borderId="86"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30" fillId="12" borderId="56" xfId="0" applyFont="1" applyFill="1" applyBorder="1" applyAlignment="1">
      <alignment horizontal="center" vertical="center" wrapText="1"/>
    </xf>
    <xf numFmtId="0" fontId="30" fillId="12" borderId="71" xfId="0" applyFont="1" applyFill="1" applyBorder="1" applyAlignment="1">
      <alignment horizontal="center" vertical="center" wrapText="1"/>
    </xf>
    <xf numFmtId="0" fontId="12" fillId="14" borderId="47" xfId="6" applyFont="1" applyFill="1" applyBorder="1" applyAlignment="1" applyProtection="1">
      <alignment horizontal="center" vertical="center" wrapText="1"/>
    </xf>
    <xf numFmtId="0" fontId="12" fillId="14" borderId="42" xfId="6" applyFont="1" applyFill="1" applyBorder="1" applyAlignment="1" applyProtection="1">
      <alignment horizontal="center" vertical="center" wrapText="1"/>
    </xf>
    <xf numFmtId="0" fontId="20" fillId="2" borderId="0" xfId="6" applyFont="1" applyFill="1" applyAlignment="1" applyProtection="1">
      <alignment horizontal="left" vertical="center"/>
    </xf>
    <xf numFmtId="0" fontId="19" fillId="14" borderId="41" xfId="6" applyFont="1" applyFill="1" applyBorder="1" applyAlignment="1" applyProtection="1">
      <alignment horizontal="center" vertical="center" wrapText="1"/>
    </xf>
    <xf numFmtId="0" fontId="19" fillId="14" borderId="47" xfId="6" applyFont="1" applyFill="1" applyBorder="1" applyAlignment="1" applyProtection="1">
      <alignment horizontal="center" vertical="center" wrapText="1"/>
    </xf>
    <xf numFmtId="0" fontId="19" fillId="0" borderId="19" xfId="6" applyFont="1" applyBorder="1" applyAlignment="1" applyProtection="1">
      <alignment horizontal="center" vertical="center"/>
    </xf>
    <xf numFmtId="0" fontId="35" fillId="2" borderId="0" xfId="6" applyFont="1" applyFill="1" applyAlignment="1" applyProtection="1">
      <alignment horizontal="center" vertical="center"/>
    </xf>
    <xf numFmtId="0" fontId="12" fillId="11" borderId="15" xfId="6" applyFont="1" applyFill="1" applyBorder="1" applyAlignment="1" applyProtection="1">
      <alignment horizontal="center" vertical="center"/>
    </xf>
    <xf numFmtId="0" fontId="12" fillId="11" borderId="54" xfId="6" applyFont="1" applyFill="1" applyBorder="1" applyAlignment="1" applyProtection="1">
      <alignment horizontal="center" vertical="center"/>
    </xf>
    <xf numFmtId="1" fontId="12" fillId="5" borderId="19" xfId="0" applyNumberFormat="1" applyFont="1" applyFill="1" applyBorder="1" applyAlignment="1" applyProtection="1">
      <alignment horizontal="right" vertical="center" wrapText="1"/>
    </xf>
    <xf numFmtId="1" fontId="12" fillId="5" borderId="26" xfId="0" applyNumberFormat="1" applyFont="1" applyFill="1" applyBorder="1" applyAlignment="1" applyProtection="1">
      <alignment horizontal="right" vertical="center" wrapText="1"/>
    </xf>
    <xf numFmtId="0" fontId="10" fillId="0" borderId="0" xfId="0" applyFont="1" applyAlignment="1" applyProtection="1">
      <alignment horizontal="left" vertical="center" wrapText="1"/>
    </xf>
    <xf numFmtId="0" fontId="69" fillId="16" borderId="0" xfId="0" applyFont="1" applyFill="1" applyAlignment="1" applyProtection="1">
      <alignment horizontal="center" vertical="center"/>
    </xf>
    <xf numFmtId="0" fontId="69" fillId="16" borderId="87" xfId="0" applyFont="1" applyFill="1" applyBorder="1" applyAlignment="1" applyProtection="1">
      <alignment horizontal="center" vertical="center"/>
    </xf>
    <xf numFmtId="0" fontId="69" fillId="16" borderId="88" xfId="0" applyFont="1" applyFill="1" applyBorder="1" applyAlignment="1" applyProtection="1">
      <alignment horizontal="center" vertical="center"/>
    </xf>
    <xf numFmtId="0" fontId="69" fillId="16" borderId="89" xfId="0" applyFont="1" applyFill="1" applyBorder="1" applyAlignment="1" applyProtection="1">
      <alignment horizontal="center" vertical="center"/>
    </xf>
    <xf numFmtId="0" fontId="12" fillId="0" borderId="1" xfId="0" applyFont="1" applyBorder="1" applyAlignment="1" applyProtection="1">
      <alignment horizontal="center" vertical="center"/>
    </xf>
    <xf numFmtId="4" fontId="69" fillId="16" borderId="0" xfId="0" applyNumberFormat="1" applyFont="1" applyFill="1" applyAlignment="1" applyProtection="1">
      <alignment horizontal="center" vertical="center"/>
    </xf>
    <xf numFmtId="0" fontId="65" fillId="2" borderId="0" xfId="6" applyFont="1" applyFill="1" applyAlignment="1" applyProtection="1">
      <alignment horizontal="center" vertical="center"/>
    </xf>
    <xf numFmtId="0" fontId="13" fillId="0" borderId="15" xfId="0" applyFont="1" applyBorder="1" applyAlignment="1" applyProtection="1">
      <alignment horizontal="center"/>
    </xf>
    <xf numFmtId="0" fontId="13" fillId="0" borderId="54" xfId="0" applyFont="1" applyBorder="1" applyAlignment="1" applyProtection="1">
      <alignment horizontal="center"/>
    </xf>
    <xf numFmtId="0" fontId="13" fillId="0" borderId="69" xfId="0" applyFont="1" applyBorder="1" applyAlignment="1" applyProtection="1">
      <alignment horizontal="center" wrapText="1"/>
    </xf>
    <xf numFmtId="0" fontId="13" fillId="0" borderId="53" xfId="0" applyFont="1" applyBorder="1" applyAlignment="1" applyProtection="1">
      <alignment horizontal="center" wrapText="1"/>
    </xf>
    <xf numFmtId="0" fontId="13" fillId="0" borderId="54" xfId="0" applyFont="1" applyBorder="1" applyAlignment="1" applyProtection="1">
      <alignment horizontal="center" wrapText="1"/>
    </xf>
    <xf numFmtId="0" fontId="45" fillId="0" borderId="0" xfId="0" applyFont="1" applyAlignment="1">
      <alignment horizontal="center" vertical="center"/>
    </xf>
    <xf numFmtId="0" fontId="13" fillId="0" borderId="0" xfId="0" applyFont="1" applyAlignment="1">
      <alignment vertical="center" wrapText="1"/>
    </xf>
    <xf numFmtId="0" fontId="13" fillId="0" borderId="0" xfId="0" applyFont="1" applyBorder="1" applyAlignment="1">
      <alignment vertical="center" wrapText="1"/>
    </xf>
    <xf numFmtId="0" fontId="12" fillId="0" borderId="0" xfId="0" applyFont="1" applyAlignment="1">
      <alignment horizontal="left" wrapText="1"/>
    </xf>
    <xf numFmtId="0" fontId="18" fillId="2" borderId="0" xfId="6" applyFont="1" applyFill="1" applyAlignment="1">
      <alignment horizontal="center" vertical="center"/>
    </xf>
    <xf numFmtId="0" fontId="39" fillId="0" borderId="0" xfId="0" applyFont="1" applyAlignment="1">
      <alignment horizontal="left" vertical="center" wrapText="1"/>
    </xf>
    <xf numFmtId="0" fontId="19" fillId="16" borderId="73" xfId="6" applyFont="1" applyFill="1" applyBorder="1" applyAlignment="1">
      <alignment horizontal="center" vertical="center"/>
    </xf>
    <xf numFmtId="0" fontId="19" fillId="16" borderId="74" xfId="6" applyFont="1" applyFill="1" applyBorder="1" applyAlignment="1">
      <alignment horizontal="center" vertical="center"/>
    </xf>
    <xf numFmtId="0" fontId="19" fillId="0" borderId="15" xfId="6" applyFont="1" applyBorder="1" applyAlignment="1">
      <alignment horizontal="center" vertical="center"/>
    </xf>
    <xf numFmtId="0" fontId="19" fillId="0" borderId="54" xfId="6" applyFont="1" applyBorder="1" applyAlignment="1">
      <alignment horizontal="center" vertical="center"/>
    </xf>
    <xf numFmtId="0" fontId="12" fillId="0" borderId="69" xfId="0" applyFont="1" applyBorder="1" applyAlignment="1">
      <alignment horizontal="center" vertical="center"/>
    </xf>
    <xf numFmtId="0" fontId="12" fillId="0" borderId="53" xfId="0" applyFont="1" applyBorder="1" applyAlignment="1">
      <alignment horizontal="center" vertical="center"/>
    </xf>
    <xf numFmtId="0" fontId="12" fillId="11" borderId="78" xfId="6" applyFont="1" applyFill="1" applyBorder="1" applyAlignment="1">
      <alignment horizontal="center" vertical="center"/>
    </xf>
    <xf numFmtId="0" fontId="12" fillId="11" borderId="79" xfId="6" applyFont="1" applyFill="1" applyBorder="1" applyAlignment="1">
      <alignment horizontal="center" vertical="center"/>
    </xf>
    <xf numFmtId="0" fontId="5" fillId="2" borderId="0" xfId="6" applyFont="1" applyFill="1" applyAlignment="1">
      <alignment horizontal="center" vertical="center"/>
    </xf>
    <xf numFmtId="0" fontId="39" fillId="2" borderId="0" xfId="0" applyFont="1" applyFill="1" applyAlignment="1">
      <alignment horizontal="center" vertical="center" wrapText="1"/>
    </xf>
    <xf numFmtId="0" fontId="13" fillId="20" borderId="19" xfId="0" applyFont="1" applyFill="1" applyBorder="1" applyAlignment="1">
      <alignment horizontal="center" vertical="center"/>
    </xf>
    <xf numFmtId="0" fontId="12" fillId="11" borderId="19" xfId="0" applyFont="1" applyFill="1" applyBorder="1" applyAlignment="1">
      <alignment vertical="center" wrapText="1"/>
    </xf>
    <xf numFmtId="0" fontId="12" fillId="11" borderId="19" xfId="0" applyFont="1" applyFill="1" applyBorder="1" applyAlignment="1">
      <alignment vertical="center"/>
    </xf>
    <xf numFmtId="0" fontId="36" fillId="11" borderId="19" xfId="0" applyFont="1" applyFill="1" applyBorder="1" applyAlignment="1">
      <alignment vertical="center" wrapText="1"/>
    </xf>
    <xf numFmtId="0" fontId="57" fillId="0" borderId="19" xfId="0" applyFont="1" applyBorder="1" applyAlignment="1">
      <alignment horizontal="center" vertical="center" wrapText="1"/>
    </xf>
    <xf numFmtId="0" fontId="46" fillId="0" borderId="0" xfId="0" applyFont="1" applyAlignment="1">
      <alignment horizontal="center" vertical="center"/>
    </xf>
    <xf numFmtId="0" fontId="13" fillId="0" borderId="0" xfId="0" applyFont="1" applyAlignment="1">
      <alignment horizontal="left" vertical="center" wrapText="1"/>
    </xf>
    <xf numFmtId="0" fontId="18" fillId="21" borderId="0" xfId="6" applyFont="1" applyFill="1" applyAlignment="1">
      <alignment horizontal="center" vertical="center"/>
    </xf>
    <xf numFmtId="0" fontId="13" fillId="0" borderId="15" xfId="0" applyFont="1" applyBorder="1" applyAlignment="1">
      <alignment horizontal="center" vertical="center"/>
    </xf>
    <xf numFmtId="0" fontId="13" fillId="0" borderId="54" xfId="0" applyFont="1" applyBorder="1" applyAlignment="1">
      <alignment horizontal="center" vertical="center"/>
    </xf>
    <xf numFmtId="0" fontId="13" fillId="0" borderId="6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cellXfs>
  <cellStyles count="8">
    <cellStyle name="Milliers" xfId="1" builtinId="3"/>
    <cellStyle name="Monétaire" xfId="2" builtinId="4"/>
    <cellStyle name="Normal" xfId="0" builtinId="0"/>
    <cellStyle name="Normal 2" xfId="4"/>
    <cellStyle name="Normal 2 2" xfId="7"/>
    <cellStyle name="Normal 3" xfId="5"/>
    <cellStyle name="Pourcentage" xfId="3" builtinId="5"/>
    <cellStyle name="TableStyleLight1" xfId="6"/>
  </cellStyles>
  <dxfs count="4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5"/>
        </patternFill>
      </fill>
    </dxf>
    <dxf>
      <font>
        <color theme="0" tint="-0.14996795556505021"/>
      </font>
      <fill>
        <patternFill>
          <bgColor theme="0" tint="-0.14996795556505021"/>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D9D9D9"/>
      <rgbColor rgb="FF800080"/>
      <rgbColor rgb="FF008080"/>
      <rgbColor rgb="FFC0C0C0"/>
      <rgbColor rgb="FF808080"/>
      <rgbColor rgb="FF729FCF"/>
      <rgbColor rgb="FF993366"/>
      <rgbColor rgb="FFFFDBB6"/>
      <rgbColor rgb="FFDCE6F2"/>
      <rgbColor rgb="FF660066"/>
      <rgbColor rgb="FFBFBFBF"/>
      <rgbColor rgb="FF0066CC"/>
      <rgbColor rgb="FFCCCCFF"/>
      <rgbColor rgb="FF000080"/>
      <rgbColor rgb="FFFF00FF"/>
      <rgbColor rgb="FFAFD095"/>
      <rgbColor rgb="FF00FFFF"/>
      <rgbColor rgb="FF800080"/>
      <rgbColor rgb="FF800000"/>
      <rgbColor rgb="FF008080"/>
      <rgbColor rgb="FF0000FF"/>
      <rgbColor rgb="FF00CCFF"/>
      <rgbColor rgb="FFDEE6EF"/>
      <rgbColor rgb="FFDDDDDD"/>
      <rgbColor rgb="FFDEDCE6"/>
      <rgbColor rgb="FFB4C7DC"/>
      <rgbColor rgb="FFFFA6A6"/>
      <rgbColor rgb="FFADB9CA"/>
      <rgbColor rgb="FFF8CBAD"/>
      <rgbColor rgb="FF3366FF"/>
      <rgbColor rgb="FFA9D18E"/>
      <rgbColor rgb="FF77BC65"/>
      <rgbColor rgb="FFFFB66C"/>
      <rgbColor rgb="FFB3CAC7"/>
      <rgbColor rgb="FFFF6600"/>
      <rgbColor rgb="FF666699"/>
      <rgbColor rgb="FFB2B2B2"/>
      <rgbColor rgb="FF003366"/>
      <rgbColor rgb="FF00A933"/>
      <rgbColor rgb="FF003300"/>
      <rgbColor rgb="FF333300"/>
      <rgbColor rgb="FFCE181E"/>
      <rgbColor rgb="FF993366"/>
      <rgbColor rgb="FF1F4E79"/>
      <rgbColor rgb="FF333333"/>
      <rgbColor rgb="00003366"/>
      <rgbColor rgb="00339966"/>
      <rgbColor rgb="00003300"/>
      <rgbColor rgb="00333300"/>
      <rgbColor rgb="00993300"/>
      <rgbColor rgb="00993366"/>
      <rgbColor rgb="00333399"/>
      <rgbColor rgb="00333333"/>
    </indexedColors>
    <mruColors>
      <color rgb="FFAFD095"/>
      <color rgb="FFFFA6A6"/>
      <color rgb="FFFFDBB6"/>
      <color rgb="FFB4C7DC"/>
      <color rgb="FFDEE6EF"/>
      <color rgb="FFB3CAC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Paramètres!$S$20" lockText="1" noThreeD="1"/>
</file>

<file path=xl/ctrlProps/ctrlProp2.xml><?xml version="1.0" encoding="utf-8"?>
<formControlPr xmlns="http://schemas.microsoft.com/office/spreadsheetml/2009/9/main" objectType="CheckBox" fmlaLink="$B$3" lockText="1" noThreeD="1"/>
</file>

<file path=xl/ctrlProps/ctrlProp3.xml><?xml version="1.0" encoding="utf-8"?>
<formControlPr xmlns="http://schemas.microsoft.com/office/spreadsheetml/2009/9/main" objectType="CheckBox" fmlaLink="$B$4" lockText="1" noThreeD="1"/>
</file>

<file path=xl/ctrlProps/ctrlProp4.xml><?xml version="1.0" encoding="utf-8"?>
<formControlPr xmlns="http://schemas.microsoft.com/office/spreadsheetml/2009/9/main" objectType="CheckBox" fmlaLink="$B$5" lockText="1" noThreeD="1"/>
</file>

<file path=xl/ctrlProps/ctrlProp5.xml><?xml version="1.0" encoding="utf-8"?>
<formControlPr xmlns="http://schemas.microsoft.com/office/spreadsheetml/2009/9/main" objectType="CheckBox" fmlaLink="$B$6" lockText="1" noThreeD="1"/>
</file>

<file path=xl/ctrlProps/ctrlProp6.xml><?xml version="1.0" encoding="utf-8"?>
<formControlPr xmlns="http://schemas.microsoft.com/office/spreadsheetml/2009/9/main" objectType="CheckBox" fmlaLink="$C$3" lockText="1" noThreeD="1"/>
</file>

<file path=xl/ctrlProps/ctrlProp7.xml><?xml version="1.0" encoding="utf-8"?>
<formControlPr xmlns="http://schemas.microsoft.com/office/spreadsheetml/2009/9/main" objectType="CheckBox" fmlaLink="$C$4" lockText="1" noThreeD="1"/>
</file>

<file path=xl/ctrlProps/ctrlProp8.xml><?xml version="1.0" encoding="utf-8"?>
<formControlPr xmlns="http://schemas.microsoft.com/office/spreadsheetml/2009/9/main" objectType="CheckBox" fmlaLink="$C$5" lockText="1" noThreeD="1"/>
</file>

<file path=xl/ctrlProps/ctrlProp9.xml><?xml version="1.0" encoding="utf-8"?>
<formControlPr xmlns="http://schemas.microsoft.com/office/spreadsheetml/2009/9/main" objectType="CheckBox" fmlaLink="$C$6" lockText="1" noThreeD="1"/>
</file>

<file path=xl/ctrlProps/ctrlProp10.xml><?xml version="1.0" encoding="utf-8"?>
<formControlPr xmlns="http://schemas.microsoft.com/office/spreadsheetml/2009/9/main" objectType="CheckBox" fmlaLink="$D$3" lockText="1" noThreeD="1"/>
</file>

<file path=xl/ctrlProps/ctrlProp11.xml><?xml version="1.0" encoding="utf-8"?>
<formControlPr xmlns="http://schemas.microsoft.com/office/spreadsheetml/2009/9/main" objectType="CheckBox" fmlaLink="$D$4" lockText="1" noThreeD="1"/>
</file>

<file path=xl/ctrlProps/ctrlProp12.xml><?xml version="1.0" encoding="utf-8"?>
<formControlPr xmlns="http://schemas.microsoft.com/office/spreadsheetml/2009/9/main" objectType="CheckBox" fmlaLink="$D$5" lockText="1" noThreeD="1"/>
</file>

<file path=xl/ctrlProps/ctrlProp13.xml><?xml version="1.0" encoding="utf-8"?>
<formControlPr xmlns="http://schemas.microsoft.com/office/spreadsheetml/2009/9/main" objectType="CheckBox" fmlaLink="$D$6" lockText="1" noThreeD="1"/>
</file>

<file path=xl/ctrlProps/ctrlProp14.xml><?xml version="1.0" encoding="utf-8"?>
<formControlPr xmlns="http://schemas.microsoft.com/office/spreadsheetml/2009/9/main" objectType="CheckBox" fmlaLink="$B$10" lockText="1" noThreeD="1"/>
</file>

<file path=xl/ctrlProps/ctrlProp15.xml><?xml version="1.0" encoding="utf-8"?>
<formControlPr xmlns="http://schemas.microsoft.com/office/spreadsheetml/2009/9/main" objectType="CheckBox" fmlaLink="$B$11" lockText="1" noThreeD="1"/>
</file>

<file path=xl/ctrlProps/ctrlProp16.xml><?xml version="1.0" encoding="utf-8"?>
<formControlPr xmlns="http://schemas.microsoft.com/office/spreadsheetml/2009/9/main" objectType="CheckBox" fmlaLink="$B$12" lockText="1" noThreeD="1"/>
</file>

<file path=xl/ctrlProps/ctrlProp17.xml><?xml version="1.0" encoding="utf-8"?>
<formControlPr xmlns="http://schemas.microsoft.com/office/spreadsheetml/2009/9/main" objectType="CheckBox" fmlaLink="$C$10" lockText="1" noThreeD="1"/>
</file>

<file path=xl/ctrlProps/ctrlProp18.xml><?xml version="1.0" encoding="utf-8"?>
<formControlPr xmlns="http://schemas.microsoft.com/office/spreadsheetml/2009/9/main" objectType="CheckBox" fmlaLink="$C$11" lockText="1" noThreeD="1"/>
</file>

<file path=xl/ctrlProps/ctrlProp19.xml><?xml version="1.0" encoding="utf-8"?>
<formControlPr xmlns="http://schemas.microsoft.com/office/spreadsheetml/2009/9/main" objectType="CheckBox" fmlaLink="$C$12" lockText="1" noThreeD="1"/>
</file>

<file path=xl/ctrlProps/ctrlProp20.xml><?xml version="1.0" encoding="utf-8"?>
<formControlPr xmlns="http://schemas.microsoft.com/office/spreadsheetml/2009/9/main" objectType="CheckBox" fmlaLink="$D$10" lockText="1" noThreeD="1"/>
</file>

<file path=xl/ctrlProps/ctrlProp21.xml><?xml version="1.0" encoding="utf-8"?>
<formControlPr xmlns="http://schemas.microsoft.com/office/spreadsheetml/2009/9/main" objectType="CheckBox" fmlaLink="$D$11" lockText="1" noThreeD="1"/>
</file>

<file path=xl/ctrlProps/ctrlProp22.xml><?xml version="1.0" encoding="utf-8"?>
<formControlPr xmlns="http://schemas.microsoft.com/office/spreadsheetml/2009/9/main" objectType="CheckBox" fmlaLink="$D$12" lockText="1" noThreeD="1"/>
</file>

<file path=xl/ctrlProps/ctrlProp23.xml><?xml version="1.0" encoding="utf-8"?>
<formControlPr xmlns="http://schemas.microsoft.com/office/spreadsheetml/2009/9/main" objectType="CheckBox" fmlaLink="B5" lockText="1"/>
</file>

<file path=xl/ctrlProps/ctrlProp24.xml><?xml version="1.0" encoding="utf-8"?>
<formControlPr xmlns="http://schemas.microsoft.com/office/spreadsheetml/2009/9/main" objectType="CheckBox" fmlaLink="B5" lockText="1"/>
</file>

<file path=xl/ctrlProps/ctrlProp25.xml><?xml version="1.0" encoding="utf-8"?>
<formControlPr xmlns="http://schemas.microsoft.com/office/spreadsheetml/2009/9/main" objectType="CheckBox" fmlaLink="$B$8" lockText="1"/>
</file>

<file path=xl/ctrlProps/ctrlProp26.xml><?xml version="1.0" encoding="utf-8"?>
<formControlPr xmlns="http://schemas.microsoft.com/office/spreadsheetml/2009/9/main" objectType="CheckBox" fmlaLink="B5" lockText="1"/>
</file>

<file path=xl/ctrlProps/ctrlProp27.xml><?xml version="1.0" encoding="utf-8"?>
<formControlPr xmlns="http://schemas.microsoft.com/office/spreadsheetml/2009/9/main" objectType="CheckBox" fmlaLink="B5" lockText="1"/>
</file>

<file path=xl/ctrlProps/ctrlProp28.xml><?xml version="1.0" encoding="utf-8"?>
<formControlPr xmlns="http://schemas.microsoft.com/office/spreadsheetml/2009/9/main" objectType="CheckBox" fmlaLink="B5" lockText="1"/>
</file>

<file path=xl/ctrlProps/ctrlProp29.xml><?xml version="1.0" encoding="utf-8"?>
<formControlPr xmlns="http://schemas.microsoft.com/office/spreadsheetml/2009/9/main" objectType="CheckBox" fmlaLink="B5" lockText="1"/>
</file>

<file path=xl/ctrlProps/ctrlProp30.xml><?xml version="1.0" encoding="utf-8"?>
<formControlPr xmlns="http://schemas.microsoft.com/office/spreadsheetml/2009/9/main" objectType="CheckBox" fmlaLink="$B$6" lockText="1"/>
</file>

<file path=xl/ctrlProps/ctrlProp31.xml><?xml version="1.0" encoding="utf-8"?>
<formControlPr xmlns="http://schemas.microsoft.com/office/spreadsheetml/2009/9/main" objectType="CheckBox" fmlaLink="$B$7" lockText="1"/>
</file>

<file path=xl/ctrlProps/ctrlProp32.xml><?xml version="1.0" encoding="utf-8"?>
<formControlPr xmlns="http://schemas.microsoft.com/office/spreadsheetml/2009/9/main" objectType="CheckBox" fmlaLink="$B$5" lockText="1"/>
</file>

<file path=xl/ctrlProps/ctrlProp33.xml><?xml version="1.0" encoding="utf-8"?>
<formControlPr xmlns="http://schemas.microsoft.com/office/spreadsheetml/2009/9/main" objectType="CheckBox" fmlaLink="$B$5" lockText="1"/>
</file>

<file path=xl/ctrlProps/ctrlProp34.xml><?xml version="1.0" encoding="utf-8"?>
<formControlPr xmlns="http://schemas.microsoft.com/office/spreadsheetml/2009/9/main" objectType="CheckBox" fmlaLink="$B$5" lockText="1"/>
</file>

<file path=xl/ctrlProps/ctrlProp35.xml><?xml version="1.0" encoding="utf-8"?>
<formControlPr xmlns="http://schemas.microsoft.com/office/spreadsheetml/2009/9/main" objectType="CheckBox" fmlaLink="$B$5" lockText="1"/>
</file>

<file path=xl/ctrlProps/ctrlProp36.xml><?xml version="1.0" encoding="utf-8"?>
<formControlPr xmlns="http://schemas.microsoft.com/office/spreadsheetml/2009/9/main" objectType="CheckBox" fmlaLink="$B$5" lockText="1"/>
</file>

<file path=xl/ctrlProps/ctrlProp37.xml><?xml version="1.0" encoding="utf-8"?>
<formControlPr xmlns="http://schemas.microsoft.com/office/spreadsheetml/2009/9/main" objectType="CheckBox" fmlaLink="$B$6" lockText="1" noThreeD="1"/>
</file>

<file path=xl/ctrlProps/ctrlProp38.xml><?xml version="1.0" encoding="utf-8"?>
<formControlPr xmlns="http://schemas.microsoft.com/office/spreadsheetml/2009/9/main" objectType="CheckBox" fmlaLink="$B$7" lockText="1" noThreeD="1"/>
</file>

<file path=xl/ctrlProps/ctrlProp39.xml><?xml version="1.0" encoding="utf-8"?>
<formControlPr xmlns="http://schemas.microsoft.com/office/spreadsheetml/2009/9/main" objectType="CheckBox" fmlaLink="$B$8" lockText="1" noThreeD="1"/>
</file>

<file path=xl/ctrlProps/ctrlProp40.xml><?xml version="1.0" encoding="utf-8"?>
<formControlPr xmlns="http://schemas.microsoft.com/office/spreadsheetml/2009/9/main" objectType="CheckBox" fmlaLink="$B$9" lockText="1" noThreeD="1"/>
</file>

<file path=xl/ctrlProps/ctrlProp41.xml><?xml version="1.0" encoding="utf-8"?>
<formControlPr xmlns="http://schemas.microsoft.com/office/spreadsheetml/2009/9/main" objectType="CheckBox" fmlaLink="$B$10" lockText="1" noThreeD="1"/>
</file>

<file path=xl/ctrlProps/ctrlProp42.xml><?xml version="1.0" encoding="utf-8"?>
<formControlPr xmlns="http://schemas.microsoft.com/office/spreadsheetml/2009/9/main" objectType="CheckBox" fmlaLink="$B$11" lockText="1" noThreeD="1"/>
</file>

<file path=xl/ctrlProps/ctrlProp43.xml><?xml version="1.0" encoding="utf-8"?>
<formControlPr xmlns="http://schemas.microsoft.com/office/spreadsheetml/2009/9/main" objectType="CheckBox" fmlaLink="$B$12" lockText="1" noThreeD="1"/>
</file>

<file path=xl/ctrlProps/ctrlProp44.xml><?xml version="1.0" encoding="utf-8"?>
<formControlPr xmlns="http://schemas.microsoft.com/office/spreadsheetml/2009/9/main" objectType="CheckBox" fmlaLink="$C$5" lockText="1" noThreeD="1"/>
</file>

<file path=xl/ctrlProps/ctrlProp45.xml><?xml version="1.0" encoding="utf-8"?>
<formControlPr xmlns="http://schemas.microsoft.com/office/spreadsheetml/2009/9/main" objectType="CheckBox" fmlaLink="$D$5" lockText="1" noThreeD="1"/>
</file>

<file path=xl/ctrlProps/ctrlProp46.xml><?xml version="1.0" encoding="utf-8"?>
<formControlPr xmlns="http://schemas.microsoft.com/office/spreadsheetml/2009/9/main" objectType="CheckBox" fmlaLink="$E$5" lockText="1" noThreeD="1"/>
</file>

<file path=xl/ctrlProps/ctrlProp47.xml><?xml version="1.0" encoding="utf-8"?>
<formControlPr xmlns="http://schemas.microsoft.com/office/spreadsheetml/2009/9/main" objectType="CheckBox" fmlaLink="$C$6" lockText="1" noThreeD="1"/>
</file>

<file path=xl/ctrlProps/ctrlProp48.xml><?xml version="1.0" encoding="utf-8"?>
<formControlPr xmlns="http://schemas.microsoft.com/office/spreadsheetml/2009/9/main" objectType="CheckBox" fmlaLink="$C$7" lockText="1" noThreeD="1"/>
</file>

<file path=xl/ctrlProps/ctrlProp49.xml><?xml version="1.0" encoding="utf-8"?>
<formControlPr xmlns="http://schemas.microsoft.com/office/spreadsheetml/2009/9/main" objectType="CheckBox" fmlaLink="$C$8" lockText="1" noThreeD="1"/>
</file>

<file path=xl/ctrlProps/ctrlProp50.xml><?xml version="1.0" encoding="utf-8"?>
<formControlPr xmlns="http://schemas.microsoft.com/office/spreadsheetml/2009/9/main" objectType="CheckBox" fmlaLink="$C$9" lockText="1" noThreeD="1"/>
</file>

<file path=xl/ctrlProps/ctrlProp51.xml><?xml version="1.0" encoding="utf-8"?>
<formControlPr xmlns="http://schemas.microsoft.com/office/spreadsheetml/2009/9/main" objectType="CheckBox" fmlaLink="$C$10" lockText="1" noThreeD="1"/>
</file>

<file path=xl/ctrlProps/ctrlProp52.xml><?xml version="1.0" encoding="utf-8"?>
<formControlPr xmlns="http://schemas.microsoft.com/office/spreadsheetml/2009/9/main" objectType="CheckBox" fmlaLink="$C$11" lockText="1" noThreeD="1"/>
</file>

<file path=xl/ctrlProps/ctrlProp53.xml><?xml version="1.0" encoding="utf-8"?>
<formControlPr xmlns="http://schemas.microsoft.com/office/spreadsheetml/2009/9/main" objectType="CheckBox" fmlaLink="$C$12" lockText="1" noThreeD="1"/>
</file>

<file path=xl/ctrlProps/ctrlProp54.xml><?xml version="1.0" encoding="utf-8"?>
<formControlPr xmlns="http://schemas.microsoft.com/office/spreadsheetml/2009/9/main" objectType="CheckBox" fmlaLink="$D$6" lockText="1" noThreeD="1"/>
</file>

<file path=xl/ctrlProps/ctrlProp55.xml><?xml version="1.0" encoding="utf-8"?>
<formControlPr xmlns="http://schemas.microsoft.com/office/spreadsheetml/2009/9/main" objectType="CheckBox" fmlaLink="$D$7" lockText="1" noThreeD="1"/>
</file>

<file path=xl/ctrlProps/ctrlProp56.xml><?xml version="1.0" encoding="utf-8"?>
<formControlPr xmlns="http://schemas.microsoft.com/office/spreadsheetml/2009/9/main" objectType="CheckBox" fmlaLink="$D$8" lockText="1" noThreeD="1"/>
</file>

<file path=xl/ctrlProps/ctrlProp57.xml><?xml version="1.0" encoding="utf-8"?>
<formControlPr xmlns="http://schemas.microsoft.com/office/spreadsheetml/2009/9/main" objectType="CheckBox" fmlaLink="$D$9" lockText="1" noThreeD="1"/>
</file>

<file path=xl/ctrlProps/ctrlProp58.xml><?xml version="1.0" encoding="utf-8"?>
<formControlPr xmlns="http://schemas.microsoft.com/office/spreadsheetml/2009/9/main" objectType="CheckBox" fmlaLink="$D$10" lockText="1" noThreeD="1"/>
</file>

<file path=xl/ctrlProps/ctrlProp59.xml><?xml version="1.0" encoding="utf-8"?>
<formControlPr xmlns="http://schemas.microsoft.com/office/spreadsheetml/2009/9/main" objectType="CheckBox" fmlaLink="$D$11" lockText="1" noThreeD="1"/>
</file>

<file path=xl/ctrlProps/ctrlProp60.xml><?xml version="1.0" encoding="utf-8"?>
<formControlPr xmlns="http://schemas.microsoft.com/office/spreadsheetml/2009/9/main" objectType="CheckBox" fmlaLink="$D$12" lockText="1" noThreeD="1"/>
</file>

<file path=xl/ctrlProps/ctrlProp61.xml><?xml version="1.0" encoding="utf-8"?>
<formControlPr xmlns="http://schemas.microsoft.com/office/spreadsheetml/2009/9/main" objectType="CheckBox" fmlaLink="$BD6" lockText="1" noThreeD="1"/>
</file>

<file path=xl/ctrlProps/ctrlProp62.xml><?xml version="1.0" encoding="utf-8"?>
<formControlPr xmlns="http://schemas.microsoft.com/office/spreadsheetml/2009/9/main" objectType="CheckBox" fmlaLink="$BD5" lockText="1" noThreeD="1"/>
</file>

<file path=xl/ctrlProps/ctrlProp63.xml><?xml version="1.0" encoding="utf-8"?>
<formControlPr xmlns="http://schemas.microsoft.com/office/spreadsheetml/2009/9/main" objectType="CheckBox" fmlaLink="$BD5" lockText="1" noThreeD="1"/>
</file>

<file path=xl/ctrlProps/ctrlProp64.xml><?xml version="1.0" encoding="utf-8"?>
<formControlPr xmlns="http://schemas.microsoft.com/office/spreadsheetml/2009/9/main" objectType="CheckBox" fmlaLink="$BD5" lockText="1" noThreeD="1"/>
</file>

<file path=xl/ctrlProps/ctrlProp65.xml><?xml version="1.0" encoding="utf-8"?>
<formControlPr xmlns="http://schemas.microsoft.com/office/spreadsheetml/2009/9/main" objectType="CheckBox" fmlaLink="$BD5" lockText="1" noThreeD="1"/>
</file>

<file path=xl/ctrlProps/ctrlProp66.xml><?xml version="1.0" encoding="utf-8"?>
<formControlPr xmlns="http://schemas.microsoft.com/office/spreadsheetml/2009/9/main" objectType="CheckBox" fmlaLink="$BD5" lockText="1" noThreeD="1"/>
</file>

<file path=xl/ctrlProps/ctrlProp67.xml><?xml version="1.0" encoding="utf-8"?>
<formControlPr xmlns="http://schemas.microsoft.com/office/spreadsheetml/2009/9/main" objectType="CheckBox" fmlaLink="$BD5" lockText="1" noThreeD="1"/>
</file>

<file path=xl/ctrlProps/ctrlProp68.xml><?xml version="1.0" encoding="utf-8"?>
<formControlPr xmlns="http://schemas.microsoft.com/office/spreadsheetml/2009/9/main" objectType="CheckBox" fmlaLink="$E$6" lockText="1" noThreeD="1"/>
</file>

<file path=xl/ctrlProps/ctrlProp69.xml><?xml version="1.0" encoding="utf-8"?>
<formControlPr xmlns="http://schemas.microsoft.com/office/spreadsheetml/2009/9/main" objectType="CheckBox" fmlaLink="$E$7" lockText="1" noThreeD="1"/>
</file>

<file path=xl/ctrlProps/ctrlProp70.xml><?xml version="1.0" encoding="utf-8"?>
<formControlPr xmlns="http://schemas.microsoft.com/office/spreadsheetml/2009/9/main" objectType="CheckBox" fmlaLink="$E$8" lockText="1" noThreeD="1"/>
</file>

<file path=xl/ctrlProps/ctrlProp71.xml><?xml version="1.0" encoding="utf-8"?>
<formControlPr xmlns="http://schemas.microsoft.com/office/spreadsheetml/2009/9/main" objectType="CheckBox" fmlaLink="$E$9" lockText="1" noThreeD="1"/>
</file>

<file path=xl/ctrlProps/ctrlProp72.xml><?xml version="1.0" encoding="utf-8"?>
<formControlPr xmlns="http://schemas.microsoft.com/office/spreadsheetml/2009/9/main" objectType="CheckBox" fmlaLink="$E$10" lockText="1" noThreeD="1"/>
</file>

<file path=xl/ctrlProps/ctrlProp73.xml><?xml version="1.0" encoding="utf-8"?>
<formControlPr xmlns="http://schemas.microsoft.com/office/spreadsheetml/2009/9/main" objectType="CheckBox" fmlaLink="$E$11" lockText="1" noThreeD="1"/>
</file>

<file path=xl/ctrlProps/ctrlProp74.xml><?xml version="1.0" encoding="utf-8"?>
<formControlPr xmlns="http://schemas.microsoft.com/office/spreadsheetml/2009/9/main" objectType="CheckBox" fmlaLink="$E$12" lockText="1" noThreeD="1"/>
</file>

<file path=xl/ctrlProps/ctrlProp75.xml><?xml version="1.0" encoding="utf-8"?>
<formControlPr xmlns="http://schemas.microsoft.com/office/spreadsheetml/2009/9/main" objectType="CheckBox" fmlaLink="B5" lockText="1"/>
</file>

<file path=xl/ctrlProps/ctrlProp76.xml><?xml version="1.0" encoding="utf-8"?>
<formControlPr xmlns="http://schemas.microsoft.com/office/spreadsheetml/2009/9/main" objectType="CheckBox" fmlaLink="$B$6" lockText="1"/>
</file>

<file path=xl/ctrlProps/ctrlProp77.xml><?xml version="1.0" encoding="utf-8"?>
<formControlPr xmlns="http://schemas.microsoft.com/office/spreadsheetml/2009/9/main" objectType="CheckBox" fmlaLink="$B$5" lockText="1" noThreeD="1"/>
</file>

<file path=xl/ctrlProps/ctrlProp78.xml><?xml version="1.0" encoding="utf-8"?>
<formControlPr xmlns="http://schemas.microsoft.com/office/spreadsheetml/2009/9/main" objectType="CheckBox" fmlaLink="B5" lockText="1"/>
</file>

<file path=xl/ctrlProps/ctrlProp79.xml><?xml version="1.0" encoding="utf-8"?>
<formControlPr xmlns="http://schemas.microsoft.com/office/spreadsheetml/2009/9/main" objectType="CheckBox" fmlaLink="$B$5" lockText="1"/>
</file>

<file path=xl/ctrlProps/ctrlProp80.xml><?xml version="1.0" encoding="utf-8"?>
<formControlPr xmlns="http://schemas.microsoft.com/office/spreadsheetml/2009/9/main" objectType="CheckBox" fmlaLink="$B$14" lockText="1" noThreeD="1"/>
</file>

<file path=xl/ctrlProps/ctrlProp81.xml><?xml version="1.0" encoding="utf-8"?>
<formControlPr xmlns="http://schemas.microsoft.com/office/spreadsheetml/2009/9/main" objectType="CheckBox" fmlaLink="$C$14" lockText="1" noThreeD="1"/>
</file>

<file path=xl/ctrlProps/ctrlProp82.xml><?xml version="1.0" encoding="utf-8"?>
<formControlPr xmlns="http://schemas.microsoft.com/office/spreadsheetml/2009/9/main" objectType="CheckBox" fmlaLink="$D$16" lockText="1" noThreeD="1"/>
</file>

<file path=xl/ctrlProps/ctrlProp83.xml><?xml version="1.0" encoding="utf-8"?>
<formControlPr xmlns="http://schemas.microsoft.com/office/spreadsheetml/2009/9/main" objectType="CheckBox" fmlaLink="$BD5" lockText="1" noThreeD="1"/>
</file>

<file path=xl/ctrlProps/ctrlProp84.xml><?xml version="1.0" encoding="utf-8"?>
<formControlPr xmlns="http://schemas.microsoft.com/office/spreadsheetml/2009/9/main" objectType="CheckBox" fmlaLink="$E$14" lockText="1" noThreeD="1"/>
</file>

<file path=xl/ctrlProps/ctrlProp85.xml><?xml version="1.0" encoding="utf-8"?>
<formControlPr xmlns="http://schemas.microsoft.com/office/spreadsheetml/2009/9/main" objectType="CheckBox" fmlaLink="B5" lockText="1"/>
</file>

<file path=xl/ctrlProps/ctrlProp86.xml><?xml version="1.0" encoding="utf-8"?>
<formControlPr xmlns="http://schemas.microsoft.com/office/spreadsheetml/2009/9/main" objectType="CheckBox" fmlaLink="$B$5" lockText="1"/>
</file>

<file path=xl/ctrlProps/ctrlProp87.xml><?xml version="1.0" encoding="utf-8"?>
<formControlPr xmlns="http://schemas.microsoft.com/office/spreadsheetml/2009/9/main" objectType="CheckBox" fmlaLink="$B$16" lockText="1" noThreeD="1"/>
</file>

<file path=xl/ctrlProps/ctrlProp88.xml><?xml version="1.0" encoding="utf-8"?>
<formControlPr xmlns="http://schemas.microsoft.com/office/spreadsheetml/2009/9/main" objectType="CheckBox" fmlaLink="$C$16" lockText="1" noThreeD="1"/>
</file>

<file path=xl/ctrlProps/ctrlProp89.xml><?xml version="1.0" encoding="utf-8"?>
<formControlPr xmlns="http://schemas.microsoft.com/office/spreadsheetml/2009/9/main" objectType="CheckBox" fmlaLink="$D$17" lockText="1" noThreeD="1"/>
</file>

<file path=xl/ctrlProps/ctrlProp90.xml><?xml version="1.0" encoding="utf-8"?>
<formControlPr xmlns="http://schemas.microsoft.com/office/spreadsheetml/2009/9/main" objectType="CheckBox" fmlaLink="E16" lockText="1" noThreeD="1"/>
</file>

<file path=xl/ctrlProps/ctrlProp91.xml><?xml version="1.0" encoding="utf-8"?>
<formControlPr xmlns="http://schemas.microsoft.com/office/spreadsheetml/2009/9/main" objectType="CheckBox" fmlaLink="B5" lockText="1"/>
</file>

<file path=xl/ctrlProps/ctrlProp92.xml><?xml version="1.0" encoding="utf-8"?>
<formControlPr xmlns="http://schemas.microsoft.com/office/spreadsheetml/2009/9/main" objectType="CheckBox" fmlaLink="$B$5" lockText="1"/>
</file>

<file path=xl/ctrlProps/ctrlProp93.xml><?xml version="1.0" encoding="utf-8"?>
<formControlPr xmlns="http://schemas.microsoft.com/office/spreadsheetml/2009/9/main" objectType="CheckBox" fmlaLink="$B$12" lockText="1" noThreeD="1"/>
</file>

<file path=xl/ctrlProps/ctrlProp94.xml><?xml version="1.0" encoding="utf-8"?>
<formControlPr xmlns="http://schemas.microsoft.com/office/spreadsheetml/2009/9/main" objectType="CheckBox" fmlaLink="$C$19" lockText="1" noThreeD="1"/>
</file>

<file path=xl/ctrlProps/ctrlProp95.xml><?xml version="1.0" encoding="utf-8"?>
<formControlPr xmlns="http://schemas.microsoft.com/office/spreadsheetml/2009/9/main" objectType="CheckBox" fmlaLink="$D$19" lockText="1" noThreeD="1"/>
</file>

<file path=xl/ctrlProps/ctrlProp96.xml><?xml version="1.0" encoding="utf-8"?>
<formControlPr xmlns="http://schemas.microsoft.com/office/spreadsheetml/2009/9/main" objectType="CheckBox" fmlaLink="$BD5" lockText="1" noThreeD="1"/>
</file>

<file path=xl/ctrlProps/ctrlProp97.xml><?xml version="1.0" encoding="utf-8"?>
<formControlPr xmlns="http://schemas.microsoft.com/office/spreadsheetml/2009/9/main" objectType="CheckBox" fmlaLink="$E$20" lockText="1" noThreeD="1"/>
</file>

<file path=xl/ctrlProps/ctrlProp98.xml><?xml version="1.0" encoding="utf-8"?>
<formControlPr xmlns="http://schemas.microsoft.com/office/spreadsheetml/2009/9/main" objectType="CheckBox" fmlaLink="B5" lockText="1"/>
</file>

<file path=xl/ctrlProps/ctrlProp99.xml><?xml version="1.0" encoding="utf-8"?>
<formControlPr xmlns="http://schemas.microsoft.com/office/spreadsheetml/2009/9/main" objectType="CheckBox" fmlaLink="$B$5" lockText="1"/>
</file>

<file path=xl/ctrlProps/ctrlProp100.xml><?xml version="1.0" encoding="utf-8"?>
<formControlPr xmlns="http://schemas.microsoft.com/office/spreadsheetml/2009/9/main" objectType="CheckBox" fmlaLink="$B$21" lockText="1" noThreeD="1"/>
</file>

<file path=xl/ctrlProps/ctrlProp101.xml><?xml version="1.0" encoding="utf-8"?>
<formControlPr xmlns="http://schemas.microsoft.com/office/spreadsheetml/2009/9/main" objectType="CheckBox" fmlaLink="$C$21" lockText="1" noThreeD="1"/>
</file>

<file path=xl/ctrlProps/ctrlProp102.xml><?xml version="1.0" encoding="utf-8"?>
<formControlPr xmlns="http://schemas.microsoft.com/office/spreadsheetml/2009/9/main" objectType="CheckBox" fmlaLink="$D$21" lockText="1" noThreeD="1"/>
</file>

<file path=xl/ctrlProps/ctrlProp103.xml><?xml version="1.0" encoding="utf-8"?>
<formControlPr xmlns="http://schemas.microsoft.com/office/spreadsheetml/2009/9/main" objectType="CheckBox" fmlaLink="$BD5" lockText="1" noThreeD="1"/>
</file>

<file path=xl/ctrlProps/ctrlProp104.xml><?xml version="1.0" encoding="utf-8"?>
<formControlPr xmlns="http://schemas.microsoft.com/office/spreadsheetml/2009/9/main" objectType="CheckBox" fmlaLink="$E$21" lockText="1" noThreeD="1"/>
</file>

<file path=xl/ctrlProps/ctrlProp105.xml><?xml version="1.0" encoding="utf-8"?>
<formControlPr xmlns="http://schemas.microsoft.com/office/spreadsheetml/2009/9/main" objectType="CheckBox" fmlaLink="B5" lockText="1"/>
</file>

<file path=xl/ctrlProps/ctrlProp106.xml><?xml version="1.0" encoding="utf-8"?>
<formControlPr xmlns="http://schemas.microsoft.com/office/spreadsheetml/2009/9/main" objectType="CheckBox" fmlaLink="$B$5" lockText="1"/>
</file>

<file path=xl/ctrlProps/ctrlProp107.xml><?xml version="1.0" encoding="utf-8"?>
<formControlPr xmlns="http://schemas.microsoft.com/office/spreadsheetml/2009/9/main" objectType="CheckBox" fmlaLink="$B$22" lockText="1" noThreeD="1"/>
</file>

<file path=xl/ctrlProps/ctrlProp108.xml><?xml version="1.0" encoding="utf-8"?>
<formControlPr xmlns="http://schemas.microsoft.com/office/spreadsheetml/2009/9/main" objectType="CheckBox" fmlaLink="$C$22" lockText="1" noThreeD="1"/>
</file>

<file path=xl/ctrlProps/ctrlProp109.xml><?xml version="1.0" encoding="utf-8"?>
<formControlPr xmlns="http://schemas.microsoft.com/office/spreadsheetml/2009/9/main" objectType="CheckBox" fmlaLink="$D$22" lockText="1" noThreeD="1"/>
</file>

<file path=xl/ctrlProps/ctrlProp110.xml><?xml version="1.0" encoding="utf-8"?>
<formControlPr xmlns="http://schemas.microsoft.com/office/spreadsheetml/2009/9/main" objectType="CheckBox" fmlaLink="$BD5" lockText="1" noThreeD="1"/>
</file>

<file path=xl/ctrlProps/ctrlProp111.xml><?xml version="1.0" encoding="utf-8"?>
<formControlPr xmlns="http://schemas.microsoft.com/office/spreadsheetml/2009/9/main" objectType="CheckBox" fmlaLink="$E$22" lockText="1" noThreeD="1"/>
</file>

<file path=xl/ctrlProps/ctrlProp112.xml><?xml version="1.0" encoding="utf-8"?>
<formControlPr xmlns="http://schemas.microsoft.com/office/spreadsheetml/2009/9/main" objectType="CheckBox" fmlaLink="B5" lockText="1"/>
</file>

<file path=xl/ctrlProps/ctrlProp113.xml><?xml version="1.0" encoding="utf-8"?>
<formControlPr xmlns="http://schemas.microsoft.com/office/spreadsheetml/2009/9/main" objectType="CheckBox" fmlaLink="$B$5" lockText="1"/>
</file>

<file path=xl/ctrlProps/ctrlProp114.xml><?xml version="1.0" encoding="utf-8"?>
<formControlPr xmlns="http://schemas.microsoft.com/office/spreadsheetml/2009/9/main" objectType="CheckBox" fmlaLink="$B$23" lockText="1" noThreeD="1"/>
</file>

<file path=xl/ctrlProps/ctrlProp115.xml><?xml version="1.0" encoding="utf-8"?>
<formControlPr xmlns="http://schemas.microsoft.com/office/spreadsheetml/2009/9/main" objectType="CheckBox" fmlaLink="$C$23" lockText="1" noThreeD="1"/>
</file>

<file path=xl/ctrlProps/ctrlProp116.xml><?xml version="1.0" encoding="utf-8"?>
<formControlPr xmlns="http://schemas.microsoft.com/office/spreadsheetml/2009/9/main" objectType="CheckBox" fmlaLink="$D$23" lockText="1" noThreeD="1"/>
</file>

<file path=xl/ctrlProps/ctrlProp117.xml><?xml version="1.0" encoding="utf-8"?>
<formControlPr xmlns="http://schemas.microsoft.com/office/spreadsheetml/2009/9/main" objectType="CheckBox" fmlaLink="$BD5" lockText="1" noThreeD="1"/>
</file>

<file path=xl/ctrlProps/ctrlProp118.xml><?xml version="1.0" encoding="utf-8"?>
<formControlPr xmlns="http://schemas.microsoft.com/office/spreadsheetml/2009/9/main" objectType="CheckBox" fmlaLink="$E$23" lockText="1" noThreeD="1"/>
</file>

<file path=xl/ctrlProps/ctrlProp119.xml><?xml version="1.0" encoding="utf-8"?>
<formControlPr xmlns="http://schemas.microsoft.com/office/spreadsheetml/2009/9/main" objectType="CheckBox" fmlaLink="B5" lockText="1"/>
</file>

<file path=xl/ctrlProps/ctrlProp120.xml><?xml version="1.0" encoding="utf-8"?>
<formControlPr xmlns="http://schemas.microsoft.com/office/spreadsheetml/2009/9/main" objectType="CheckBox" fmlaLink="$B$5" lockText="1"/>
</file>

<file path=xl/ctrlProps/ctrlProp121.xml><?xml version="1.0" encoding="utf-8"?>
<formControlPr xmlns="http://schemas.microsoft.com/office/spreadsheetml/2009/9/main" objectType="CheckBox" fmlaLink="$B$24" lockText="1" noThreeD="1"/>
</file>

<file path=xl/ctrlProps/ctrlProp122.xml><?xml version="1.0" encoding="utf-8"?>
<formControlPr xmlns="http://schemas.microsoft.com/office/spreadsheetml/2009/9/main" objectType="CheckBox" fmlaLink="$C$24" lockText="1" noThreeD="1"/>
</file>

<file path=xl/ctrlProps/ctrlProp123.xml><?xml version="1.0" encoding="utf-8"?>
<formControlPr xmlns="http://schemas.microsoft.com/office/spreadsheetml/2009/9/main" objectType="CheckBox" fmlaLink="$D$24" lockText="1" noThreeD="1"/>
</file>

<file path=xl/ctrlProps/ctrlProp124.xml><?xml version="1.0" encoding="utf-8"?>
<formControlPr xmlns="http://schemas.microsoft.com/office/spreadsheetml/2009/9/main" objectType="CheckBox" fmlaLink="$BD5" lockText="1" noThreeD="1"/>
</file>

<file path=xl/ctrlProps/ctrlProp125.xml><?xml version="1.0" encoding="utf-8"?>
<formControlPr xmlns="http://schemas.microsoft.com/office/spreadsheetml/2009/9/main" objectType="CheckBox" fmlaLink="$E$24" lockText="1" noThreeD="1"/>
</file>

<file path=xl/ctrlProps/ctrlProp126.xml><?xml version="1.0" encoding="utf-8"?>
<formControlPr xmlns="http://schemas.microsoft.com/office/spreadsheetml/2009/9/main" objectType="CheckBox" fmlaLink="B5" lockText="1"/>
</file>

<file path=xl/ctrlProps/ctrlProp127.xml><?xml version="1.0" encoding="utf-8"?>
<formControlPr xmlns="http://schemas.microsoft.com/office/spreadsheetml/2009/9/main" objectType="CheckBox" fmlaLink="$B$5" lockText="1"/>
</file>

<file path=xl/ctrlProps/ctrlProp128.xml><?xml version="1.0" encoding="utf-8"?>
<formControlPr xmlns="http://schemas.microsoft.com/office/spreadsheetml/2009/9/main" objectType="CheckBox" fmlaLink="$B$25" lockText="1" noThreeD="1"/>
</file>

<file path=xl/ctrlProps/ctrlProp129.xml><?xml version="1.0" encoding="utf-8"?>
<formControlPr xmlns="http://schemas.microsoft.com/office/spreadsheetml/2009/9/main" objectType="CheckBox" fmlaLink="$C$25" lockText="1" noThreeD="1"/>
</file>

<file path=xl/ctrlProps/ctrlProp130.xml><?xml version="1.0" encoding="utf-8"?>
<formControlPr xmlns="http://schemas.microsoft.com/office/spreadsheetml/2009/9/main" objectType="CheckBox" fmlaLink="$D$25" lockText="1" noThreeD="1"/>
</file>

<file path=xl/ctrlProps/ctrlProp131.xml><?xml version="1.0" encoding="utf-8"?>
<formControlPr xmlns="http://schemas.microsoft.com/office/spreadsheetml/2009/9/main" objectType="CheckBox" fmlaLink="$BD5" lockText="1" noThreeD="1"/>
</file>

<file path=xl/ctrlProps/ctrlProp132.xml><?xml version="1.0" encoding="utf-8"?>
<formControlPr xmlns="http://schemas.microsoft.com/office/spreadsheetml/2009/9/main" objectType="CheckBox" fmlaLink="$E$25" lockText="1" noThreeD="1"/>
</file>

<file path=xl/ctrlProps/ctrlProp133.xml><?xml version="1.0" encoding="utf-8"?>
<formControlPr xmlns="http://schemas.microsoft.com/office/spreadsheetml/2009/9/main" objectType="CheckBox" fmlaLink="B5" lockText="1"/>
</file>

<file path=xl/ctrlProps/ctrlProp134.xml><?xml version="1.0" encoding="utf-8"?>
<formControlPr xmlns="http://schemas.microsoft.com/office/spreadsheetml/2009/9/main" objectType="CheckBox" fmlaLink="$B$5" lockText="1"/>
</file>

<file path=xl/ctrlProps/ctrlProp135.xml><?xml version="1.0" encoding="utf-8"?>
<formControlPr xmlns="http://schemas.microsoft.com/office/spreadsheetml/2009/9/main" objectType="CheckBox" fmlaLink="$B$18" lockText="1" noThreeD="1"/>
</file>

<file path=xl/ctrlProps/ctrlProp136.xml><?xml version="1.0" encoding="utf-8"?>
<formControlPr xmlns="http://schemas.microsoft.com/office/spreadsheetml/2009/9/main" objectType="CheckBox" fmlaLink="$C$20" lockText="1" noThreeD="1"/>
</file>

<file path=xl/ctrlProps/ctrlProp137.xml><?xml version="1.0" encoding="utf-8"?>
<formControlPr xmlns="http://schemas.microsoft.com/office/spreadsheetml/2009/9/main" objectType="CheckBox" fmlaLink="$D$20" lockText="1" noThreeD="1"/>
</file>

<file path=xl/ctrlProps/ctrlProp138.xml><?xml version="1.0" encoding="utf-8"?>
<formControlPr xmlns="http://schemas.microsoft.com/office/spreadsheetml/2009/9/main" objectType="CheckBox" fmlaLink="$BD5"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B5" lockText="1"/>
</file>

<file path=xl/ctrlProps/ctrlProp141.xml><?xml version="1.0" encoding="utf-8"?>
<formControlPr xmlns="http://schemas.microsoft.com/office/spreadsheetml/2009/9/main" objectType="CheckBox" fmlaLink="$B$5" lockText="1"/>
</file>

<file path=xl/ctrlProps/ctrlProp142.xml><?xml version="1.0" encoding="utf-8"?>
<formControlPr xmlns="http://schemas.microsoft.com/office/spreadsheetml/2009/9/main" objectType="CheckBox" fmlaLink="$B$20" lockText="1" noThreeD="1"/>
</file>

<file path=xl/ctrlProps/ctrlProp143.xml><?xml version="1.0" encoding="utf-8"?>
<formControlPr xmlns="http://schemas.microsoft.com/office/spreadsheetml/2009/9/main" objectType="CheckBox" fmlaLink="B5" lockText="1"/>
</file>

<file path=xl/ctrlProps/ctrlProp144.xml><?xml version="1.0" encoding="utf-8"?>
<formControlPr xmlns="http://schemas.microsoft.com/office/spreadsheetml/2009/9/main" objectType="CheckBox" fmlaLink="$B$5" lockText="1"/>
</file>

<file path=xl/ctrlProps/ctrlProp145.xml><?xml version="1.0" encoding="utf-8"?>
<formControlPr xmlns="http://schemas.microsoft.com/office/spreadsheetml/2009/9/main" objectType="CheckBox" fmlaLink="$B$19" lockText="1" noThreeD="1"/>
</file>

<file path=xl/ctrlProps/ctrlProp146.xml><?xml version="1.0" encoding="utf-8"?>
<formControlPr xmlns="http://schemas.microsoft.com/office/spreadsheetml/2009/9/main" objectType="CheckBox" fmlaLink="$C$18" lockText="1" noThreeD="1"/>
</file>

<file path=xl/ctrlProps/ctrlProp147.xml><?xml version="1.0" encoding="utf-8"?>
<formControlPr xmlns="http://schemas.microsoft.com/office/spreadsheetml/2009/9/main" objectType="CheckBox" fmlaLink="$D$18" lockText="1" noThreeD="1"/>
</file>

<file path=xl/ctrlProps/ctrlProp148.xml><?xml version="1.0" encoding="utf-8"?>
<formControlPr xmlns="http://schemas.microsoft.com/office/spreadsheetml/2009/9/main" objectType="CheckBox" fmlaLink="$BD5" lockText="1" noThreeD="1"/>
</file>

<file path=xl/ctrlProps/ctrlProp149.xml><?xml version="1.0" encoding="utf-8"?>
<formControlPr xmlns="http://schemas.microsoft.com/office/spreadsheetml/2009/9/main" objectType="CheckBox" fmlaLink="$E$18" lockText="1" noThreeD="1"/>
</file>

<file path=xl/ctrlProps/ctrlProp150.xml><?xml version="1.0" encoding="utf-8"?>
<formControlPr xmlns="http://schemas.microsoft.com/office/spreadsheetml/2009/9/main" objectType="CheckBox" fmlaLink="$C$4" lockText="1" noThreeD="1"/>
</file>

<file path=xl/ctrlProps/ctrlProp151.xml><?xml version="1.0" encoding="utf-8"?>
<formControlPr xmlns="http://schemas.microsoft.com/office/spreadsheetml/2009/9/main" objectType="CheckBox" fmlaLink="$D$4" lockText="1" noThreeD="1"/>
</file>

<file path=xl/ctrlProps/ctrlProp152.xml><?xml version="1.0" encoding="utf-8"?>
<formControlPr xmlns="http://schemas.microsoft.com/office/spreadsheetml/2009/9/main" objectType="CheckBox" fmlaLink="$E$4" lockText="1" noThreeD="1"/>
</file>

<file path=xl/ctrlProps/ctrlProp153.xml><?xml version="1.0" encoding="utf-8"?>
<formControlPr xmlns="http://schemas.microsoft.com/office/spreadsheetml/2009/9/main" objectType="CheckBox" fmlaLink="$F$4" lockText="1" noThreeD="1"/>
</file>

<file path=xl/ctrlProps/ctrlProp154.xml><?xml version="1.0" encoding="utf-8"?>
<formControlPr xmlns="http://schemas.microsoft.com/office/spreadsheetml/2009/9/main" objectType="CheckBox" fmlaLink="$G$4" lockText="1" noThreeD="1"/>
</file>

<file path=xl/ctrlProps/ctrlProp155.xml><?xml version="1.0" encoding="utf-8"?>
<formControlPr xmlns="http://schemas.microsoft.com/office/spreadsheetml/2009/9/main" objectType="CheckBox" fmlaLink="$H$4" lockText="1" noThreeD="1"/>
</file>

<file path=xl/ctrlProps/ctrlProp156.xml><?xml version="1.0" encoding="utf-8"?>
<formControlPr xmlns="http://schemas.microsoft.com/office/spreadsheetml/2009/9/main" objectType="CheckBox" fmlaLink="$I$4" lockText="1" noThreeD="1"/>
</file>

<file path=xl/ctrlProps/ctrlProp157.xml><?xml version="1.0" encoding="utf-8"?>
<formControlPr xmlns="http://schemas.microsoft.com/office/spreadsheetml/2009/9/main" objectType="CheckBox" fmlaLink="$J$4" lockText="1" noThreeD="1"/>
</file>

<file path=xl/ctrlProps/ctrlProp158.xml><?xml version="1.0" encoding="utf-8"?>
<formControlPr xmlns="http://schemas.microsoft.com/office/spreadsheetml/2009/9/main" objectType="CheckBox" fmlaLink="$K$4" lockText="1" noThreeD="1"/>
</file>

<file path=xl/ctrlProps/ctrlProp159.xml><?xml version="1.0" encoding="utf-8"?>
<formControlPr xmlns="http://schemas.microsoft.com/office/spreadsheetml/2009/9/main" objectType="CheckBox" fmlaLink="$L$4"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7</xdr:row>
          <xdr:rowOff>38100</xdr:rowOff>
        </xdr:from>
        <xdr:to>
          <xdr:col>1</xdr:col>
          <xdr:colOff>1314450</xdr:colOff>
          <xdr:row>7</xdr:row>
          <xdr:rowOff>466725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solidFill>
              <a:srgbClr val="FFDBB6"/>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66675</xdr:rowOff>
        </xdr:from>
        <xdr:to>
          <xdr:col>1</xdr:col>
          <xdr:colOff>600075</xdr:colOff>
          <xdr:row>2</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66675</xdr:rowOff>
        </xdr:from>
        <xdr:to>
          <xdr:col>1</xdr:col>
          <xdr:colOff>600075</xdr:colOff>
          <xdr:row>3</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66675</xdr:rowOff>
        </xdr:from>
        <xdr:to>
          <xdr:col>1</xdr:col>
          <xdr:colOff>600075</xdr:colOff>
          <xdr:row>4</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66675</xdr:rowOff>
        </xdr:from>
        <xdr:to>
          <xdr:col>1</xdr:col>
          <xdr:colOff>600075</xdr:colOff>
          <xdr:row>5</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xdr:row>
          <xdr:rowOff>66675</xdr:rowOff>
        </xdr:from>
        <xdr:to>
          <xdr:col>2</xdr:col>
          <xdr:colOff>600075</xdr:colOff>
          <xdr:row>2</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xdr:row>
          <xdr:rowOff>66675</xdr:rowOff>
        </xdr:from>
        <xdr:to>
          <xdr:col>2</xdr:col>
          <xdr:colOff>600075</xdr:colOff>
          <xdr:row>3</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xdr:row>
          <xdr:rowOff>66675</xdr:rowOff>
        </xdr:from>
        <xdr:to>
          <xdr:col>2</xdr:col>
          <xdr:colOff>600075</xdr:colOff>
          <xdr:row>4</xdr:row>
          <xdr:rowOff>285750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66675</xdr:rowOff>
        </xdr:from>
        <xdr:to>
          <xdr:col>2</xdr:col>
          <xdr:colOff>600075</xdr:colOff>
          <xdr:row>5</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xdr:row>
          <xdr:rowOff>66675</xdr:rowOff>
        </xdr:from>
        <xdr:to>
          <xdr:col>3</xdr:col>
          <xdr:colOff>600075</xdr:colOff>
          <xdr:row>2</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xdr:row>
          <xdr:rowOff>66675</xdr:rowOff>
        </xdr:from>
        <xdr:to>
          <xdr:col>3</xdr:col>
          <xdr:colOff>600075</xdr:colOff>
          <xdr:row>3</xdr:row>
          <xdr:rowOff>285750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xdr:row>
          <xdr:rowOff>66675</xdr:rowOff>
        </xdr:from>
        <xdr:to>
          <xdr:col>3</xdr:col>
          <xdr:colOff>600075</xdr:colOff>
          <xdr:row>4</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xdr:row>
          <xdr:rowOff>66675</xdr:rowOff>
        </xdr:from>
        <xdr:to>
          <xdr:col>3</xdr:col>
          <xdr:colOff>600075</xdr:colOff>
          <xdr:row>5</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9</xdr:row>
          <xdr:rowOff>85725</xdr:rowOff>
        </xdr:from>
        <xdr:to>
          <xdr:col>1</xdr:col>
          <xdr:colOff>609600</xdr:colOff>
          <xdr:row>9</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xdr:row>
          <xdr:rowOff>85725</xdr:rowOff>
        </xdr:from>
        <xdr:to>
          <xdr:col>1</xdr:col>
          <xdr:colOff>609600</xdr:colOff>
          <xdr:row>10</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11</xdr:row>
          <xdr:rowOff>85725</xdr:rowOff>
        </xdr:from>
        <xdr:to>
          <xdr:col>1</xdr:col>
          <xdr:colOff>609600</xdr:colOff>
          <xdr:row>11</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85725</xdr:rowOff>
        </xdr:from>
        <xdr:to>
          <xdr:col>2</xdr:col>
          <xdr:colOff>609600</xdr:colOff>
          <xdr:row>9</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10</xdr:row>
          <xdr:rowOff>85725</xdr:rowOff>
        </xdr:from>
        <xdr:to>
          <xdr:col>2</xdr:col>
          <xdr:colOff>609600</xdr:colOff>
          <xdr:row>10</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85725</xdr:rowOff>
        </xdr:from>
        <xdr:to>
          <xdr:col>2</xdr:col>
          <xdr:colOff>609600</xdr:colOff>
          <xdr:row>11</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9</xdr:row>
          <xdr:rowOff>85725</xdr:rowOff>
        </xdr:from>
        <xdr:to>
          <xdr:col>3</xdr:col>
          <xdr:colOff>609600</xdr:colOff>
          <xdr:row>9</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10</xdr:row>
          <xdr:rowOff>85725</xdr:rowOff>
        </xdr:from>
        <xdr:to>
          <xdr:col>3</xdr:col>
          <xdr:colOff>609600</xdr:colOff>
          <xdr:row>10</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xdr:row>
          <xdr:rowOff>85725</xdr:rowOff>
        </xdr:from>
        <xdr:to>
          <xdr:col>3</xdr:col>
          <xdr:colOff>609600</xdr:colOff>
          <xdr:row>11</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xdr:row>
          <xdr:rowOff>66675</xdr:rowOff>
        </xdr:from>
        <xdr:to>
          <xdr:col>1</xdr:col>
          <xdr:colOff>609600</xdr:colOff>
          <xdr:row>5</xdr:row>
          <xdr:rowOff>381000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66675</xdr:rowOff>
        </xdr:from>
        <xdr:to>
          <xdr:col>1</xdr:col>
          <xdr:colOff>609600</xdr:colOff>
          <xdr:row>6</xdr:row>
          <xdr:rowOff>381000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66675</xdr:rowOff>
        </xdr:from>
        <xdr:to>
          <xdr:col>1</xdr:col>
          <xdr:colOff>609600</xdr:colOff>
          <xdr:row>7</xdr:row>
          <xdr:rowOff>381000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66675</xdr:rowOff>
        </xdr:from>
        <xdr:to>
          <xdr:col>1</xdr:col>
          <xdr:colOff>609600</xdr:colOff>
          <xdr:row>8</xdr:row>
          <xdr:rowOff>381000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66675</xdr:rowOff>
        </xdr:from>
        <xdr:to>
          <xdr:col>1</xdr:col>
          <xdr:colOff>609600</xdr:colOff>
          <xdr:row>9</xdr:row>
          <xdr:rowOff>381000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66675</xdr:rowOff>
        </xdr:from>
        <xdr:to>
          <xdr:col>1</xdr:col>
          <xdr:colOff>609600</xdr:colOff>
          <xdr:row>10</xdr:row>
          <xdr:rowOff>381000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66675</xdr:rowOff>
        </xdr:from>
        <xdr:to>
          <xdr:col>1</xdr:col>
          <xdr:colOff>609600</xdr:colOff>
          <xdr:row>11</xdr:row>
          <xdr:rowOff>381000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66675</xdr:rowOff>
        </xdr:from>
        <xdr:to>
          <xdr:col>2</xdr:col>
          <xdr:colOff>609600</xdr:colOff>
          <xdr:row>4</xdr:row>
          <xdr:rowOff>381000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3</xdr:col>
          <xdr:colOff>609600</xdr:colOff>
          <xdr:row>4</xdr:row>
          <xdr:rowOff>381000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xdr:row>
          <xdr:rowOff>66675</xdr:rowOff>
        </xdr:from>
        <xdr:to>
          <xdr:col>4</xdr:col>
          <xdr:colOff>609600</xdr:colOff>
          <xdr:row>4</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66675</xdr:rowOff>
        </xdr:from>
        <xdr:to>
          <xdr:col>2</xdr:col>
          <xdr:colOff>609600</xdr:colOff>
          <xdr:row>5</xdr:row>
          <xdr:rowOff>381000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66675</xdr:rowOff>
        </xdr:from>
        <xdr:to>
          <xdr:col>2</xdr:col>
          <xdr:colOff>609600</xdr:colOff>
          <xdr:row>6</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66675</xdr:rowOff>
        </xdr:from>
        <xdr:to>
          <xdr:col>2</xdr:col>
          <xdr:colOff>609600</xdr:colOff>
          <xdr:row>7</xdr:row>
          <xdr:rowOff>381000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66675</xdr:rowOff>
        </xdr:from>
        <xdr:to>
          <xdr:col>2</xdr:col>
          <xdr:colOff>609600</xdr:colOff>
          <xdr:row>8</xdr:row>
          <xdr:rowOff>381000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66675</xdr:rowOff>
        </xdr:from>
        <xdr:to>
          <xdr:col>2</xdr:col>
          <xdr:colOff>609600</xdr:colOff>
          <xdr:row>9</xdr:row>
          <xdr:rowOff>381000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66675</xdr:rowOff>
        </xdr:from>
        <xdr:to>
          <xdr:col>2</xdr:col>
          <xdr:colOff>609600</xdr:colOff>
          <xdr:row>10</xdr:row>
          <xdr:rowOff>381000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66675</xdr:rowOff>
        </xdr:from>
        <xdr:to>
          <xdr:col>2</xdr:col>
          <xdr:colOff>609600</xdr:colOff>
          <xdr:row>11</xdr:row>
          <xdr:rowOff>381000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xdr:row>
          <xdr:rowOff>66675</xdr:rowOff>
        </xdr:from>
        <xdr:to>
          <xdr:col>3</xdr:col>
          <xdr:colOff>609600</xdr:colOff>
          <xdr:row>5</xdr:row>
          <xdr:rowOff>381000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xdr:row>
          <xdr:rowOff>66675</xdr:rowOff>
        </xdr:from>
        <xdr:to>
          <xdr:col>3</xdr:col>
          <xdr:colOff>609600</xdr:colOff>
          <xdr:row>6</xdr:row>
          <xdr:rowOff>381000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xdr:row>
          <xdr:rowOff>66675</xdr:rowOff>
        </xdr:from>
        <xdr:to>
          <xdr:col>3</xdr:col>
          <xdr:colOff>609600</xdr:colOff>
          <xdr:row>7</xdr:row>
          <xdr:rowOff>381000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8</xdr:row>
          <xdr:rowOff>66675</xdr:rowOff>
        </xdr:from>
        <xdr:to>
          <xdr:col>3</xdr:col>
          <xdr:colOff>609600</xdr:colOff>
          <xdr:row>8</xdr:row>
          <xdr:rowOff>381000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9</xdr:row>
          <xdr:rowOff>66675</xdr:rowOff>
        </xdr:from>
        <xdr:to>
          <xdr:col>3</xdr:col>
          <xdr:colOff>609600</xdr:colOff>
          <xdr:row>9</xdr:row>
          <xdr:rowOff>381000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66675</xdr:rowOff>
        </xdr:from>
        <xdr:to>
          <xdr:col>3</xdr:col>
          <xdr:colOff>609600</xdr:colOff>
          <xdr:row>10</xdr:row>
          <xdr:rowOff>381000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66675</xdr:rowOff>
        </xdr:from>
        <xdr:to>
          <xdr:col>3</xdr:col>
          <xdr:colOff>609600</xdr:colOff>
          <xdr:row>11</xdr:row>
          <xdr:rowOff>381000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609600</xdr:colOff>
          <xdr:row>5</xdr:row>
          <xdr:rowOff>381000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66675</xdr:rowOff>
        </xdr:from>
        <xdr:to>
          <xdr:col>4</xdr:col>
          <xdr:colOff>609600</xdr:colOff>
          <xdr:row>6</xdr:row>
          <xdr:rowOff>381000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66675</xdr:rowOff>
        </xdr:from>
        <xdr:to>
          <xdr:col>4</xdr:col>
          <xdr:colOff>609600</xdr:colOff>
          <xdr:row>7</xdr:row>
          <xdr:rowOff>381000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66675</xdr:rowOff>
        </xdr:from>
        <xdr:to>
          <xdr:col>4</xdr:col>
          <xdr:colOff>609600</xdr:colOff>
          <xdr:row>8</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66675</xdr:rowOff>
        </xdr:from>
        <xdr:to>
          <xdr:col>4</xdr:col>
          <xdr:colOff>609600</xdr:colOff>
          <xdr:row>9</xdr:row>
          <xdr:rowOff>381000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66675</xdr:rowOff>
        </xdr:from>
        <xdr:to>
          <xdr:col>4</xdr:col>
          <xdr:colOff>609600</xdr:colOff>
          <xdr:row>10</xdr:row>
          <xdr:rowOff>381000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66675</xdr:rowOff>
        </xdr:from>
        <xdr:to>
          <xdr:col>4</xdr:col>
          <xdr:colOff>609600</xdr:colOff>
          <xdr:row>11</xdr:row>
          <xdr:rowOff>381000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609600</xdr:colOff>
          <xdr:row>5</xdr:row>
          <xdr:rowOff>381000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66675</xdr:rowOff>
        </xdr:from>
        <xdr:to>
          <xdr:col>4</xdr:col>
          <xdr:colOff>609600</xdr:colOff>
          <xdr:row>6</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66675</xdr:rowOff>
        </xdr:from>
        <xdr:to>
          <xdr:col>4</xdr:col>
          <xdr:colOff>609600</xdr:colOff>
          <xdr:row>7</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66675</xdr:rowOff>
        </xdr:from>
        <xdr:to>
          <xdr:col>4</xdr:col>
          <xdr:colOff>609600</xdr:colOff>
          <xdr:row>8</xdr:row>
          <xdr:rowOff>381000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66675</xdr:rowOff>
        </xdr:from>
        <xdr:to>
          <xdr:col>4</xdr:col>
          <xdr:colOff>609600</xdr:colOff>
          <xdr:row>9</xdr:row>
          <xdr:rowOff>381000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66675</xdr:rowOff>
        </xdr:from>
        <xdr:to>
          <xdr:col>4</xdr:col>
          <xdr:colOff>609600</xdr:colOff>
          <xdr:row>10</xdr:row>
          <xdr:rowOff>381000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4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66675</xdr:rowOff>
        </xdr:from>
        <xdr:to>
          <xdr:col>4</xdr:col>
          <xdr:colOff>609600</xdr:colOff>
          <xdr:row>11</xdr:row>
          <xdr:rowOff>381000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4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4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xdr:row>
          <xdr:rowOff>66675</xdr:rowOff>
        </xdr:from>
        <xdr:to>
          <xdr:col>1</xdr:col>
          <xdr:colOff>609600</xdr:colOff>
          <xdr:row>4</xdr:row>
          <xdr:rowOff>381000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4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4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4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66675</xdr:rowOff>
        </xdr:from>
        <xdr:to>
          <xdr:col>1</xdr:col>
          <xdr:colOff>609600</xdr:colOff>
          <xdr:row>13</xdr:row>
          <xdr:rowOff>381000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4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66675</xdr:rowOff>
        </xdr:from>
        <xdr:to>
          <xdr:col>2</xdr:col>
          <xdr:colOff>609600</xdr:colOff>
          <xdr:row>13</xdr:row>
          <xdr:rowOff>381000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4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66675</xdr:rowOff>
        </xdr:from>
        <xdr:to>
          <xdr:col>3</xdr:col>
          <xdr:colOff>609600</xdr:colOff>
          <xdr:row>13</xdr:row>
          <xdr:rowOff>381000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4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66675</xdr:rowOff>
        </xdr:from>
        <xdr:to>
          <xdr:col>4</xdr:col>
          <xdr:colOff>609600</xdr:colOff>
          <xdr:row>13</xdr:row>
          <xdr:rowOff>381000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4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66675</xdr:rowOff>
        </xdr:from>
        <xdr:to>
          <xdr:col>4</xdr:col>
          <xdr:colOff>609600</xdr:colOff>
          <xdr:row>13</xdr:row>
          <xdr:rowOff>381000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4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4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4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609600</xdr:colOff>
          <xdr:row>16</xdr:row>
          <xdr:rowOff>57150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4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66675</xdr:rowOff>
        </xdr:from>
        <xdr:to>
          <xdr:col>2</xdr:col>
          <xdr:colOff>609600</xdr:colOff>
          <xdr:row>16</xdr:row>
          <xdr:rowOff>57150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4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66675</xdr:rowOff>
        </xdr:from>
        <xdr:to>
          <xdr:col>3</xdr:col>
          <xdr:colOff>609600</xdr:colOff>
          <xdr:row>16</xdr:row>
          <xdr:rowOff>57150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4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609600</xdr:colOff>
          <xdr:row>16</xdr:row>
          <xdr:rowOff>57150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4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4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4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4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66675</xdr:rowOff>
        </xdr:from>
        <xdr:to>
          <xdr:col>2</xdr:col>
          <xdr:colOff>609600</xdr:colOff>
          <xdr:row>18</xdr:row>
          <xdr:rowOff>381000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4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66675</xdr:rowOff>
        </xdr:from>
        <xdr:to>
          <xdr:col>3</xdr:col>
          <xdr:colOff>609600</xdr:colOff>
          <xdr:row>18</xdr:row>
          <xdr:rowOff>381000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4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66675</xdr:rowOff>
        </xdr:from>
        <xdr:to>
          <xdr:col>4</xdr:col>
          <xdr:colOff>609600</xdr:colOff>
          <xdr:row>18</xdr:row>
          <xdr:rowOff>381000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4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66675</xdr:rowOff>
        </xdr:from>
        <xdr:to>
          <xdr:col>4</xdr:col>
          <xdr:colOff>609600</xdr:colOff>
          <xdr:row>18</xdr:row>
          <xdr:rowOff>381000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4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4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4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66675</xdr:rowOff>
        </xdr:from>
        <xdr:to>
          <xdr:col>1</xdr:col>
          <xdr:colOff>609600</xdr:colOff>
          <xdr:row>21</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4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66675</xdr:rowOff>
        </xdr:from>
        <xdr:to>
          <xdr:col>2</xdr:col>
          <xdr:colOff>609600</xdr:colOff>
          <xdr:row>21</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4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66675</xdr:rowOff>
        </xdr:from>
        <xdr:to>
          <xdr:col>3</xdr:col>
          <xdr:colOff>609600</xdr:colOff>
          <xdr:row>21</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4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66675</xdr:rowOff>
        </xdr:from>
        <xdr:to>
          <xdr:col>4</xdr:col>
          <xdr:colOff>609600</xdr:colOff>
          <xdr:row>21</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4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66675</xdr:rowOff>
        </xdr:from>
        <xdr:to>
          <xdr:col>4</xdr:col>
          <xdr:colOff>609600</xdr:colOff>
          <xdr:row>21</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4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4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4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66675</xdr:rowOff>
        </xdr:from>
        <xdr:to>
          <xdr:col>1</xdr:col>
          <xdr:colOff>609600</xdr:colOff>
          <xdr:row>21</xdr:row>
          <xdr:rowOff>381000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4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66675</xdr:rowOff>
        </xdr:from>
        <xdr:to>
          <xdr:col>2</xdr:col>
          <xdr:colOff>609600</xdr:colOff>
          <xdr:row>21</xdr:row>
          <xdr:rowOff>381000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4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66675</xdr:rowOff>
        </xdr:from>
        <xdr:to>
          <xdr:col>3</xdr:col>
          <xdr:colOff>609600</xdr:colOff>
          <xdr:row>21</xdr:row>
          <xdr:rowOff>381000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4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66675</xdr:rowOff>
        </xdr:from>
        <xdr:to>
          <xdr:col>4</xdr:col>
          <xdr:colOff>609600</xdr:colOff>
          <xdr:row>21</xdr:row>
          <xdr:rowOff>381000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4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66675</xdr:rowOff>
        </xdr:from>
        <xdr:to>
          <xdr:col>4</xdr:col>
          <xdr:colOff>609600</xdr:colOff>
          <xdr:row>21</xdr:row>
          <xdr:rowOff>381000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4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4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4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66675</xdr:rowOff>
        </xdr:from>
        <xdr:to>
          <xdr:col>1</xdr:col>
          <xdr:colOff>609600</xdr:colOff>
          <xdr:row>22</xdr:row>
          <xdr:rowOff>381000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4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66675</xdr:rowOff>
        </xdr:from>
        <xdr:to>
          <xdr:col>2</xdr:col>
          <xdr:colOff>609600</xdr:colOff>
          <xdr:row>22</xdr:row>
          <xdr:rowOff>381000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4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66675</xdr:rowOff>
        </xdr:from>
        <xdr:to>
          <xdr:col>3</xdr:col>
          <xdr:colOff>609600</xdr:colOff>
          <xdr:row>22</xdr:row>
          <xdr:rowOff>381000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4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66675</xdr:rowOff>
        </xdr:from>
        <xdr:to>
          <xdr:col>4</xdr:col>
          <xdr:colOff>609600</xdr:colOff>
          <xdr:row>22</xdr:row>
          <xdr:rowOff>381000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4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66675</xdr:rowOff>
        </xdr:from>
        <xdr:to>
          <xdr:col>4</xdr:col>
          <xdr:colOff>609600</xdr:colOff>
          <xdr:row>22</xdr:row>
          <xdr:rowOff>381000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4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4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4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66675</xdr:rowOff>
        </xdr:from>
        <xdr:to>
          <xdr:col>1</xdr:col>
          <xdr:colOff>609600</xdr:colOff>
          <xdr:row>23</xdr:row>
          <xdr:rowOff>381000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4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66675</xdr:rowOff>
        </xdr:from>
        <xdr:to>
          <xdr:col>2</xdr:col>
          <xdr:colOff>609600</xdr:colOff>
          <xdr:row>23</xdr:row>
          <xdr:rowOff>381000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4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66675</xdr:rowOff>
        </xdr:from>
        <xdr:to>
          <xdr:col>3</xdr:col>
          <xdr:colOff>609600</xdr:colOff>
          <xdr:row>23</xdr:row>
          <xdr:rowOff>381000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4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66675</xdr:rowOff>
        </xdr:from>
        <xdr:to>
          <xdr:col>4</xdr:col>
          <xdr:colOff>609600</xdr:colOff>
          <xdr:row>23</xdr:row>
          <xdr:rowOff>381000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4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66675</xdr:rowOff>
        </xdr:from>
        <xdr:to>
          <xdr:col>4</xdr:col>
          <xdr:colOff>609600</xdr:colOff>
          <xdr:row>23</xdr:row>
          <xdr:rowOff>381000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4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4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4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66675</xdr:rowOff>
        </xdr:from>
        <xdr:to>
          <xdr:col>1</xdr:col>
          <xdr:colOff>609600</xdr:colOff>
          <xdr:row>24</xdr:row>
          <xdr:rowOff>381000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4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66675</xdr:rowOff>
        </xdr:from>
        <xdr:to>
          <xdr:col>2</xdr:col>
          <xdr:colOff>609600</xdr:colOff>
          <xdr:row>24</xdr:row>
          <xdr:rowOff>381000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4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66675</xdr:rowOff>
        </xdr:from>
        <xdr:to>
          <xdr:col>3</xdr:col>
          <xdr:colOff>609600</xdr:colOff>
          <xdr:row>24</xdr:row>
          <xdr:rowOff>381000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66675</xdr:rowOff>
        </xdr:from>
        <xdr:to>
          <xdr:col>4</xdr:col>
          <xdr:colOff>609600</xdr:colOff>
          <xdr:row>24</xdr:row>
          <xdr:rowOff>381000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66675</xdr:rowOff>
        </xdr:from>
        <xdr:to>
          <xdr:col>4</xdr:col>
          <xdr:colOff>609600</xdr:colOff>
          <xdr:row>24</xdr:row>
          <xdr:rowOff>381000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66675</xdr:rowOff>
        </xdr:from>
        <xdr:to>
          <xdr:col>1</xdr:col>
          <xdr:colOff>609600</xdr:colOff>
          <xdr:row>18</xdr:row>
          <xdr:rowOff>28575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66675</xdr:rowOff>
        </xdr:from>
        <xdr:to>
          <xdr:col>2</xdr:col>
          <xdr:colOff>609600</xdr:colOff>
          <xdr:row>20</xdr:row>
          <xdr:rowOff>47625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66675</xdr:rowOff>
        </xdr:from>
        <xdr:to>
          <xdr:col>3</xdr:col>
          <xdr:colOff>609600</xdr:colOff>
          <xdr:row>20</xdr:row>
          <xdr:rowOff>47625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66675</xdr:rowOff>
        </xdr:from>
        <xdr:to>
          <xdr:col>4</xdr:col>
          <xdr:colOff>609600</xdr:colOff>
          <xdr:row>20</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66675</xdr:rowOff>
        </xdr:from>
        <xdr:to>
          <xdr:col>4</xdr:col>
          <xdr:colOff>609600</xdr:colOff>
          <xdr:row>20</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4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4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66675</xdr:rowOff>
        </xdr:from>
        <xdr:to>
          <xdr:col>1</xdr:col>
          <xdr:colOff>609600</xdr:colOff>
          <xdr:row>20</xdr:row>
          <xdr:rowOff>47625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4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66675</xdr:rowOff>
        </xdr:from>
        <xdr:to>
          <xdr:col>1</xdr:col>
          <xdr:colOff>609600</xdr:colOff>
          <xdr:row>18</xdr:row>
          <xdr:rowOff>381000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4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66675</xdr:rowOff>
        </xdr:from>
        <xdr:to>
          <xdr:col>2</xdr:col>
          <xdr:colOff>609600</xdr:colOff>
          <xdr:row>18</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17</xdr:row>
          <xdr:rowOff>66675</xdr:rowOff>
        </xdr:from>
        <xdr:to>
          <xdr:col>3</xdr:col>
          <xdr:colOff>609600</xdr:colOff>
          <xdr:row>18</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66675</xdr:rowOff>
        </xdr:from>
        <xdr:to>
          <xdr:col>4</xdr:col>
          <xdr:colOff>609600</xdr:colOff>
          <xdr:row>18</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66675</xdr:rowOff>
        </xdr:from>
        <xdr:to>
          <xdr:col>4</xdr:col>
          <xdr:colOff>609600</xdr:colOff>
          <xdr:row>18</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4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3</xdr:row>
          <xdr:rowOff>57150</xdr:rowOff>
        </xdr:from>
        <xdr:to>
          <xdr:col>2</xdr:col>
          <xdr:colOff>1095375</xdr:colOff>
          <xdr:row>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xdr:row>
          <xdr:rowOff>57150</xdr:rowOff>
        </xdr:from>
        <xdr:to>
          <xdr:col>3</xdr:col>
          <xdr:colOff>1095375</xdr:colOff>
          <xdr:row>3</xdr:row>
          <xdr:rowOff>295275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xdr:row>
          <xdr:rowOff>57150</xdr:rowOff>
        </xdr:from>
        <xdr:to>
          <xdr:col>4</xdr:col>
          <xdr:colOff>1095375</xdr:colOff>
          <xdr:row>3</xdr:row>
          <xdr:rowOff>295275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xdr:row>
          <xdr:rowOff>57150</xdr:rowOff>
        </xdr:from>
        <xdr:to>
          <xdr:col>5</xdr:col>
          <xdr:colOff>1095375</xdr:colOff>
          <xdr:row>3</xdr:row>
          <xdr:rowOff>295275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xdr:row>
          <xdr:rowOff>57150</xdr:rowOff>
        </xdr:from>
        <xdr:to>
          <xdr:col>6</xdr:col>
          <xdr:colOff>1095375</xdr:colOff>
          <xdr:row>3</xdr:row>
          <xdr:rowOff>295275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xdr:row>
          <xdr:rowOff>57150</xdr:rowOff>
        </xdr:from>
        <xdr:to>
          <xdr:col>7</xdr:col>
          <xdr:colOff>1095375</xdr:colOff>
          <xdr:row>3</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3</xdr:row>
          <xdr:rowOff>57150</xdr:rowOff>
        </xdr:from>
        <xdr:to>
          <xdr:col>8</xdr:col>
          <xdr:colOff>1095375</xdr:colOff>
          <xdr:row>3</xdr:row>
          <xdr:rowOff>295275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xdr:row>
          <xdr:rowOff>57150</xdr:rowOff>
        </xdr:from>
        <xdr:to>
          <xdr:col>9</xdr:col>
          <xdr:colOff>1095375</xdr:colOff>
          <xdr:row>3</xdr:row>
          <xdr:rowOff>295275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9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3</xdr:row>
          <xdr:rowOff>57150</xdr:rowOff>
        </xdr:from>
        <xdr:to>
          <xdr:col>10</xdr:col>
          <xdr:colOff>1095375</xdr:colOff>
          <xdr:row>3</xdr:row>
          <xdr:rowOff>295275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9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xdr:row>
          <xdr:rowOff>57150</xdr:rowOff>
        </xdr:from>
        <xdr:to>
          <xdr:col>11</xdr:col>
          <xdr:colOff>1095375</xdr:colOff>
          <xdr:row>3</xdr:row>
          <xdr:rowOff>295275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561975</xdr:colOff>
          <xdr:row>7</xdr:row>
          <xdr:rowOff>9525</xdr:rowOff>
        </xdr:from>
        <xdr:to>
          <xdr:col>4</xdr:col>
          <xdr:colOff>1228725</xdr:colOff>
          <xdr:row>8</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8</xdr:row>
          <xdr:rowOff>9525</xdr:rowOff>
        </xdr:from>
        <xdr:to>
          <xdr:col>4</xdr:col>
          <xdr:colOff>1228725</xdr:colOff>
          <xdr:row>9</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9</xdr:row>
          <xdr:rowOff>9525</xdr:rowOff>
        </xdr:from>
        <xdr:to>
          <xdr:col>4</xdr:col>
          <xdr:colOff>1228725</xdr:colOff>
          <xdr:row>10</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xdr:row>
          <xdr:rowOff>9525</xdr:rowOff>
        </xdr:from>
        <xdr:to>
          <xdr:col>4</xdr:col>
          <xdr:colOff>1228725</xdr:colOff>
          <xdr:row>11</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11</xdr:row>
          <xdr:rowOff>9525</xdr:rowOff>
        </xdr:from>
        <xdr:to>
          <xdr:col>4</xdr:col>
          <xdr:colOff>1228725</xdr:colOff>
          <xdr:row>12</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xdr:row>
          <xdr:rowOff>9525</xdr:rowOff>
        </xdr:from>
        <xdr:to>
          <xdr:col>4</xdr:col>
          <xdr:colOff>1228725</xdr:colOff>
          <xdr:row>13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13</xdr:row>
          <xdr:rowOff>9525</xdr:rowOff>
        </xdr:from>
        <xdr:to>
          <xdr:col>4</xdr:col>
          <xdr:colOff>1228725</xdr:colOff>
          <xdr:row>14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14</xdr:row>
          <xdr:rowOff>9525</xdr:rowOff>
        </xdr:from>
        <xdr:to>
          <xdr:col>4</xdr:col>
          <xdr:colOff>1228725</xdr:colOff>
          <xdr:row>15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7</xdr:row>
          <xdr:rowOff>9525</xdr:rowOff>
        </xdr:from>
        <xdr:to>
          <xdr:col>5</xdr:col>
          <xdr:colOff>1228725</xdr:colOff>
          <xdr:row>8</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xdr:row>
          <xdr:rowOff>9525</xdr:rowOff>
        </xdr:from>
        <xdr:to>
          <xdr:col>5</xdr:col>
          <xdr:colOff>1228725</xdr:colOff>
          <xdr:row>9</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9</xdr:row>
          <xdr:rowOff>9525</xdr:rowOff>
        </xdr:from>
        <xdr:to>
          <xdr:col>5</xdr:col>
          <xdr:colOff>1228725</xdr:colOff>
          <xdr:row>10</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10</xdr:row>
          <xdr:rowOff>9525</xdr:rowOff>
        </xdr:from>
        <xdr:to>
          <xdr:col>5</xdr:col>
          <xdr:colOff>1228725</xdr:colOff>
          <xdr:row>11</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11</xdr:row>
          <xdr:rowOff>9525</xdr:rowOff>
        </xdr:from>
        <xdr:to>
          <xdr:col>5</xdr:col>
          <xdr:colOff>1228725</xdr:colOff>
          <xdr:row>12</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12</xdr:row>
          <xdr:rowOff>9525</xdr:rowOff>
        </xdr:from>
        <xdr:to>
          <xdr:col>5</xdr:col>
          <xdr:colOff>1228725</xdr:colOff>
          <xdr:row>13</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A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13</xdr:row>
          <xdr:rowOff>9525</xdr:rowOff>
        </xdr:from>
        <xdr:to>
          <xdr:col>5</xdr:col>
          <xdr:colOff>1228725</xdr:colOff>
          <xdr:row>14</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A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14</xdr:row>
          <xdr:rowOff>9525</xdr:rowOff>
        </xdr:from>
        <xdr:to>
          <xdr:col>5</xdr:col>
          <xdr:colOff>1228725</xdr:colOff>
          <xdr:row>15</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18</xdr:row>
          <xdr:rowOff>9525</xdr:rowOff>
        </xdr:from>
        <xdr:to>
          <xdr:col>4</xdr:col>
          <xdr:colOff>1228725</xdr:colOff>
          <xdr:row>19</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19</xdr:row>
          <xdr:rowOff>9525</xdr:rowOff>
        </xdr:from>
        <xdr:to>
          <xdr:col>4</xdr:col>
          <xdr:colOff>1228725</xdr:colOff>
          <xdr:row>20</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20</xdr:row>
          <xdr:rowOff>9525</xdr:rowOff>
        </xdr:from>
        <xdr:to>
          <xdr:col>4</xdr:col>
          <xdr:colOff>1228725</xdr:colOff>
          <xdr:row>21</xdr:row>
          <xdr:rowOff>19050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21</xdr:row>
          <xdr:rowOff>9525</xdr:rowOff>
        </xdr:from>
        <xdr:to>
          <xdr:col>4</xdr:col>
          <xdr:colOff>1228725</xdr:colOff>
          <xdr:row>22</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22</xdr:row>
          <xdr:rowOff>9525</xdr:rowOff>
        </xdr:from>
        <xdr:to>
          <xdr:col>4</xdr:col>
          <xdr:colOff>1228725</xdr:colOff>
          <xdr:row>23</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A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23</xdr:row>
          <xdr:rowOff>9525</xdr:rowOff>
        </xdr:from>
        <xdr:to>
          <xdr:col>4</xdr:col>
          <xdr:colOff>1228725</xdr:colOff>
          <xdr:row>24</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24</xdr:row>
          <xdr:rowOff>9525</xdr:rowOff>
        </xdr:from>
        <xdr:to>
          <xdr:col>4</xdr:col>
          <xdr:colOff>1228725</xdr:colOff>
          <xdr:row>25</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9525</xdr:rowOff>
        </xdr:from>
        <xdr:to>
          <xdr:col>5</xdr:col>
          <xdr:colOff>1228725</xdr:colOff>
          <xdr:row>19</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19</xdr:row>
          <xdr:rowOff>9525</xdr:rowOff>
        </xdr:from>
        <xdr:to>
          <xdr:col>5</xdr:col>
          <xdr:colOff>1228725</xdr:colOff>
          <xdr:row>20</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20</xdr:row>
          <xdr:rowOff>9525</xdr:rowOff>
        </xdr:from>
        <xdr:to>
          <xdr:col>5</xdr:col>
          <xdr:colOff>1228725</xdr:colOff>
          <xdr:row>21</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21</xdr:row>
          <xdr:rowOff>9525</xdr:rowOff>
        </xdr:from>
        <xdr:to>
          <xdr:col>5</xdr:col>
          <xdr:colOff>1228725</xdr:colOff>
          <xdr:row>22</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22</xdr:row>
          <xdr:rowOff>9525</xdr:rowOff>
        </xdr:from>
        <xdr:to>
          <xdr:col>5</xdr:col>
          <xdr:colOff>1228725</xdr:colOff>
          <xdr:row>23</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23</xdr:row>
          <xdr:rowOff>9525</xdr:rowOff>
        </xdr:from>
        <xdr:to>
          <xdr:col>5</xdr:col>
          <xdr:colOff>1228725</xdr:colOff>
          <xdr:row>24</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9525</xdr:rowOff>
        </xdr:from>
        <xdr:to>
          <xdr:col>5</xdr:col>
          <xdr:colOff>1228725</xdr:colOff>
          <xdr:row>25</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28</xdr:row>
          <xdr:rowOff>9525</xdr:rowOff>
        </xdr:from>
        <xdr:to>
          <xdr:col>4</xdr:col>
          <xdr:colOff>1228725</xdr:colOff>
          <xdr:row>29</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29</xdr:row>
          <xdr:rowOff>9525</xdr:rowOff>
        </xdr:from>
        <xdr:to>
          <xdr:col>4</xdr:col>
          <xdr:colOff>1228725</xdr:colOff>
          <xdr:row>30</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30</xdr:row>
          <xdr:rowOff>9525</xdr:rowOff>
        </xdr:from>
        <xdr:to>
          <xdr:col>4</xdr:col>
          <xdr:colOff>1228725</xdr:colOff>
          <xdr:row>31</xdr:row>
          <xdr:rowOff>19050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31</xdr:row>
          <xdr:rowOff>9525</xdr:rowOff>
        </xdr:from>
        <xdr:to>
          <xdr:col>4</xdr:col>
          <xdr:colOff>1228725</xdr:colOff>
          <xdr:row>32</xdr:row>
          <xdr:rowOff>19050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32</xdr:row>
          <xdr:rowOff>9525</xdr:rowOff>
        </xdr:from>
        <xdr:to>
          <xdr:col>4</xdr:col>
          <xdr:colOff>1228725</xdr:colOff>
          <xdr:row>33</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33</xdr:row>
          <xdr:rowOff>9525</xdr:rowOff>
        </xdr:from>
        <xdr:to>
          <xdr:col>4</xdr:col>
          <xdr:colOff>1228725</xdr:colOff>
          <xdr:row>34</xdr:row>
          <xdr:rowOff>19050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34</xdr:row>
          <xdr:rowOff>9525</xdr:rowOff>
        </xdr:from>
        <xdr:to>
          <xdr:col>4</xdr:col>
          <xdr:colOff>1228725</xdr:colOff>
          <xdr:row>35</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35</xdr:row>
          <xdr:rowOff>9525</xdr:rowOff>
        </xdr:from>
        <xdr:to>
          <xdr:col>4</xdr:col>
          <xdr:colOff>1228725</xdr:colOff>
          <xdr:row>36</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A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28</xdr:row>
          <xdr:rowOff>9525</xdr:rowOff>
        </xdr:from>
        <xdr:to>
          <xdr:col>5</xdr:col>
          <xdr:colOff>1228725</xdr:colOff>
          <xdr:row>29</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A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29</xdr:row>
          <xdr:rowOff>9525</xdr:rowOff>
        </xdr:from>
        <xdr:to>
          <xdr:col>5</xdr:col>
          <xdr:colOff>1228725</xdr:colOff>
          <xdr:row>30</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A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30</xdr:row>
          <xdr:rowOff>9525</xdr:rowOff>
        </xdr:from>
        <xdr:to>
          <xdr:col>5</xdr:col>
          <xdr:colOff>1228725</xdr:colOff>
          <xdr:row>31</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A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31</xdr:row>
          <xdr:rowOff>9525</xdr:rowOff>
        </xdr:from>
        <xdr:to>
          <xdr:col>5</xdr:col>
          <xdr:colOff>1228725</xdr:colOff>
          <xdr:row>32</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A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32</xdr:row>
          <xdr:rowOff>9525</xdr:rowOff>
        </xdr:from>
        <xdr:to>
          <xdr:col>5</xdr:col>
          <xdr:colOff>1228725</xdr:colOff>
          <xdr:row>33</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A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33</xdr:row>
          <xdr:rowOff>9525</xdr:rowOff>
        </xdr:from>
        <xdr:to>
          <xdr:col>5</xdr:col>
          <xdr:colOff>1228725</xdr:colOff>
          <xdr:row>34</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A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34</xdr:row>
          <xdr:rowOff>9525</xdr:rowOff>
        </xdr:from>
        <xdr:to>
          <xdr:col>5</xdr:col>
          <xdr:colOff>1228725</xdr:colOff>
          <xdr:row>35</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A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35</xdr:row>
          <xdr:rowOff>9525</xdr:rowOff>
        </xdr:from>
        <xdr:to>
          <xdr:col>5</xdr:col>
          <xdr:colOff>1228725</xdr:colOff>
          <xdr:row>36</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A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40</xdr:row>
          <xdr:rowOff>9525</xdr:rowOff>
        </xdr:from>
        <xdr:to>
          <xdr:col>4</xdr:col>
          <xdr:colOff>1228725</xdr:colOff>
          <xdr:row>41</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A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41</xdr:row>
          <xdr:rowOff>9525</xdr:rowOff>
        </xdr:from>
        <xdr:to>
          <xdr:col>4</xdr:col>
          <xdr:colOff>1228725</xdr:colOff>
          <xdr:row>42</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A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42</xdr:row>
          <xdr:rowOff>9525</xdr:rowOff>
        </xdr:from>
        <xdr:to>
          <xdr:col>4</xdr:col>
          <xdr:colOff>1228725</xdr:colOff>
          <xdr:row>43</xdr:row>
          <xdr:rowOff>19050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A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43</xdr:row>
          <xdr:rowOff>9525</xdr:rowOff>
        </xdr:from>
        <xdr:to>
          <xdr:col>4</xdr:col>
          <xdr:colOff>1228725</xdr:colOff>
          <xdr:row>44</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A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44</xdr:row>
          <xdr:rowOff>9525</xdr:rowOff>
        </xdr:from>
        <xdr:to>
          <xdr:col>4</xdr:col>
          <xdr:colOff>1228725</xdr:colOff>
          <xdr:row>45</xdr:row>
          <xdr:rowOff>19050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A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45</xdr:row>
          <xdr:rowOff>9525</xdr:rowOff>
        </xdr:from>
        <xdr:to>
          <xdr:col>4</xdr:col>
          <xdr:colOff>1228725</xdr:colOff>
          <xdr:row>46</xdr:row>
          <xdr:rowOff>19050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A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46</xdr:row>
          <xdr:rowOff>9525</xdr:rowOff>
        </xdr:from>
        <xdr:to>
          <xdr:col>4</xdr:col>
          <xdr:colOff>1228725</xdr:colOff>
          <xdr:row>47</xdr:row>
          <xdr:rowOff>19050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A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47</xdr:row>
          <xdr:rowOff>9525</xdr:rowOff>
        </xdr:from>
        <xdr:to>
          <xdr:col>4</xdr:col>
          <xdr:colOff>1228725</xdr:colOff>
          <xdr:row>48</xdr:row>
          <xdr:rowOff>19050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A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40</xdr:row>
          <xdr:rowOff>9525</xdr:rowOff>
        </xdr:from>
        <xdr:to>
          <xdr:col>5</xdr:col>
          <xdr:colOff>1228725</xdr:colOff>
          <xdr:row>41</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A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41</xdr:row>
          <xdr:rowOff>9525</xdr:rowOff>
        </xdr:from>
        <xdr:to>
          <xdr:col>5</xdr:col>
          <xdr:colOff>1228725</xdr:colOff>
          <xdr:row>42</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A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42</xdr:row>
          <xdr:rowOff>9525</xdr:rowOff>
        </xdr:from>
        <xdr:to>
          <xdr:col>5</xdr:col>
          <xdr:colOff>1228725</xdr:colOff>
          <xdr:row>43</xdr:row>
          <xdr:rowOff>19050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A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43</xdr:row>
          <xdr:rowOff>9525</xdr:rowOff>
        </xdr:from>
        <xdr:to>
          <xdr:col>5</xdr:col>
          <xdr:colOff>1228725</xdr:colOff>
          <xdr:row>44</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A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44</xdr:row>
          <xdr:rowOff>9525</xdr:rowOff>
        </xdr:from>
        <xdr:to>
          <xdr:col>5</xdr:col>
          <xdr:colOff>1228725</xdr:colOff>
          <xdr:row>45</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A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45</xdr:row>
          <xdr:rowOff>9525</xdr:rowOff>
        </xdr:from>
        <xdr:to>
          <xdr:col>5</xdr:col>
          <xdr:colOff>1228725</xdr:colOff>
          <xdr:row>46</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A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46</xdr:row>
          <xdr:rowOff>9525</xdr:rowOff>
        </xdr:from>
        <xdr:to>
          <xdr:col>5</xdr:col>
          <xdr:colOff>1228725</xdr:colOff>
          <xdr:row>47</xdr:row>
          <xdr:rowOff>19050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A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47</xdr:row>
          <xdr:rowOff>9525</xdr:rowOff>
        </xdr:from>
        <xdr:to>
          <xdr:col>5</xdr:col>
          <xdr:colOff>1228725</xdr:colOff>
          <xdr:row>48</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A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56</xdr:row>
          <xdr:rowOff>9525</xdr:rowOff>
        </xdr:from>
        <xdr:to>
          <xdr:col>4</xdr:col>
          <xdr:colOff>1228725</xdr:colOff>
          <xdr:row>57</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A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57</xdr:row>
          <xdr:rowOff>9525</xdr:rowOff>
        </xdr:from>
        <xdr:to>
          <xdr:col>4</xdr:col>
          <xdr:colOff>1228725</xdr:colOff>
          <xdr:row>58</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A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58</xdr:row>
          <xdr:rowOff>9525</xdr:rowOff>
        </xdr:from>
        <xdr:to>
          <xdr:col>4</xdr:col>
          <xdr:colOff>1228725</xdr:colOff>
          <xdr:row>59</xdr:row>
          <xdr:rowOff>19050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A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59</xdr:row>
          <xdr:rowOff>9525</xdr:rowOff>
        </xdr:from>
        <xdr:to>
          <xdr:col>4</xdr:col>
          <xdr:colOff>1228725</xdr:colOff>
          <xdr:row>60</xdr:row>
          <xdr:rowOff>19050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A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60</xdr:row>
          <xdr:rowOff>9525</xdr:rowOff>
        </xdr:from>
        <xdr:to>
          <xdr:col>4</xdr:col>
          <xdr:colOff>1228725</xdr:colOff>
          <xdr:row>61</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A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61</xdr:row>
          <xdr:rowOff>9525</xdr:rowOff>
        </xdr:from>
        <xdr:to>
          <xdr:col>4</xdr:col>
          <xdr:colOff>1228725</xdr:colOff>
          <xdr:row>62</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A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62</xdr:row>
          <xdr:rowOff>9525</xdr:rowOff>
        </xdr:from>
        <xdr:to>
          <xdr:col>4</xdr:col>
          <xdr:colOff>1228725</xdr:colOff>
          <xdr:row>63</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A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63</xdr:row>
          <xdr:rowOff>9525</xdr:rowOff>
        </xdr:from>
        <xdr:to>
          <xdr:col>4</xdr:col>
          <xdr:colOff>1228725</xdr:colOff>
          <xdr:row>64</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A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56</xdr:row>
          <xdr:rowOff>9525</xdr:rowOff>
        </xdr:from>
        <xdr:to>
          <xdr:col>5</xdr:col>
          <xdr:colOff>1228725</xdr:colOff>
          <xdr:row>57</xdr:row>
          <xdr:rowOff>19050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A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57</xdr:row>
          <xdr:rowOff>9525</xdr:rowOff>
        </xdr:from>
        <xdr:to>
          <xdr:col>5</xdr:col>
          <xdr:colOff>1228725</xdr:colOff>
          <xdr:row>58</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A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58</xdr:row>
          <xdr:rowOff>9525</xdr:rowOff>
        </xdr:from>
        <xdr:to>
          <xdr:col>5</xdr:col>
          <xdr:colOff>1228725</xdr:colOff>
          <xdr:row>59</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A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59</xdr:row>
          <xdr:rowOff>9525</xdr:rowOff>
        </xdr:from>
        <xdr:to>
          <xdr:col>5</xdr:col>
          <xdr:colOff>1228725</xdr:colOff>
          <xdr:row>60</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A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60</xdr:row>
          <xdr:rowOff>9525</xdr:rowOff>
        </xdr:from>
        <xdr:to>
          <xdr:col>5</xdr:col>
          <xdr:colOff>1228725</xdr:colOff>
          <xdr:row>61</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A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61</xdr:row>
          <xdr:rowOff>9525</xdr:rowOff>
        </xdr:from>
        <xdr:to>
          <xdr:col>5</xdr:col>
          <xdr:colOff>1228725</xdr:colOff>
          <xdr:row>62</xdr:row>
          <xdr:rowOff>19050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A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62</xdr:row>
          <xdr:rowOff>9525</xdr:rowOff>
        </xdr:from>
        <xdr:to>
          <xdr:col>5</xdr:col>
          <xdr:colOff>1228725</xdr:colOff>
          <xdr:row>63</xdr:row>
          <xdr:rowOff>19050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A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63</xdr:row>
          <xdr:rowOff>9525</xdr:rowOff>
        </xdr:from>
        <xdr:to>
          <xdr:col>5</xdr:col>
          <xdr:colOff>1228725</xdr:colOff>
          <xdr:row>64</xdr:row>
          <xdr:rowOff>19050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A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35</xdr:row>
          <xdr:rowOff>9525</xdr:rowOff>
        </xdr:from>
        <xdr:to>
          <xdr:col>4</xdr:col>
          <xdr:colOff>1228725</xdr:colOff>
          <xdr:row>36</xdr:row>
          <xdr:rowOff>19050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A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36</xdr:row>
          <xdr:rowOff>9525</xdr:rowOff>
        </xdr:from>
        <xdr:to>
          <xdr:col>4</xdr:col>
          <xdr:colOff>1228725</xdr:colOff>
          <xdr:row>37</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A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35</xdr:row>
          <xdr:rowOff>9525</xdr:rowOff>
        </xdr:from>
        <xdr:to>
          <xdr:col>5</xdr:col>
          <xdr:colOff>1228725</xdr:colOff>
          <xdr:row>36</xdr:row>
          <xdr:rowOff>19050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A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36</xdr:row>
          <xdr:rowOff>9525</xdr:rowOff>
        </xdr:from>
        <xdr:to>
          <xdr:col>5</xdr:col>
          <xdr:colOff>1228725</xdr:colOff>
          <xdr:row>37</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A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47</xdr:row>
          <xdr:rowOff>9525</xdr:rowOff>
        </xdr:from>
        <xdr:to>
          <xdr:col>4</xdr:col>
          <xdr:colOff>1228725</xdr:colOff>
          <xdr:row>48</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A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48</xdr:row>
          <xdr:rowOff>9525</xdr:rowOff>
        </xdr:from>
        <xdr:to>
          <xdr:col>4</xdr:col>
          <xdr:colOff>1228725</xdr:colOff>
          <xdr:row>49</xdr:row>
          <xdr:rowOff>19050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A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47</xdr:row>
          <xdr:rowOff>9525</xdr:rowOff>
        </xdr:from>
        <xdr:to>
          <xdr:col>5</xdr:col>
          <xdr:colOff>1228725</xdr:colOff>
          <xdr:row>48</xdr:row>
          <xdr:rowOff>19050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A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48</xdr:row>
          <xdr:rowOff>9525</xdr:rowOff>
        </xdr:from>
        <xdr:to>
          <xdr:col>5</xdr:col>
          <xdr:colOff>1228725</xdr:colOff>
          <xdr:row>49</xdr:row>
          <xdr:rowOff>19050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A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48</xdr:row>
          <xdr:rowOff>9525</xdr:rowOff>
        </xdr:from>
        <xdr:to>
          <xdr:col>4</xdr:col>
          <xdr:colOff>1228725</xdr:colOff>
          <xdr:row>49</xdr:row>
          <xdr:rowOff>19050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A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A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48</xdr:row>
          <xdr:rowOff>9525</xdr:rowOff>
        </xdr:from>
        <xdr:to>
          <xdr:col>5</xdr:col>
          <xdr:colOff>1228725</xdr:colOff>
          <xdr:row>49</xdr:row>
          <xdr:rowOff>19050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A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A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A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A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49</xdr:row>
          <xdr:rowOff>9525</xdr:rowOff>
        </xdr:from>
        <xdr:to>
          <xdr:col>4</xdr:col>
          <xdr:colOff>1228725</xdr:colOff>
          <xdr:row>50</xdr:row>
          <xdr:rowOff>19050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A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A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49</xdr:row>
          <xdr:rowOff>9525</xdr:rowOff>
        </xdr:from>
        <xdr:to>
          <xdr:col>5</xdr:col>
          <xdr:colOff>1228725</xdr:colOff>
          <xdr:row>50</xdr:row>
          <xdr:rowOff>19050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A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A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A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A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xdr:row>
          <xdr:rowOff>9525</xdr:rowOff>
        </xdr:from>
        <xdr:to>
          <xdr:col>4</xdr:col>
          <xdr:colOff>1228725</xdr:colOff>
          <xdr:row>51</xdr:row>
          <xdr:rowOff>19050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A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A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50</xdr:row>
          <xdr:rowOff>9525</xdr:rowOff>
        </xdr:from>
        <xdr:to>
          <xdr:col>5</xdr:col>
          <xdr:colOff>1228725</xdr:colOff>
          <xdr:row>51</xdr:row>
          <xdr:rowOff>19050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A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A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A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A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51</xdr:row>
          <xdr:rowOff>9525</xdr:rowOff>
        </xdr:from>
        <xdr:to>
          <xdr:col>4</xdr:col>
          <xdr:colOff>1228725</xdr:colOff>
          <xdr:row>52</xdr:row>
          <xdr:rowOff>19050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A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9525</xdr:rowOff>
        </xdr:from>
        <xdr:to>
          <xdr:col>4</xdr:col>
          <xdr:colOff>1228725</xdr:colOff>
          <xdr:row>53</xdr:row>
          <xdr:rowOff>19050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A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51</xdr:row>
          <xdr:rowOff>9525</xdr:rowOff>
        </xdr:from>
        <xdr:to>
          <xdr:col>5</xdr:col>
          <xdr:colOff>1228725</xdr:colOff>
          <xdr:row>52</xdr:row>
          <xdr:rowOff>19050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A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52</xdr:row>
          <xdr:rowOff>9525</xdr:rowOff>
        </xdr:from>
        <xdr:to>
          <xdr:col>5</xdr:col>
          <xdr:colOff>1228725</xdr:colOff>
          <xdr:row>53</xdr:row>
          <xdr:rowOff>19050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A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52</xdr:row>
          <xdr:rowOff>9525</xdr:rowOff>
        </xdr:from>
        <xdr:to>
          <xdr:col>4</xdr:col>
          <xdr:colOff>1228725</xdr:colOff>
          <xdr:row>53</xdr:row>
          <xdr:rowOff>19050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A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52</xdr:row>
          <xdr:rowOff>9525</xdr:rowOff>
        </xdr:from>
        <xdr:to>
          <xdr:col>5</xdr:col>
          <xdr:colOff>1228725</xdr:colOff>
          <xdr:row>53</xdr:row>
          <xdr:rowOff>19050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A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63</xdr:row>
          <xdr:rowOff>9525</xdr:rowOff>
        </xdr:from>
        <xdr:to>
          <xdr:col>4</xdr:col>
          <xdr:colOff>1228725</xdr:colOff>
          <xdr:row>64</xdr:row>
          <xdr:rowOff>19050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A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64</xdr:row>
          <xdr:rowOff>9525</xdr:rowOff>
        </xdr:from>
        <xdr:to>
          <xdr:col>4</xdr:col>
          <xdr:colOff>1228725</xdr:colOff>
          <xdr:row>65</xdr:row>
          <xdr:rowOff>19050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A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63</xdr:row>
          <xdr:rowOff>9525</xdr:rowOff>
        </xdr:from>
        <xdr:to>
          <xdr:col>5</xdr:col>
          <xdr:colOff>1228725</xdr:colOff>
          <xdr:row>64</xdr:row>
          <xdr:rowOff>19050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A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64</xdr:row>
          <xdr:rowOff>9525</xdr:rowOff>
        </xdr:from>
        <xdr:to>
          <xdr:col>5</xdr:col>
          <xdr:colOff>1228725</xdr:colOff>
          <xdr:row>65</xdr:row>
          <xdr:rowOff>19050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A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64</xdr:row>
          <xdr:rowOff>9525</xdr:rowOff>
        </xdr:from>
        <xdr:to>
          <xdr:col>4</xdr:col>
          <xdr:colOff>1228725</xdr:colOff>
          <xdr:row>65</xdr:row>
          <xdr:rowOff>19050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A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A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64</xdr:row>
          <xdr:rowOff>9525</xdr:rowOff>
        </xdr:from>
        <xdr:to>
          <xdr:col>5</xdr:col>
          <xdr:colOff>1228725</xdr:colOff>
          <xdr:row>65</xdr:row>
          <xdr:rowOff>19050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A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A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A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A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65</xdr:row>
          <xdr:rowOff>9525</xdr:rowOff>
        </xdr:from>
        <xdr:to>
          <xdr:col>4</xdr:col>
          <xdr:colOff>1228725</xdr:colOff>
          <xdr:row>66</xdr:row>
          <xdr:rowOff>19050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A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A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65</xdr:row>
          <xdr:rowOff>9525</xdr:rowOff>
        </xdr:from>
        <xdr:to>
          <xdr:col>5</xdr:col>
          <xdr:colOff>1228725</xdr:colOff>
          <xdr:row>66</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A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A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A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A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66</xdr:row>
          <xdr:rowOff>9525</xdr:rowOff>
        </xdr:from>
        <xdr:to>
          <xdr:col>4</xdr:col>
          <xdr:colOff>1228725</xdr:colOff>
          <xdr:row>67</xdr:row>
          <xdr:rowOff>19050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A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A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66</xdr:row>
          <xdr:rowOff>9525</xdr:rowOff>
        </xdr:from>
        <xdr:to>
          <xdr:col>5</xdr:col>
          <xdr:colOff>1228725</xdr:colOff>
          <xdr:row>67</xdr:row>
          <xdr:rowOff>19050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A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A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A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A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67</xdr:row>
          <xdr:rowOff>9525</xdr:rowOff>
        </xdr:from>
        <xdr:to>
          <xdr:col>4</xdr:col>
          <xdr:colOff>1228725</xdr:colOff>
          <xdr:row>68</xdr:row>
          <xdr:rowOff>19050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A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9525</xdr:rowOff>
        </xdr:from>
        <xdr:to>
          <xdr:col>4</xdr:col>
          <xdr:colOff>1228725</xdr:colOff>
          <xdr:row>69</xdr:row>
          <xdr:rowOff>19050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A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67</xdr:row>
          <xdr:rowOff>9525</xdr:rowOff>
        </xdr:from>
        <xdr:to>
          <xdr:col>5</xdr:col>
          <xdr:colOff>1228725</xdr:colOff>
          <xdr:row>68</xdr:row>
          <xdr:rowOff>19050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A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68</xdr:row>
          <xdr:rowOff>9525</xdr:rowOff>
        </xdr:from>
        <xdr:to>
          <xdr:col>5</xdr:col>
          <xdr:colOff>1228725</xdr:colOff>
          <xdr:row>69</xdr:row>
          <xdr:rowOff>19050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A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68</xdr:row>
          <xdr:rowOff>9525</xdr:rowOff>
        </xdr:from>
        <xdr:to>
          <xdr:col>4</xdr:col>
          <xdr:colOff>1228725</xdr:colOff>
          <xdr:row>69</xdr:row>
          <xdr:rowOff>19050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A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68</xdr:row>
          <xdr:rowOff>9525</xdr:rowOff>
        </xdr:from>
        <xdr:to>
          <xdr:col>5</xdr:col>
          <xdr:colOff>1228725</xdr:colOff>
          <xdr:row>69</xdr:row>
          <xdr:rowOff>19050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A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politiques_publiques/01-soutien_agriculture/04-installation/01_aita_pidil/2025/aap_volet6_2025/tableur_demande_solde_aita%20volet6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Guidedutilisation"/>
      <sheetName val="Informations sur le demandeur"/>
      <sheetName val="Instruction"/>
      <sheetName val="Liste des pièces à fournir"/>
      <sheetName val="I. Coût jour"/>
      <sheetName val="IIa.Temps des personnels détail"/>
      <sheetName val="IIb. Plan de charge"/>
      <sheetName val="Pour calculs onglet IV"/>
      <sheetName val="III.Charges de personnel"/>
      <sheetName val="IV. Frais de mission"/>
      <sheetName val="V. Frais spécifiques"/>
      <sheetName val="VI. Charges indirectes"/>
      <sheetName val="VII. Budget prev détail "/>
      <sheetName val="VIII. Budget prev total"/>
      <sheetName val="Annexe 1. Modèle budget prev st"/>
      <sheetName val="Instruction_prev_detail"/>
      <sheetName val="Instruction_prev_total"/>
    </sheetNames>
    <sheetDataSet>
      <sheetData sheetId="0">
        <row r="6">
          <cell r="R6">
            <v>1000</v>
          </cell>
        </row>
        <row r="8">
          <cell r="R8">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128" Type="http://schemas.openxmlformats.org/officeDocument/2006/relationships/ctrlProp" Target="../ctrlProps/ctrlProp147.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129" Type="http://schemas.openxmlformats.org/officeDocument/2006/relationships/ctrlProp" Target="../ctrlProps/ctrlProp148.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0" Type="http://schemas.openxmlformats.org/officeDocument/2006/relationships/ctrlProp" Target="../ctrlProps/ctrlProp149.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3.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126" Type="http://schemas.openxmlformats.org/officeDocument/2006/relationships/ctrlProp" Target="../ctrlProps/ctrlProp145.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3.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27" Type="http://schemas.openxmlformats.org/officeDocument/2006/relationships/ctrlProp" Target="../ctrlProps/ctrlProp146.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 Id="rId26"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4.vml"/><Relationship Id="rId7" Type="http://schemas.openxmlformats.org/officeDocument/2006/relationships/ctrlProp" Target="../ctrlProps/ctrlProp153.xml"/><Relationship Id="rId12" Type="http://schemas.openxmlformats.org/officeDocument/2006/relationships/ctrlProp" Target="../ctrlProps/ctrlProp15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73.xml"/><Relationship Id="rId21" Type="http://schemas.openxmlformats.org/officeDocument/2006/relationships/ctrlProp" Target="../ctrlProps/ctrlProp177.xml"/><Relationship Id="rId42" Type="http://schemas.openxmlformats.org/officeDocument/2006/relationships/ctrlProp" Target="../ctrlProps/ctrlProp198.xml"/><Relationship Id="rId63" Type="http://schemas.openxmlformats.org/officeDocument/2006/relationships/ctrlProp" Target="../ctrlProps/ctrlProp219.xml"/><Relationship Id="rId84" Type="http://schemas.openxmlformats.org/officeDocument/2006/relationships/ctrlProp" Target="../ctrlProps/ctrlProp240.xml"/><Relationship Id="rId138" Type="http://schemas.openxmlformats.org/officeDocument/2006/relationships/ctrlProp" Target="../ctrlProps/ctrlProp294.xml"/><Relationship Id="rId107" Type="http://schemas.openxmlformats.org/officeDocument/2006/relationships/ctrlProp" Target="../ctrlProps/ctrlProp263.xml"/><Relationship Id="rId11" Type="http://schemas.openxmlformats.org/officeDocument/2006/relationships/ctrlProp" Target="../ctrlProps/ctrlProp167.xml"/><Relationship Id="rId32" Type="http://schemas.openxmlformats.org/officeDocument/2006/relationships/ctrlProp" Target="../ctrlProps/ctrlProp188.xml"/><Relationship Id="rId37" Type="http://schemas.openxmlformats.org/officeDocument/2006/relationships/ctrlProp" Target="../ctrlProps/ctrlProp193.xml"/><Relationship Id="rId53" Type="http://schemas.openxmlformats.org/officeDocument/2006/relationships/ctrlProp" Target="../ctrlProps/ctrlProp209.xml"/><Relationship Id="rId58" Type="http://schemas.openxmlformats.org/officeDocument/2006/relationships/ctrlProp" Target="../ctrlProps/ctrlProp214.xml"/><Relationship Id="rId74" Type="http://schemas.openxmlformats.org/officeDocument/2006/relationships/ctrlProp" Target="../ctrlProps/ctrlProp230.xml"/><Relationship Id="rId79" Type="http://schemas.openxmlformats.org/officeDocument/2006/relationships/ctrlProp" Target="../ctrlProps/ctrlProp235.xml"/><Relationship Id="rId102" Type="http://schemas.openxmlformats.org/officeDocument/2006/relationships/ctrlProp" Target="../ctrlProps/ctrlProp258.xml"/><Relationship Id="rId123" Type="http://schemas.openxmlformats.org/officeDocument/2006/relationships/ctrlProp" Target="../ctrlProps/ctrlProp279.xml"/><Relationship Id="rId128" Type="http://schemas.openxmlformats.org/officeDocument/2006/relationships/ctrlProp" Target="../ctrlProps/ctrlProp284.xml"/><Relationship Id="rId5" Type="http://schemas.openxmlformats.org/officeDocument/2006/relationships/ctrlProp" Target="../ctrlProps/ctrlProp161.xml"/><Relationship Id="rId90" Type="http://schemas.openxmlformats.org/officeDocument/2006/relationships/ctrlProp" Target="../ctrlProps/ctrlProp246.xml"/><Relationship Id="rId95" Type="http://schemas.openxmlformats.org/officeDocument/2006/relationships/ctrlProp" Target="../ctrlProps/ctrlProp251.xml"/><Relationship Id="rId22" Type="http://schemas.openxmlformats.org/officeDocument/2006/relationships/ctrlProp" Target="../ctrlProps/ctrlProp178.xml"/><Relationship Id="rId27" Type="http://schemas.openxmlformats.org/officeDocument/2006/relationships/ctrlProp" Target="../ctrlProps/ctrlProp183.xml"/><Relationship Id="rId43" Type="http://schemas.openxmlformats.org/officeDocument/2006/relationships/ctrlProp" Target="../ctrlProps/ctrlProp199.xml"/><Relationship Id="rId48" Type="http://schemas.openxmlformats.org/officeDocument/2006/relationships/ctrlProp" Target="../ctrlProps/ctrlProp204.xml"/><Relationship Id="rId64" Type="http://schemas.openxmlformats.org/officeDocument/2006/relationships/ctrlProp" Target="../ctrlProps/ctrlProp220.xml"/><Relationship Id="rId69" Type="http://schemas.openxmlformats.org/officeDocument/2006/relationships/ctrlProp" Target="../ctrlProps/ctrlProp225.xml"/><Relationship Id="rId113" Type="http://schemas.openxmlformats.org/officeDocument/2006/relationships/ctrlProp" Target="../ctrlProps/ctrlProp269.xml"/><Relationship Id="rId118" Type="http://schemas.openxmlformats.org/officeDocument/2006/relationships/ctrlProp" Target="../ctrlProps/ctrlProp274.xml"/><Relationship Id="rId134" Type="http://schemas.openxmlformats.org/officeDocument/2006/relationships/ctrlProp" Target="../ctrlProps/ctrlProp290.xml"/><Relationship Id="rId139" Type="http://schemas.openxmlformats.org/officeDocument/2006/relationships/ctrlProp" Target="../ctrlProps/ctrlProp295.xml"/><Relationship Id="rId80" Type="http://schemas.openxmlformats.org/officeDocument/2006/relationships/ctrlProp" Target="../ctrlProps/ctrlProp236.xml"/><Relationship Id="rId85" Type="http://schemas.openxmlformats.org/officeDocument/2006/relationships/ctrlProp" Target="../ctrlProps/ctrlProp241.xml"/><Relationship Id="rId12" Type="http://schemas.openxmlformats.org/officeDocument/2006/relationships/ctrlProp" Target="../ctrlProps/ctrlProp168.xml"/><Relationship Id="rId17" Type="http://schemas.openxmlformats.org/officeDocument/2006/relationships/ctrlProp" Target="../ctrlProps/ctrlProp173.xml"/><Relationship Id="rId33" Type="http://schemas.openxmlformats.org/officeDocument/2006/relationships/ctrlProp" Target="../ctrlProps/ctrlProp189.xml"/><Relationship Id="rId38" Type="http://schemas.openxmlformats.org/officeDocument/2006/relationships/ctrlProp" Target="../ctrlProps/ctrlProp194.xml"/><Relationship Id="rId59" Type="http://schemas.openxmlformats.org/officeDocument/2006/relationships/ctrlProp" Target="../ctrlProps/ctrlProp215.xml"/><Relationship Id="rId103" Type="http://schemas.openxmlformats.org/officeDocument/2006/relationships/ctrlProp" Target="../ctrlProps/ctrlProp259.xml"/><Relationship Id="rId108" Type="http://schemas.openxmlformats.org/officeDocument/2006/relationships/ctrlProp" Target="../ctrlProps/ctrlProp264.xml"/><Relationship Id="rId124" Type="http://schemas.openxmlformats.org/officeDocument/2006/relationships/ctrlProp" Target="../ctrlProps/ctrlProp280.xml"/><Relationship Id="rId129" Type="http://schemas.openxmlformats.org/officeDocument/2006/relationships/ctrlProp" Target="../ctrlProps/ctrlProp285.xml"/><Relationship Id="rId54" Type="http://schemas.openxmlformats.org/officeDocument/2006/relationships/ctrlProp" Target="../ctrlProps/ctrlProp210.xml"/><Relationship Id="rId70" Type="http://schemas.openxmlformats.org/officeDocument/2006/relationships/ctrlProp" Target="../ctrlProps/ctrlProp226.xml"/><Relationship Id="rId75" Type="http://schemas.openxmlformats.org/officeDocument/2006/relationships/ctrlProp" Target="../ctrlProps/ctrlProp231.xml"/><Relationship Id="rId91" Type="http://schemas.openxmlformats.org/officeDocument/2006/relationships/ctrlProp" Target="../ctrlProps/ctrlProp247.xml"/><Relationship Id="rId96" Type="http://schemas.openxmlformats.org/officeDocument/2006/relationships/ctrlProp" Target="../ctrlProps/ctrlProp252.xml"/><Relationship Id="rId140" Type="http://schemas.openxmlformats.org/officeDocument/2006/relationships/ctrlProp" Target="../ctrlProps/ctrlProp296.xml"/><Relationship Id="rId1" Type="http://schemas.openxmlformats.org/officeDocument/2006/relationships/printerSettings" Target="../printerSettings/printerSettings11.bin"/><Relationship Id="rId6" Type="http://schemas.openxmlformats.org/officeDocument/2006/relationships/ctrlProp" Target="../ctrlProps/ctrlProp162.xml"/><Relationship Id="rId23" Type="http://schemas.openxmlformats.org/officeDocument/2006/relationships/ctrlProp" Target="../ctrlProps/ctrlProp179.xml"/><Relationship Id="rId28" Type="http://schemas.openxmlformats.org/officeDocument/2006/relationships/ctrlProp" Target="../ctrlProps/ctrlProp184.xml"/><Relationship Id="rId49" Type="http://schemas.openxmlformats.org/officeDocument/2006/relationships/ctrlProp" Target="../ctrlProps/ctrlProp205.xml"/><Relationship Id="rId114" Type="http://schemas.openxmlformats.org/officeDocument/2006/relationships/ctrlProp" Target="../ctrlProps/ctrlProp270.xml"/><Relationship Id="rId119" Type="http://schemas.openxmlformats.org/officeDocument/2006/relationships/ctrlProp" Target="../ctrlProps/ctrlProp275.xml"/><Relationship Id="rId44" Type="http://schemas.openxmlformats.org/officeDocument/2006/relationships/ctrlProp" Target="../ctrlProps/ctrlProp200.xml"/><Relationship Id="rId60" Type="http://schemas.openxmlformats.org/officeDocument/2006/relationships/ctrlProp" Target="../ctrlProps/ctrlProp216.xml"/><Relationship Id="rId65" Type="http://schemas.openxmlformats.org/officeDocument/2006/relationships/ctrlProp" Target="../ctrlProps/ctrlProp221.xml"/><Relationship Id="rId81" Type="http://schemas.openxmlformats.org/officeDocument/2006/relationships/ctrlProp" Target="../ctrlProps/ctrlProp237.xml"/><Relationship Id="rId86" Type="http://schemas.openxmlformats.org/officeDocument/2006/relationships/ctrlProp" Target="../ctrlProps/ctrlProp242.xml"/><Relationship Id="rId130" Type="http://schemas.openxmlformats.org/officeDocument/2006/relationships/ctrlProp" Target="../ctrlProps/ctrlProp286.xml"/><Relationship Id="rId135" Type="http://schemas.openxmlformats.org/officeDocument/2006/relationships/ctrlProp" Target="../ctrlProps/ctrlProp291.xml"/><Relationship Id="rId13" Type="http://schemas.openxmlformats.org/officeDocument/2006/relationships/ctrlProp" Target="../ctrlProps/ctrlProp169.xml"/><Relationship Id="rId18" Type="http://schemas.openxmlformats.org/officeDocument/2006/relationships/ctrlProp" Target="../ctrlProps/ctrlProp174.xml"/><Relationship Id="rId39" Type="http://schemas.openxmlformats.org/officeDocument/2006/relationships/ctrlProp" Target="../ctrlProps/ctrlProp195.xml"/><Relationship Id="rId109" Type="http://schemas.openxmlformats.org/officeDocument/2006/relationships/ctrlProp" Target="../ctrlProps/ctrlProp265.xml"/><Relationship Id="rId34" Type="http://schemas.openxmlformats.org/officeDocument/2006/relationships/ctrlProp" Target="../ctrlProps/ctrlProp190.xml"/><Relationship Id="rId50" Type="http://schemas.openxmlformats.org/officeDocument/2006/relationships/ctrlProp" Target="../ctrlProps/ctrlProp206.xml"/><Relationship Id="rId55" Type="http://schemas.openxmlformats.org/officeDocument/2006/relationships/ctrlProp" Target="../ctrlProps/ctrlProp211.xml"/><Relationship Id="rId76" Type="http://schemas.openxmlformats.org/officeDocument/2006/relationships/ctrlProp" Target="../ctrlProps/ctrlProp232.xml"/><Relationship Id="rId97" Type="http://schemas.openxmlformats.org/officeDocument/2006/relationships/ctrlProp" Target="../ctrlProps/ctrlProp253.xml"/><Relationship Id="rId104" Type="http://schemas.openxmlformats.org/officeDocument/2006/relationships/ctrlProp" Target="../ctrlProps/ctrlProp260.xml"/><Relationship Id="rId120" Type="http://schemas.openxmlformats.org/officeDocument/2006/relationships/ctrlProp" Target="../ctrlProps/ctrlProp276.xml"/><Relationship Id="rId125" Type="http://schemas.openxmlformats.org/officeDocument/2006/relationships/ctrlProp" Target="../ctrlProps/ctrlProp281.xml"/><Relationship Id="rId141" Type="http://schemas.openxmlformats.org/officeDocument/2006/relationships/ctrlProp" Target="../ctrlProps/ctrlProp297.xml"/><Relationship Id="rId7" Type="http://schemas.openxmlformats.org/officeDocument/2006/relationships/ctrlProp" Target="../ctrlProps/ctrlProp163.xml"/><Relationship Id="rId71" Type="http://schemas.openxmlformats.org/officeDocument/2006/relationships/ctrlProp" Target="../ctrlProps/ctrlProp227.xml"/><Relationship Id="rId92" Type="http://schemas.openxmlformats.org/officeDocument/2006/relationships/ctrlProp" Target="../ctrlProps/ctrlProp248.xml"/><Relationship Id="rId2" Type="http://schemas.openxmlformats.org/officeDocument/2006/relationships/drawing" Target="../drawings/drawing5.xml"/><Relationship Id="rId29" Type="http://schemas.openxmlformats.org/officeDocument/2006/relationships/ctrlProp" Target="../ctrlProps/ctrlProp185.xml"/><Relationship Id="rId24" Type="http://schemas.openxmlformats.org/officeDocument/2006/relationships/ctrlProp" Target="../ctrlProps/ctrlProp180.xml"/><Relationship Id="rId40" Type="http://schemas.openxmlformats.org/officeDocument/2006/relationships/ctrlProp" Target="../ctrlProps/ctrlProp196.xml"/><Relationship Id="rId45" Type="http://schemas.openxmlformats.org/officeDocument/2006/relationships/ctrlProp" Target="../ctrlProps/ctrlProp201.xml"/><Relationship Id="rId66" Type="http://schemas.openxmlformats.org/officeDocument/2006/relationships/ctrlProp" Target="../ctrlProps/ctrlProp222.xml"/><Relationship Id="rId87" Type="http://schemas.openxmlformats.org/officeDocument/2006/relationships/ctrlProp" Target="../ctrlProps/ctrlProp243.xml"/><Relationship Id="rId110" Type="http://schemas.openxmlformats.org/officeDocument/2006/relationships/ctrlProp" Target="../ctrlProps/ctrlProp266.xml"/><Relationship Id="rId115" Type="http://schemas.openxmlformats.org/officeDocument/2006/relationships/ctrlProp" Target="../ctrlProps/ctrlProp271.xml"/><Relationship Id="rId131" Type="http://schemas.openxmlformats.org/officeDocument/2006/relationships/ctrlProp" Target="../ctrlProps/ctrlProp287.xml"/><Relationship Id="rId136" Type="http://schemas.openxmlformats.org/officeDocument/2006/relationships/ctrlProp" Target="../ctrlProps/ctrlProp292.xml"/><Relationship Id="rId61" Type="http://schemas.openxmlformats.org/officeDocument/2006/relationships/ctrlProp" Target="../ctrlProps/ctrlProp217.xml"/><Relationship Id="rId82" Type="http://schemas.openxmlformats.org/officeDocument/2006/relationships/ctrlProp" Target="../ctrlProps/ctrlProp238.xml"/><Relationship Id="rId19" Type="http://schemas.openxmlformats.org/officeDocument/2006/relationships/ctrlProp" Target="../ctrlProps/ctrlProp175.xml"/><Relationship Id="rId14" Type="http://schemas.openxmlformats.org/officeDocument/2006/relationships/ctrlProp" Target="../ctrlProps/ctrlProp170.xml"/><Relationship Id="rId30" Type="http://schemas.openxmlformats.org/officeDocument/2006/relationships/ctrlProp" Target="../ctrlProps/ctrlProp186.xml"/><Relationship Id="rId35" Type="http://schemas.openxmlformats.org/officeDocument/2006/relationships/ctrlProp" Target="../ctrlProps/ctrlProp191.xml"/><Relationship Id="rId56" Type="http://schemas.openxmlformats.org/officeDocument/2006/relationships/ctrlProp" Target="../ctrlProps/ctrlProp212.xml"/><Relationship Id="rId77" Type="http://schemas.openxmlformats.org/officeDocument/2006/relationships/ctrlProp" Target="../ctrlProps/ctrlProp233.xml"/><Relationship Id="rId100" Type="http://schemas.openxmlformats.org/officeDocument/2006/relationships/ctrlProp" Target="../ctrlProps/ctrlProp256.xml"/><Relationship Id="rId105" Type="http://schemas.openxmlformats.org/officeDocument/2006/relationships/ctrlProp" Target="../ctrlProps/ctrlProp261.xml"/><Relationship Id="rId126" Type="http://schemas.openxmlformats.org/officeDocument/2006/relationships/ctrlProp" Target="../ctrlProps/ctrlProp282.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93" Type="http://schemas.openxmlformats.org/officeDocument/2006/relationships/ctrlProp" Target="../ctrlProps/ctrlProp249.xml"/><Relationship Id="rId98" Type="http://schemas.openxmlformats.org/officeDocument/2006/relationships/ctrlProp" Target="../ctrlProps/ctrlProp254.xml"/><Relationship Id="rId121" Type="http://schemas.openxmlformats.org/officeDocument/2006/relationships/ctrlProp" Target="../ctrlProps/ctrlProp277.xml"/><Relationship Id="rId3" Type="http://schemas.openxmlformats.org/officeDocument/2006/relationships/vmlDrawing" Target="../drawings/vmlDrawing5.vml"/><Relationship Id="rId25" Type="http://schemas.openxmlformats.org/officeDocument/2006/relationships/ctrlProp" Target="../ctrlProps/ctrlProp181.xml"/><Relationship Id="rId46" Type="http://schemas.openxmlformats.org/officeDocument/2006/relationships/ctrlProp" Target="../ctrlProps/ctrlProp202.xml"/><Relationship Id="rId67" Type="http://schemas.openxmlformats.org/officeDocument/2006/relationships/ctrlProp" Target="../ctrlProps/ctrlProp223.xml"/><Relationship Id="rId116" Type="http://schemas.openxmlformats.org/officeDocument/2006/relationships/ctrlProp" Target="../ctrlProps/ctrlProp272.xml"/><Relationship Id="rId137" Type="http://schemas.openxmlformats.org/officeDocument/2006/relationships/ctrlProp" Target="../ctrlProps/ctrlProp293.xml"/><Relationship Id="rId20" Type="http://schemas.openxmlformats.org/officeDocument/2006/relationships/ctrlProp" Target="../ctrlProps/ctrlProp176.xml"/><Relationship Id="rId41" Type="http://schemas.openxmlformats.org/officeDocument/2006/relationships/ctrlProp" Target="../ctrlProps/ctrlProp197.xml"/><Relationship Id="rId62" Type="http://schemas.openxmlformats.org/officeDocument/2006/relationships/ctrlProp" Target="../ctrlProps/ctrlProp218.xml"/><Relationship Id="rId83" Type="http://schemas.openxmlformats.org/officeDocument/2006/relationships/ctrlProp" Target="../ctrlProps/ctrlProp239.xml"/><Relationship Id="rId88" Type="http://schemas.openxmlformats.org/officeDocument/2006/relationships/ctrlProp" Target="../ctrlProps/ctrlProp244.xml"/><Relationship Id="rId111" Type="http://schemas.openxmlformats.org/officeDocument/2006/relationships/ctrlProp" Target="../ctrlProps/ctrlProp267.xml"/><Relationship Id="rId132" Type="http://schemas.openxmlformats.org/officeDocument/2006/relationships/ctrlProp" Target="../ctrlProps/ctrlProp288.xml"/><Relationship Id="rId15" Type="http://schemas.openxmlformats.org/officeDocument/2006/relationships/ctrlProp" Target="../ctrlProps/ctrlProp171.xml"/><Relationship Id="rId36" Type="http://schemas.openxmlformats.org/officeDocument/2006/relationships/ctrlProp" Target="../ctrlProps/ctrlProp192.xml"/><Relationship Id="rId57" Type="http://schemas.openxmlformats.org/officeDocument/2006/relationships/ctrlProp" Target="../ctrlProps/ctrlProp213.xml"/><Relationship Id="rId106" Type="http://schemas.openxmlformats.org/officeDocument/2006/relationships/ctrlProp" Target="../ctrlProps/ctrlProp262.xml"/><Relationship Id="rId127" Type="http://schemas.openxmlformats.org/officeDocument/2006/relationships/ctrlProp" Target="../ctrlProps/ctrlProp283.xml"/><Relationship Id="rId10" Type="http://schemas.openxmlformats.org/officeDocument/2006/relationships/ctrlProp" Target="../ctrlProps/ctrlProp166.xml"/><Relationship Id="rId31" Type="http://schemas.openxmlformats.org/officeDocument/2006/relationships/ctrlProp" Target="../ctrlProps/ctrlProp187.xml"/><Relationship Id="rId52" Type="http://schemas.openxmlformats.org/officeDocument/2006/relationships/ctrlProp" Target="../ctrlProps/ctrlProp208.xml"/><Relationship Id="rId73" Type="http://schemas.openxmlformats.org/officeDocument/2006/relationships/ctrlProp" Target="../ctrlProps/ctrlProp229.xml"/><Relationship Id="rId78" Type="http://schemas.openxmlformats.org/officeDocument/2006/relationships/ctrlProp" Target="../ctrlProps/ctrlProp234.xml"/><Relationship Id="rId94" Type="http://schemas.openxmlformats.org/officeDocument/2006/relationships/ctrlProp" Target="../ctrlProps/ctrlProp250.xml"/><Relationship Id="rId99" Type="http://schemas.openxmlformats.org/officeDocument/2006/relationships/ctrlProp" Target="../ctrlProps/ctrlProp255.xml"/><Relationship Id="rId101" Type="http://schemas.openxmlformats.org/officeDocument/2006/relationships/ctrlProp" Target="../ctrlProps/ctrlProp257.xml"/><Relationship Id="rId122" Type="http://schemas.openxmlformats.org/officeDocument/2006/relationships/ctrlProp" Target="../ctrlProps/ctrlProp278.xml"/><Relationship Id="rId4" Type="http://schemas.openxmlformats.org/officeDocument/2006/relationships/ctrlProp" Target="../ctrlProps/ctrlProp160.xml"/><Relationship Id="rId9" Type="http://schemas.openxmlformats.org/officeDocument/2006/relationships/ctrlProp" Target="../ctrlProps/ctrlProp165.xml"/><Relationship Id="rId26" Type="http://schemas.openxmlformats.org/officeDocument/2006/relationships/ctrlProp" Target="../ctrlProps/ctrlProp182.xml"/><Relationship Id="rId47" Type="http://schemas.openxmlformats.org/officeDocument/2006/relationships/ctrlProp" Target="../ctrlProps/ctrlProp203.xml"/><Relationship Id="rId68" Type="http://schemas.openxmlformats.org/officeDocument/2006/relationships/ctrlProp" Target="../ctrlProps/ctrlProp224.xml"/><Relationship Id="rId89" Type="http://schemas.openxmlformats.org/officeDocument/2006/relationships/ctrlProp" Target="../ctrlProps/ctrlProp245.xml"/><Relationship Id="rId112" Type="http://schemas.openxmlformats.org/officeDocument/2006/relationships/ctrlProp" Target="../ctrlProps/ctrlProp268.xml"/><Relationship Id="rId133" Type="http://schemas.openxmlformats.org/officeDocument/2006/relationships/ctrlProp" Target="../ctrlProps/ctrlProp289.xml"/><Relationship Id="rId16"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59"/>
  <sheetViews>
    <sheetView topLeftCell="K1" workbookViewId="0">
      <selection activeCell="R15" sqref="R15"/>
    </sheetView>
  </sheetViews>
  <sheetFormatPr baseColWidth="10" defaultRowHeight="15" x14ac:dyDescent="0.25"/>
  <cols>
    <col min="2" max="2" width="38.42578125" customWidth="1"/>
    <col min="3" max="3" width="27.85546875" style="105" customWidth="1"/>
    <col min="15" max="15" width="24" customWidth="1"/>
    <col min="16" max="16" width="15.28515625" customWidth="1"/>
    <col min="21" max="21" width="11.28515625" customWidth="1"/>
    <col min="22" max="22" width="10.7109375" customWidth="1"/>
  </cols>
  <sheetData>
    <row r="3" spans="2:18" s="129" customFormat="1" ht="15.75" thickBot="1" x14ac:dyDescent="0.3">
      <c r="B3" s="106" t="s">
        <v>187</v>
      </c>
      <c r="C3" s="108" t="s">
        <v>188</v>
      </c>
      <c r="D3" s="107"/>
      <c r="E3" s="107"/>
      <c r="F3" s="107"/>
      <c r="G3" s="107"/>
      <c r="H3" s="107"/>
      <c r="I3" s="107"/>
      <c r="J3" s="107"/>
      <c r="K3" s="107"/>
      <c r="L3" s="107"/>
      <c r="M3" s="109"/>
      <c r="O3" s="130" t="s">
        <v>211</v>
      </c>
      <c r="P3" s="131" t="s">
        <v>214</v>
      </c>
      <c r="R3" s="129" t="s">
        <v>215</v>
      </c>
    </row>
    <row r="4" spans="2:18" x14ac:dyDescent="0.25">
      <c r="B4" s="110" t="s">
        <v>205</v>
      </c>
      <c r="C4" s="316">
        <v>39878767100039</v>
      </c>
      <c r="D4" s="111"/>
      <c r="E4" s="111"/>
      <c r="F4" s="111"/>
      <c r="G4" s="111"/>
      <c r="H4" s="111"/>
      <c r="I4" s="111"/>
      <c r="J4" s="111"/>
      <c r="K4" s="111"/>
      <c r="L4" s="111"/>
      <c r="M4" s="112"/>
      <c r="O4" s="127" t="s">
        <v>212</v>
      </c>
      <c r="P4" s="132">
        <v>500</v>
      </c>
      <c r="R4" s="136">
        <v>0.1</v>
      </c>
    </row>
    <row r="5" spans="2:18" x14ac:dyDescent="0.25">
      <c r="B5" s="113" t="s">
        <v>206</v>
      </c>
      <c r="C5" s="317">
        <v>43856881800027</v>
      </c>
      <c r="D5" s="114"/>
      <c r="E5" s="114"/>
      <c r="F5" s="114"/>
      <c r="G5" s="114"/>
      <c r="H5" s="114"/>
      <c r="I5" s="114"/>
      <c r="J5" s="114"/>
      <c r="K5" s="114"/>
      <c r="L5" s="114"/>
      <c r="M5" s="115"/>
      <c r="O5" s="127" t="s">
        <v>213</v>
      </c>
      <c r="P5" s="132">
        <v>350</v>
      </c>
      <c r="R5" s="129" t="s">
        <v>218</v>
      </c>
    </row>
    <row r="6" spans="2:18" x14ac:dyDescent="0.25">
      <c r="B6" s="113" t="s">
        <v>222</v>
      </c>
      <c r="C6" s="317">
        <v>43856881800027</v>
      </c>
      <c r="D6" s="114"/>
      <c r="E6" s="114"/>
      <c r="F6" s="114"/>
      <c r="G6" s="114"/>
      <c r="H6" s="114"/>
      <c r="I6" s="114"/>
      <c r="J6" s="114"/>
      <c r="K6" s="114"/>
      <c r="L6" s="114"/>
      <c r="M6" s="115"/>
      <c r="O6" s="127"/>
      <c r="P6" s="132"/>
      <c r="R6" s="189">
        <v>1000</v>
      </c>
    </row>
    <row r="7" spans="2:18" x14ac:dyDescent="0.25">
      <c r="B7" s="113" t="s">
        <v>223</v>
      </c>
      <c r="C7" s="317">
        <v>43393335500037</v>
      </c>
      <c r="D7" s="114"/>
      <c r="E7" s="114"/>
      <c r="F7" s="114"/>
      <c r="G7" s="114"/>
      <c r="H7" s="114"/>
      <c r="I7" s="114"/>
      <c r="J7" s="114"/>
      <c r="K7" s="114"/>
      <c r="L7" s="114"/>
      <c r="M7" s="115"/>
      <c r="O7" s="127"/>
      <c r="P7" s="132"/>
      <c r="R7" s="129" t="s">
        <v>219</v>
      </c>
    </row>
    <row r="8" spans="2:18" x14ac:dyDescent="0.25">
      <c r="B8" s="113" t="s">
        <v>224</v>
      </c>
      <c r="C8" s="317">
        <v>38175899400028</v>
      </c>
      <c r="D8" s="114"/>
      <c r="E8" s="114"/>
      <c r="F8" s="114"/>
      <c r="G8" s="114"/>
      <c r="H8" s="114"/>
      <c r="I8" s="114"/>
      <c r="J8" s="114"/>
      <c r="K8" s="114"/>
      <c r="L8" s="114"/>
      <c r="M8" s="115"/>
      <c r="O8" s="127"/>
      <c r="P8" s="132"/>
      <c r="R8" s="189">
        <v>3000</v>
      </c>
    </row>
    <row r="9" spans="2:18" x14ac:dyDescent="0.25">
      <c r="B9" s="113" t="s">
        <v>204</v>
      </c>
      <c r="C9" s="317">
        <v>83523529200017</v>
      </c>
      <c r="D9" s="114"/>
      <c r="E9" s="114"/>
      <c r="F9" s="114"/>
      <c r="G9" s="114"/>
      <c r="H9" s="114"/>
      <c r="I9" s="114"/>
      <c r="J9" s="114"/>
      <c r="K9" s="114"/>
      <c r="L9" s="114"/>
      <c r="M9" s="115"/>
      <c r="O9" s="127"/>
      <c r="P9" s="132"/>
    </row>
    <row r="10" spans="2:18" x14ac:dyDescent="0.25">
      <c r="B10" s="113" t="s">
        <v>225</v>
      </c>
      <c r="C10" s="317">
        <v>37972252300022</v>
      </c>
      <c r="D10" s="114"/>
      <c r="E10" s="114"/>
      <c r="F10" s="114"/>
      <c r="G10" s="114"/>
      <c r="H10" s="114"/>
      <c r="I10" s="114"/>
      <c r="J10" s="114"/>
      <c r="K10" s="114"/>
      <c r="L10" s="114"/>
      <c r="M10" s="115"/>
      <c r="O10" s="127"/>
      <c r="P10" s="132"/>
      <c r="R10" s="129" t="s">
        <v>220</v>
      </c>
    </row>
    <row r="11" spans="2:18" x14ac:dyDescent="0.25">
      <c r="B11" s="113" t="s">
        <v>197</v>
      </c>
      <c r="C11" s="317">
        <v>18090002900018</v>
      </c>
      <c r="D11" s="114"/>
      <c r="E11" s="114"/>
      <c r="F11" s="114"/>
      <c r="G11" s="114"/>
      <c r="H11" s="114"/>
      <c r="I11" s="114"/>
      <c r="J11" s="114"/>
      <c r="K11" s="114"/>
      <c r="L11" s="114"/>
      <c r="M11" s="115"/>
      <c r="O11" s="127"/>
      <c r="P11" s="132"/>
      <c r="R11" s="136">
        <v>0.8</v>
      </c>
    </row>
    <row r="12" spans="2:18" x14ac:dyDescent="0.25">
      <c r="B12" s="113" t="s">
        <v>202</v>
      </c>
      <c r="C12" s="317">
        <v>18110004100027</v>
      </c>
      <c r="D12" s="114"/>
      <c r="E12" s="114"/>
      <c r="F12" s="114"/>
      <c r="G12" s="114"/>
      <c r="H12" s="114"/>
      <c r="I12" s="114"/>
      <c r="J12" s="114"/>
      <c r="K12" s="114"/>
      <c r="L12" s="114"/>
      <c r="M12" s="115"/>
      <c r="O12" s="127"/>
      <c r="P12" s="132"/>
    </row>
    <row r="13" spans="2:18" ht="15.75" thickBot="1" x14ac:dyDescent="0.3">
      <c r="B13" s="113" t="s">
        <v>194</v>
      </c>
      <c r="C13" s="317">
        <v>18120002300016</v>
      </c>
      <c r="D13" s="114"/>
      <c r="E13" s="114"/>
      <c r="F13" s="114"/>
      <c r="G13" s="114"/>
      <c r="H13" s="114"/>
      <c r="I13" s="114"/>
      <c r="J13" s="114"/>
      <c r="K13" s="114"/>
      <c r="L13" s="114"/>
      <c r="M13" s="115"/>
      <c r="O13" s="128"/>
      <c r="P13" s="133"/>
      <c r="R13" s="129" t="s">
        <v>221</v>
      </c>
    </row>
    <row r="14" spans="2:18" x14ac:dyDescent="0.25">
      <c r="B14" s="113" t="s">
        <v>203</v>
      </c>
      <c r="C14" s="317">
        <v>18300004100032</v>
      </c>
      <c r="D14" s="114"/>
      <c r="E14" s="114"/>
      <c r="F14" s="114"/>
      <c r="G14" s="114"/>
      <c r="H14" s="114"/>
      <c r="I14" s="114"/>
      <c r="J14" s="114"/>
      <c r="K14" s="114"/>
      <c r="L14" s="114"/>
      <c r="M14" s="115"/>
      <c r="R14" s="136">
        <v>0.2</v>
      </c>
    </row>
    <row r="15" spans="2:18" x14ac:dyDescent="0.25">
      <c r="B15" s="113" t="s">
        <v>191</v>
      </c>
      <c r="C15" s="317">
        <v>18320002100016</v>
      </c>
      <c r="D15" s="114"/>
      <c r="E15" s="114"/>
      <c r="F15" s="114"/>
      <c r="G15" s="114"/>
      <c r="H15" s="114"/>
      <c r="I15" s="114"/>
      <c r="J15" s="114"/>
      <c r="K15" s="114"/>
      <c r="L15" s="114"/>
      <c r="M15" s="115"/>
    </row>
    <row r="16" spans="2:18" x14ac:dyDescent="0.25">
      <c r="B16" s="113" t="s">
        <v>200</v>
      </c>
      <c r="C16" s="317">
        <v>18310004900026</v>
      </c>
      <c r="D16" s="114"/>
      <c r="E16" s="114"/>
      <c r="F16" s="114"/>
      <c r="G16" s="114"/>
      <c r="H16" s="114"/>
      <c r="I16" s="114"/>
      <c r="J16" s="114"/>
      <c r="K16" s="114"/>
      <c r="L16" s="114"/>
      <c r="M16" s="115"/>
    </row>
    <row r="17" spans="2:19" x14ac:dyDescent="0.25">
      <c r="B17" s="113" t="s">
        <v>193</v>
      </c>
      <c r="C17" s="317">
        <v>18650002100016</v>
      </c>
      <c r="D17" s="114"/>
      <c r="E17" s="114"/>
      <c r="F17" s="114"/>
      <c r="G17" s="114"/>
      <c r="H17" s="114"/>
      <c r="I17" s="114"/>
      <c r="J17" s="114"/>
      <c r="K17" s="114"/>
      <c r="L17" s="114"/>
      <c r="M17" s="115"/>
      <c r="R17" t="s">
        <v>245</v>
      </c>
    </row>
    <row r="18" spans="2:19" x14ac:dyDescent="0.25">
      <c r="B18" s="113" t="s">
        <v>195</v>
      </c>
      <c r="C18" s="317">
        <v>18340003500030</v>
      </c>
      <c r="D18" s="114"/>
      <c r="E18" s="114"/>
      <c r="F18" s="114"/>
      <c r="G18" s="114"/>
      <c r="H18" s="114"/>
      <c r="I18" s="114"/>
      <c r="J18" s="114"/>
      <c r="K18" s="114"/>
      <c r="L18" s="114"/>
      <c r="M18" s="115"/>
      <c r="R18" t="s">
        <v>246</v>
      </c>
      <c r="S18" t="s">
        <v>247</v>
      </c>
    </row>
    <row r="19" spans="2:19" x14ac:dyDescent="0.25">
      <c r="B19" s="113" t="s">
        <v>199</v>
      </c>
      <c r="C19" s="317">
        <v>18460002100010</v>
      </c>
      <c r="D19" s="114"/>
      <c r="E19" s="114"/>
      <c r="F19" s="114"/>
      <c r="G19" s="114"/>
      <c r="H19" s="114"/>
      <c r="I19" s="114"/>
      <c r="J19" s="114"/>
      <c r="K19" s="114"/>
      <c r="L19" s="114"/>
      <c r="M19" s="115"/>
      <c r="R19" t="s">
        <v>248</v>
      </c>
      <c r="S19" t="s">
        <v>249</v>
      </c>
    </row>
    <row r="20" spans="2:19" x14ac:dyDescent="0.25">
      <c r="B20" s="113" t="s">
        <v>198</v>
      </c>
      <c r="C20" s="317">
        <v>18480001900020</v>
      </c>
      <c r="D20" s="114"/>
      <c r="E20" s="114"/>
      <c r="F20" s="114"/>
      <c r="G20" s="114"/>
      <c r="H20" s="114"/>
      <c r="I20" s="114"/>
      <c r="J20" s="114"/>
      <c r="K20" s="114"/>
      <c r="L20" s="114"/>
      <c r="M20" s="115"/>
      <c r="R20" t="s">
        <v>251</v>
      </c>
      <c r="S20" t="b">
        <v>0</v>
      </c>
    </row>
    <row r="21" spans="2:19" x14ac:dyDescent="0.25">
      <c r="B21" s="113" t="s">
        <v>196</v>
      </c>
      <c r="C21" s="317">
        <v>18660003700011</v>
      </c>
      <c r="D21" s="114"/>
      <c r="E21" s="114"/>
      <c r="F21" s="114"/>
      <c r="G21" s="114"/>
      <c r="H21" s="114"/>
      <c r="I21" s="114"/>
      <c r="J21" s="114"/>
      <c r="K21" s="114"/>
      <c r="L21" s="114"/>
      <c r="M21" s="115"/>
      <c r="R21" t="s">
        <v>250</v>
      </c>
      <c r="S21" t="str">
        <f>IF(S20=TRUE,S18,S19)</f>
        <v>HT</v>
      </c>
    </row>
    <row r="22" spans="2:19" x14ac:dyDescent="0.25">
      <c r="B22" s="113" t="s">
        <v>192</v>
      </c>
      <c r="C22" s="317">
        <v>18810004400018</v>
      </c>
      <c r="D22" s="114"/>
      <c r="E22" s="114"/>
      <c r="F22" s="114"/>
      <c r="G22" s="114"/>
      <c r="H22" s="114"/>
      <c r="I22" s="114"/>
      <c r="J22" s="114"/>
      <c r="K22" s="114"/>
      <c r="L22" s="114"/>
      <c r="M22" s="115"/>
    </row>
    <row r="23" spans="2:19" x14ac:dyDescent="0.25">
      <c r="B23" s="113" t="s">
        <v>189</v>
      </c>
      <c r="C23" s="317">
        <v>18820002600014</v>
      </c>
      <c r="D23" s="114"/>
      <c r="E23" s="114"/>
      <c r="F23" s="114"/>
      <c r="G23" s="114"/>
      <c r="H23" s="114"/>
      <c r="I23" s="114"/>
      <c r="J23" s="114"/>
      <c r="K23" s="114"/>
      <c r="L23" s="114"/>
      <c r="M23" s="115"/>
    </row>
    <row r="24" spans="2:19" x14ac:dyDescent="0.25">
      <c r="B24" s="113" t="s">
        <v>226</v>
      </c>
      <c r="C24" s="317">
        <v>13002160300019</v>
      </c>
      <c r="D24" s="114"/>
      <c r="E24" s="114"/>
      <c r="F24" s="114"/>
      <c r="G24" s="114"/>
      <c r="H24" s="114"/>
      <c r="I24" s="114"/>
      <c r="J24" s="114"/>
      <c r="K24" s="114"/>
      <c r="L24" s="114"/>
      <c r="M24" s="115"/>
    </row>
    <row r="25" spans="2:19" x14ac:dyDescent="0.25">
      <c r="B25" s="113" t="s">
        <v>227</v>
      </c>
      <c r="C25" s="317">
        <v>40153467200027</v>
      </c>
      <c r="D25" s="114"/>
      <c r="E25" s="114"/>
      <c r="F25" s="114"/>
      <c r="G25" s="114"/>
      <c r="H25" s="114"/>
      <c r="I25" s="114"/>
      <c r="J25" s="114"/>
      <c r="K25" s="114"/>
      <c r="L25" s="114"/>
      <c r="M25" s="115"/>
    </row>
    <row r="26" spans="2:19" x14ac:dyDescent="0.25">
      <c r="B26" s="113" t="s">
        <v>228</v>
      </c>
      <c r="C26" s="317">
        <v>48753232700037</v>
      </c>
      <c r="D26" s="114"/>
      <c r="E26" s="114"/>
      <c r="F26" s="114"/>
      <c r="G26" s="114"/>
      <c r="H26" s="114"/>
      <c r="I26" s="114"/>
      <c r="J26" s="114"/>
      <c r="K26" s="114"/>
      <c r="L26" s="114"/>
      <c r="M26" s="115"/>
    </row>
    <row r="27" spans="2:19" x14ac:dyDescent="0.25">
      <c r="B27" s="113" t="s">
        <v>190</v>
      </c>
      <c r="C27" s="317">
        <v>40793990900021</v>
      </c>
      <c r="D27" s="114"/>
      <c r="E27" s="114"/>
      <c r="F27" s="114"/>
      <c r="G27" s="114"/>
      <c r="H27" s="114"/>
      <c r="I27" s="114"/>
      <c r="J27" s="114"/>
      <c r="K27" s="114"/>
      <c r="L27" s="114"/>
      <c r="M27" s="115"/>
    </row>
    <row r="28" spans="2:19" x14ac:dyDescent="0.25">
      <c r="B28" s="113" t="s">
        <v>229</v>
      </c>
      <c r="C28" s="317"/>
      <c r="D28" s="114"/>
      <c r="E28" s="114"/>
      <c r="F28" s="114"/>
      <c r="G28" s="114"/>
      <c r="H28" s="114"/>
      <c r="I28" s="114"/>
      <c r="J28" s="114"/>
      <c r="K28" s="114"/>
      <c r="L28" s="114"/>
      <c r="M28" s="115"/>
    </row>
    <row r="29" spans="2:19" x14ac:dyDescent="0.25">
      <c r="B29" s="113" t="s">
        <v>229</v>
      </c>
      <c r="C29" s="317"/>
      <c r="D29" s="114"/>
      <c r="E29" s="114"/>
      <c r="F29" s="114"/>
      <c r="G29" s="114"/>
      <c r="H29" s="114"/>
      <c r="I29" s="114"/>
      <c r="J29" s="114"/>
      <c r="K29" s="114"/>
      <c r="L29" s="114"/>
      <c r="M29" s="115"/>
    </row>
    <row r="30" spans="2:19" x14ac:dyDescent="0.25">
      <c r="B30" s="113" t="s">
        <v>229</v>
      </c>
      <c r="C30" s="317"/>
      <c r="D30" s="114"/>
      <c r="E30" s="114"/>
      <c r="F30" s="114"/>
      <c r="G30" s="114"/>
      <c r="H30" s="114"/>
      <c r="I30" s="114"/>
      <c r="J30" s="114"/>
      <c r="K30" s="114"/>
      <c r="L30" s="114"/>
      <c r="M30" s="115"/>
    </row>
    <row r="31" spans="2:19" x14ac:dyDescent="0.25">
      <c r="B31" s="113" t="s">
        <v>230</v>
      </c>
      <c r="C31" s="317"/>
      <c r="D31" s="114"/>
      <c r="E31" s="114"/>
      <c r="F31" s="114"/>
      <c r="G31" s="114"/>
      <c r="H31" s="114"/>
      <c r="I31" s="114"/>
      <c r="J31" s="114"/>
      <c r="K31" s="114"/>
      <c r="L31" s="114"/>
      <c r="M31" s="115"/>
    </row>
    <row r="32" spans="2:19" x14ac:dyDescent="0.25">
      <c r="B32" s="113" t="s">
        <v>231</v>
      </c>
      <c r="C32" s="317"/>
      <c r="D32" s="114"/>
      <c r="E32" s="114"/>
      <c r="F32" s="114"/>
      <c r="G32" s="114"/>
      <c r="H32" s="114"/>
      <c r="I32" s="114"/>
      <c r="J32" s="114"/>
      <c r="K32" s="114"/>
      <c r="L32" s="114"/>
      <c r="M32" s="115"/>
    </row>
    <row r="33" spans="2:13" x14ac:dyDescent="0.25">
      <c r="B33" s="113" t="s">
        <v>232</v>
      </c>
      <c r="C33" s="317"/>
      <c r="D33" s="114"/>
      <c r="E33" s="114"/>
      <c r="F33" s="114"/>
      <c r="G33" s="114"/>
      <c r="H33" s="114"/>
      <c r="I33" s="114"/>
      <c r="J33" s="114"/>
      <c r="K33" s="114"/>
      <c r="L33" s="114"/>
      <c r="M33" s="115"/>
    </row>
    <row r="34" spans="2:13" x14ac:dyDescent="0.25">
      <c r="B34" s="113" t="s">
        <v>233</v>
      </c>
      <c r="C34" s="317"/>
      <c r="D34" s="114"/>
      <c r="E34" s="114"/>
      <c r="F34" s="114"/>
      <c r="G34" s="114"/>
      <c r="H34" s="114"/>
      <c r="I34" s="114"/>
      <c r="J34" s="114"/>
      <c r="K34" s="114"/>
      <c r="L34" s="114"/>
      <c r="M34" s="115"/>
    </row>
    <row r="35" spans="2:13" x14ac:dyDescent="0.25">
      <c r="B35" s="113" t="s">
        <v>234</v>
      </c>
      <c r="C35" s="317">
        <v>41892981600019</v>
      </c>
      <c r="D35" s="114"/>
      <c r="E35" s="114"/>
      <c r="F35" s="114"/>
      <c r="G35" s="114"/>
      <c r="H35" s="114"/>
      <c r="I35" s="114"/>
      <c r="J35" s="114"/>
      <c r="K35" s="114"/>
      <c r="L35" s="114"/>
      <c r="M35" s="115"/>
    </row>
    <row r="36" spans="2:13" x14ac:dyDescent="0.25">
      <c r="B36" s="113" t="s">
        <v>235</v>
      </c>
      <c r="C36" s="317"/>
      <c r="D36" s="114"/>
      <c r="E36" s="114"/>
      <c r="F36" s="114"/>
      <c r="G36" s="114"/>
      <c r="H36" s="114"/>
      <c r="I36" s="114"/>
      <c r="J36" s="114"/>
      <c r="K36" s="114"/>
      <c r="L36" s="114"/>
      <c r="M36" s="115"/>
    </row>
    <row r="37" spans="2:13" x14ac:dyDescent="0.25">
      <c r="B37" s="113" t="s">
        <v>236</v>
      </c>
      <c r="C37" s="317"/>
      <c r="D37" s="114"/>
      <c r="E37" s="114"/>
      <c r="F37" s="114"/>
      <c r="G37" s="114"/>
      <c r="H37" s="114"/>
      <c r="I37" s="114"/>
      <c r="J37" s="114"/>
      <c r="K37" s="114"/>
      <c r="L37" s="114"/>
      <c r="M37" s="115"/>
    </row>
    <row r="38" spans="2:13" x14ac:dyDescent="0.25">
      <c r="B38" s="113" t="s">
        <v>237</v>
      </c>
      <c r="C38" s="317"/>
      <c r="D38" s="114"/>
      <c r="E38" s="114"/>
      <c r="F38" s="114"/>
      <c r="G38" s="114"/>
      <c r="H38" s="114"/>
      <c r="I38" s="114"/>
      <c r="J38" s="114"/>
      <c r="K38" s="114"/>
      <c r="L38" s="114"/>
      <c r="M38" s="115"/>
    </row>
    <row r="39" spans="2:13" x14ac:dyDescent="0.25">
      <c r="B39" s="113" t="s">
        <v>238</v>
      </c>
      <c r="C39" s="317"/>
      <c r="D39" s="114"/>
      <c r="E39" s="114"/>
      <c r="F39" s="114"/>
      <c r="G39" s="114"/>
      <c r="H39" s="114"/>
      <c r="I39" s="114"/>
      <c r="J39" s="114"/>
      <c r="K39" s="114"/>
      <c r="L39" s="114"/>
      <c r="M39" s="115"/>
    </row>
    <row r="40" spans="2:13" x14ac:dyDescent="0.25">
      <c r="B40" s="113" t="s">
        <v>239</v>
      </c>
      <c r="C40" s="317"/>
      <c r="D40" s="114"/>
      <c r="E40" s="114"/>
      <c r="F40" s="114"/>
      <c r="G40" s="114"/>
      <c r="H40" s="114"/>
      <c r="I40" s="114"/>
      <c r="J40" s="114"/>
      <c r="K40" s="114"/>
      <c r="L40" s="114"/>
      <c r="M40" s="115"/>
    </row>
    <row r="41" spans="2:13" x14ac:dyDescent="0.25">
      <c r="B41" s="113" t="s">
        <v>240</v>
      </c>
      <c r="C41" s="317">
        <v>40869292900016</v>
      </c>
      <c r="D41" s="114"/>
      <c r="E41" s="114"/>
      <c r="F41" s="114"/>
      <c r="G41" s="114"/>
      <c r="H41" s="114"/>
      <c r="I41" s="114"/>
      <c r="J41" s="114"/>
      <c r="K41" s="114"/>
      <c r="L41" s="114"/>
      <c r="M41" s="115"/>
    </row>
    <row r="42" spans="2:13" x14ac:dyDescent="0.25">
      <c r="B42" s="113" t="s">
        <v>201</v>
      </c>
      <c r="C42" s="317"/>
      <c r="D42" s="114"/>
      <c r="E42" s="114"/>
      <c r="F42" s="114"/>
      <c r="G42" s="114"/>
      <c r="H42" s="114"/>
      <c r="I42" s="114"/>
      <c r="J42" s="114"/>
      <c r="K42" s="114"/>
      <c r="L42" s="114"/>
      <c r="M42" s="115"/>
    </row>
    <row r="43" spans="2:13" x14ac:dyDescent="0.25">
      <c r="B43" s="113"/>
      <c r="C43" s="317"/>
      <c r="D43" s="114"/>
      <c r="E43" s="114"/>
      <c r="F43" s="114"/>
      <c r="G43" s="114"/>
      <c r="H43" s="114"/>
      <c r="I43" s="114"/>
      <c r="J43" s="114"/>
      <c r="K43" s="114"/>
      <c r="L43" s="114"/>
      <c r="M43" s="115"/>
    </row>
    <row r="44" spans="2:13" x14ac:dyDescent="0.25">
      <c r="B44" s="113"/>
      <c r="C44" s="317"/>
      <c r="D44" s="114"/>
      <c r="E44" s="114"/>
      <c r="F44" s="114"/>
      <c r="G44" s="114"/>
      <c r="H44" s="114"/>
      <c r="I44" s="114"/>
      <c r="J44" s="114"/>
      <c r="K44" s="114"/>
      <c r="L44" s="114"/>
      <c r="M44" s="115"/>
    </row>
    <row r="45" spans="2:13" x14ac:dyDescent="0.25">
      <c r="B45" s="113"/>
      <c r="C45" s="317"/>
      <c r="D45" s="114"/>
      <c r="E45" s="114"/>
      <c r="F45" s="114"/>
      <c r="G45" s="114"/>
      <c r="H45" s="114"/>
      <c r="I45" s="114"/>
      <c r="J45" s="114"/>
      <c r="K45" s="114"/>
      <c r="L45" s="114"/>
      <c r="M45" s="115"/>
    </row>
    <row r="46" spans="2:13" x14ac:dyDescent="0.25">
      <c r="B46" s="113"/>
      <c r="C46" s="317"/>
      <c r="D46" s="114"/>
      <c r="E46" s="114"/>
      <c r="F46" s="114"/>
      <c r="G46" s="114"/>
      <c r="H46" s="114"/>
      <c r="I46" s="114"/>
      <c r="J46" s="114"/>
      <c r="K46" s="114"/>
      <c r="L46" s="114"/>
      <c r="M46" s="115"/>
    </row>
    <row r="47" spans="2:13" x14ac:dyDescent="0.25">
      <c r="B47" s="113"/>
      <c r="C47" s="317"/>
      <c r="D47" s="114"/>
      <c r="E47" s="114"/>
      <c r="F47" s="114"/>
      <c r="G47" s="114"/>
      <c r="H47" s="114"/>
      <c r="I47" s="114"/>
      <c r="J47" s="114"/>
      <c r="K47" s="114"/>
      <c r="L47" s="114"/>
      <c r="M47" s="115"/>
    </row>
    <row r="48" spans="2:13" x14ac:dyDescent="0.25">
      <c r="B48" s="113"/>
      <c r="C48" s="317"/>
      <c r="D48" s="114"/>
      <c r="E48" s="114"/>
      <c r="F48" s="114"/>
      <c r="G48" s="114"/>
      <c r="H48" s="114"/>
      <c r="I48" s="114"/>
      <c r="J48" s="114"/>
      <c r="K48" s="114"/>
      <c r="L48" s="114"/>
      <c r="M48" s="115"/>
    </row>
    <row r="49" spans="2:13" x14ac:dyDescent="0.25">
      <c r="B49" s="113"/>
      <c r="C49" s="317"/>
      <c r="D49" s="114"/>
      <c r="E49" s="114"/>
      <c r="F49" s="114"/>
      <c r="G49" s="114"/>
      <c r="H49" s="114"/>
      <c r="I49" s="114"/>
      <c r="J49" s="114"/>
      <c r="K49" s="114"/>
      <c r="L49" s="114"/>
      <c r="M49" s="115"/>
    </row>
    <row r="50" spans="2:13" x14ac:dyDescent="0.25">
      <c r="B50" s="113"/>
      <c r="C50" s="317"/>
      <c r="D50" s="114"/>
      <c r="E50" s="114"/>
      <c r="F50" s="114"/>
      <c r="G50" s="114"/>
      <c r="H50" s="114"/>
      <c r="I50" s="114"/>
      <c r="J50" s="114"/>
      <c r="K50" s="114"/>
      <c r="L50" s="114"/>
      <c r="M50" s="115"/>
    </row>
    <row r="51" spans="2:13" x14ac:dyDescent="0.25">
      <c r="B51" s="113"/>
      <c r="C51" s="317"/>
      <c r="D51" s="114"/>
      <c r="E51" s="114"/>
      <c r="F51" s="114"/>
      <c r="G51" s="114"/>
      <c r="H51" s="114"/>
      <c r="I51" s="114"/>
      <c r="J51" s="114"/>
      <c r="K51" s="114"/>
      <c r="L51" s="114"/>
      <c r="M51" s="115"/>
    </row>
    <row r="52" spans="2:13" x14ac:dyDescent="0.25">
      <c r="B52" s="113"/>
      <c r="C52" s="317"/>
      <c r="D52" s="114"/>
      <c r="E52" s="114"/>
      <c r="F52" s="114"/>
      <c r="G52" s="114"/>
      <c r="H52" s="114"/>
      <c r="I52" s="114"/>
      <c r="J52" s="114"/>
      <c r="K52" s="114"/>
      <c r="L52" s="114"/>
      <c r="M52" s="115"/>
    </row>
    <row r="53" spans="2:13" x14ac:dyDescent="0.25">
      <c r="B53" s="113"/>
      <c r="C53" s="317"/>
      <c r="D53" s="114"/>
      <c r="E53" s="114"/>
      <c r="F53" s="114"/>
      <c r="G53" s="114"/>
      <c r="H53" s="114"/>
      <c r="I53" s="114"/>
      <c r="J53" s="114"/>
      <c r="K53" s="114"/>
      <c r="L53" s="114"/>
      <c r="M53" s="115"/>
    </row>
    <row r="54" spans="2:13" x14ac:dyDescent="0.25">
      <c r="B54" s="113"/>
      <c r="C54" s="317"/>
      <c r="D54" s="114"/>
      <c r="E54" s="114"/>
      <c r="F54" s="114"/>
      <c r="G54" s="114"/>
      <c r="H54" s="114"/>
      <c r="I54" s="114"/>
      <c r="J54" s="114"/>
      <c r="K54" s="114"/>
      <c r="L54" s="114"/>
      <c r="M54" s="115"/>
    </row>
    <row r="55" spans="2:13" x14ac:dyDescent="0.25">
      <c r="B55" s="113"/>
      <c r="C55" s="317"/>
      <c r="D55" s="114"/>
      <c r="E55" s="114"/>
      <c r="F55" s="114"/>
      <c r="G55" s="114"/>
      <c r="H55" s="114"/>
      <c r="I55" s="114"/>
      <c r="J55" s="114"/>
      <c r="K55" s="114"/>
      <c r="L55" s="114"/>
      <c r="M55" s="115"/>
    </row>
    <row r="56" spans="2:13" x14ac:dyDescent="0.25">
      <c r="B56" s="113"/>
      <c r="C56" s="317"/>
      <c r="D56" s="114"/>
      <c r="E56" s="114"/>
      <c r="F56" s="114"/>
      <c r="G56" s="114"/>
      <c r="H56" s="114"/>
      <c r="I56" s="114"/>
      <c r="J56" s="114"/>
      <c r="K56" s="114"/>
      <c r="L56" s="114"/>
      <c r="M56" s="115"/>
    </row>
    <row r="57" spans="2:13" x14ac:dyDescent="0.25">
      <c r="B57" s="113"/>
      <c r="C57" s="317"/>
      <c r="D57" s="114"/>
      <c r="E57" s="114"/>
      <c r="F57" s="114"/>
      <c r="G57" s="114"/>
      <c r="H57" s="114"/>
      <c r="I57" s="114"/>
      <c r="J57" s="114"/>
      <c r="K57" s="114"/>
      <c r="L57" s="114"/>
      <c r="M57" s="115"/>
    </row>
    <row r="58" spans="2:13" x14ac:dyDescent="0.25">
      <c r="B58" s="113"/>
      <c r="C58" s="317"/>
      <c r="D58" s="114"/>
      <c r="E58" s="114"/>
      <c r="F58" s="114"/>
      <c r="G58" s="114"/>
      <c r="H58" s="114"/>
      <c r="I58" s="114"/>
      <c r="J58" s="114"/>
      <c r="K58" s="114"/>
      <c r="L58" s="114"/>
      <c r="M58" s="115"/>
    </row>
    <row r="59" spans="2:13" ht="15.75" thickBot="1" x14ac:dyDescent="0.3">
      <c r="B59" s="116"/>
      <c r="C59" s="318"/>
      <c r="D59" s="117"/>
      <c r="E59" s="117"/>
      <c r="F59" s="117"/>
      <c r="G59" s="117"/>
      <c r="H59" s="117"/>
      <c r="I59" s="117"/>
      <c r="J59" s="117"/>
      <c r="K59" s="117"/>
      <c r="L59" s="117"/>
      <c r="M59" s="118"/>
    </row>
  </sheetData>
  <autoFilter ref="B3:M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showGridLines="0" zoomScale="85" zoomScaleNormal="85" workbookViewId="0">
      <selection activeCell="B40" sqref="B40"/>
    </sheetView>
  </sheetViews>
  <sheetFormatPr baseColWidth="10" defaultColWidth="9.140625" defaultRowHeight="15" x14ac:dyDescent="0.25"/>
  <cols>
    <col min="1" max="1" width="29.28515625" style="1" customWidth="1"/>
    <col min="2" max="2" width="51.42578125" style="1" customWidth="1"/>
    <col min="3" max="1025" width="10.7109375" style="1" customWidth="1"/>
  </cols>
  <sheetData>
    <row r="1" spans="1:6" s="2" customFormat="1" ht="21.6" customHeight="1" x14ac:dyDescent="0.3">
      <c r="A1" s="554" t="s">
        <v>0</v>
      </c>
      <c r="B1" s="554"/>
      <c r="C1" s="554"/>
      <c r="D1" s="554"/>
      <c r="E1" s="554"/>
      <c r="F1" s="554"/>
    </row>
    <row r="2" spans="1:6" s="1" customFormat="1" x14ac:dyDescent="0.25">
      <c r="A2" s="554"/>
      <c r="B2" s="554"/>
      <c r="C2" s="554"/>
      <c r="D2" s="554"/>
      <c r="E2" s="554"/>
      <c r="F2" s="554"/>
    </row>
    <row r="3" spans="1:6" s="1" customFormat="1" x14ac:dyDescent="0.25">
      <c r="A3" s="3"/>
      <c r="B3" s="3"/>
      <c r="C3" s="3"/>
      <c r="D3" s="3"/>
    </row>
    <row r="4" spans="1:6" s="1" customFormat="1" x14ac:dyDescent="0.25">
      <c r="A4" s="3" t="s">
        <v>1</v>
      </c>
      <c r="B4" s="3"/>
      <c r="C4" s="3"/>
      <c r="D4" s="3"/>
    </row>
    <row r="5" spans="1:6" s="1" customFormat="1" x14ac:dyDescent="0.25">
      <c r="A5" s="4" t="s">
        <v>2</v>
      </c>
      <c r="B5" s="3"/>
      <c r="C5" s="3"/>
      <c r="D5" s="3"/>
    </row>
    <row r="6" spans="1:6" x14ac:dyDescent="0.25">
      <c r="A6" s="5"/>
      <c r="B6" s="6" t="s">
        <v>3</v>
      </c>
    </row>
    <row r="7" spans="1:6" x14ac:dyDescent="0.25">
      <c r="A7" s="7"/>
      <c r="B7" s="6" t="s">
        <v>4</v>
      </c>
    </row>
    <row r="8" spans="1:6" x14ac:dyDescent="0.25">
      <c r="A8" s="8"/>
      <c r="B8" s="6" t="s">
        <v>5</v>
      </c>
    </row>
    <row r="9" spans="1:6" x14ac:dyDescent="0.25">
      <c r="A9" s="9"/>
      <c r="B9" s="6" t="s">
        <v>6</v>
      </c>
    </row>
    <row r="10" spans="1:6" x14ac:dyDescent="0.25">
      <c r="A10" s="1" t="s">
        <v>7</v>
      </c>
    </row>
    <row r="12" spans="1:6" ht="30" customHeight="1" x14ac:dyDescent="0.25">
      <c r="A12" s="555" t="s">
        <v>254</v>
      </c>
      <c r="B12" s="555"/>
      <c r="C12" s="555"/>
      <c r="D12" s="555"/>
      <c r="E12" s="555"/>
      <c r="F12" s="555"/>
    </row>
  </sheetData>
  <sheetProtection selectLockedCells="1" selectUnlockedCells="1"/>
  <mergeCells count="2">
    <mergeCell ref="A1:F2"/>
    <mergeCell ref="A12:F12"/>
  </mergeCells>
  <pageMargins left="0.7" right="0.7" top="0.75" bottom="0.75" header="0.51180555555555496" footer="0.51180555555555496"/>
  <pageSetup paperSize="9" scale="70"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K8"/>
  <sheetViews>
    <sheetView showGridLines="0" zoomScale="85" zoomScaleNormal="85" workbookViewId="0">
      <selection activeCell="B3" sqref="B3:D3"/>
    </sheetView>
  </sheetViews>
  <sheetFormatPr baseColWidth="10" defaultColWidth="9.140625" defaultRowHeight="15.75" x14ac:dyDescent="0.25"/>
  <cols>
    <col min="1" max="1" width="38.85546875" style="10" customWidth="1"/>
    <col min="2" max="2" width="20.28515625" style="10" customWidth="1"/>
    <col min="3" max="3" width="15.7109375" style="10" customWidth="1"/>
    <col min="4" max="4" width="10" style="10" customWidth="1"/>
    <col min="5" max="5" width="6.7109375" style="10" customWidth="1"/>
    <col min="6" max="7" width="12.5703125" style="10" customWidth="1"/>
    <col min="8" max="8" width="5" style="10" customWidth="1"/>
    <col min="9" max="1025" width="9.7109375" style="10" customWidth="1"/>
  </cols>
  <sheetData>
    <row r="1" spans="1:5" ht="16.5" thickBot="1" x14ac:dyDescent="0.3"/>
    <row r="2" spans="1:5" ht="27" customHeight="1" x14ac:dyDescent="0.25">
      <c r="A2" s="148" t="s">
        <v>8</v>
      </c>
      <c r="B2" s="556">
        <v>2025</v>
      </c>
      <c r="C2" s="556"/>
      <c r="D2" s="557"/>
    </row>
    <row r="3" spans="1:5" ht="24" customHeight="1" x14ac:dyDescent="0.25">
      <c r="A3" s="149" t="s">
        <v>9</v>
      </c>
      <c r="B3" s="558"/>
      <c r="C3" s="558"/>
      <c r="D3" s="559"/>
    </row>
    <row r="4" spans="1:5" ht="55.5" x14ac:dyDescent="0.25">
      <c r="A4" s="150" t="s">
        <v>10</v>
      </c>
      <c r="B4" s="560"/>
      <c r="C4" s="560"/>
      <c r="D4" s="561"/>
    </row>
    <row r="5" spans="1:5" ht="24.4" customHeight="1" x14ac:dyDescent="0.25">
      <c r="A5" s="150" t="s">
        <v>11</v>
      </c>
      <c r="B5" s="562"/>
      <c r="C5" s="562"/>
      <c r="D5" s="563"/>
    </row>
    <row r="6" spans="1:5" ht="22.9" customHeight="1" thickBot="1" x14ac:dyDescent="0.3">
      <c r="A6" s="151" t="s">
        <v>12</v>
      </c>
      <c r="B6" s="564" t="str">
        <f>IFERROR(VLOOKUP(B3,BDD,2,0),"---")</f>
        <v>---</v>
      </c>
      <c r="C6" s="564"/>
      <c r="D6" s="565"/>
    </row>
    <row r="7" spans="1:5" ht="16.5" thickBot="1" x14ac:dyDescent="0.3">
      <c r="A7" s="330"/>
      <c r="B7" s="330"/>
      <c r="C7" s="330"/>
      <c r="D7" s="330"/>
      <c r="E7" s="330"/>
    </row>
    <row r="8" spans="1:5" ht="39.75" customHeight="1" thickBot="1" x14ac:dyDescent="0.3">
      <c r="A8" s="332" t="s">
        <v>252</v>
      </c>
      <c r="B8" s="527"/>
      <c r="C8" s="331"/>
      <c r="D8" s="330"/>
      <c r="E8" s="330"/>
    </row>
  </sheetData>
  <sheetProtection selectLockedCells="1" selectUnlockedCells="1"/>
  <mergeCells count="5">
    <mergeCell ref="B2:D2"/>
    <mergeCell ref="B3:D3"/>
    <mergeCell ref="B4:D4"/>
    <mergeCell ref="B5:D5"/>
    <mergeCell ref="B6:D6"/>
  </mergeCells>
  <dataValidations count="1">
    <dataValidation type="list" allowBlank="1" showInputMessage="1" showErrorMessage="1" sqref="B3:D3">
      <formula1>STRUCTURE</formula1>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561975</xdr:colOff>
                    <xdr:row>7</xdr:row>
                    <xdr:rowOff>38100</xdr:rowOff>
                  </from>
                  <to>
                    <xdr:col>1</xdr:col>
                    <xdr:colOff>1314450</xdr:colOff>
                    <xdr:row>7</xdr:row>
                    <xdr:rowOff>466725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D095"/>
  </sheetPr>
  <dimension ref="A1:AMM17"/>
  <sheetViews>
    <sheetView showGridLines="0" zoomScale="85" zoomScaleNormal="85" workbookViewId="0">
      <selection activeCell="E19" sqref="E19"/>
    </sheetView>
  </sheetViews>
  <sheetFormatPr baseColWidth="10" defaultColWidth="9.140625" defaultRowHeight="15.75" x14ac:dyDescent="0.25"/>
  <cols>
    <col min="1" max="1" width="55" style="10" customWidth="1"/>
    <col min="2" max="4" width="10.7109375" style="10" customWidth="1"/>
    <col min="5" max="5" width="15.7109375" style="10" customWidth="1"/>
    <col min="6" max="6" width="43.140625" style="10" customWidth="1"/>
    <col min="7" max="7" width="6.7109375" style="10" customWidth="1"/>
    <col min="8" max="9" width="12.5703125" style="10" customWidth="1"/>
    <col min="10" max="10" width="5" style="10" customWidth="1"/>
    <col min="11" max="1027" width="9.7109375" style="10" customWidth="1"/>
  </cols>
  <sheetData>
    <row r="1" spans="1:6" ht="27" customHeight="1" x14ac:dyDescent="0.25">
      <c r="A1" s="566" t="str">
        <f>CONCATENATE("RECEVABILITE DE LA DEMANDE D'AIDE"," ",'Informations sur le demandeur'!B3)</f>
        <v xml:space="preserve">RECEVABILITE DE LA DEMANDE D'AIDE </v>
      </c>
      <c r="B1" s="567"/>
      <c r="C1" s="567"/>
      <c r="D1" s="567"/>
      <c r="E1" s="567"/>
      <c r="F1" s="568"/>
    </row>
    <row r="2" spans="1:6" ht="27" customHeight="1" x14ac:dyDescent="0.25">
      <c r="A2" s="152" t="s">
        <v>13</v>
      </c>
      <c r="B2" s="122" t="s">
        <v>209</v>
      </c>
      <c r="C2" s="122" t="s">
        <v>210</v>
      </c>
      <c r="D2" s="123" t="s">
        <v>207</v>
      </c>
      <c r="E2" s="569" t="s">
        <v>14</v>
      </c>
      <c r="F2" s="570"/>
    </row>
    <row r="3" spans="1:6" ht="27" customHeight="1" x14ac:dyDescent="0.25">
      <c r="A3" s="153" t="s">
        <v>15</v>
      </c>
      <c r="B3" s="124" t="b">
        <v>0</v>
      </c>
      <c r="C3" s="124" t="b">
        <v>0</v>
      </c>
      <c r="D3" s="124" t="b">
        <v>0</v>
      </c>
      <c r="E3" s="571"/>
      <c r="F3" s="572"/>
    </row>
    <row r="4" spans="1:6" ht="34.5" customHeight="1" x14ac:dyDescent="0.25">
      <c r="A4" s="153" t="s">
        <v>16</v>
      </c>
      <c r="B4" s="124" t="b">
        <v>0</v>
      </c>
      <c r="C4" s="124" t="b">
        <v>0</v>
      </c>
      <c r="D4" s="124" t="b">
        <v>0</v>
      </c>
      <c r="E4" s="573"/>
      <c r="F4" s="574"/>
    </row>
    <row r="5" spans="1:6" ht="26.65" customHeight="1" x14ac:dyDescent="0.25">
      <c r="A5" s="153" t="s">
        <v>17</v>
      </c>
      <c r="B5" s="124" t="b">
        <v>0</v>
      </c>
      <c r="C5" s="124" t="b">
        <v>0</v>
      </c>
      <c r="D5" s="124"/>
      <c r="E5" s="573"/>
      <c r="F5" s="574"/>
    </row>
    <row r="6" spans="1:6" ht="41.65" customHeight="1" thickBot="1" x14ac:dyDescent="0.3">
      <c r="A6" s="154" t="s">
        <v>18</v>
      </c>
      <c r="B6" s="155" t="b">
        <v>0</v>
      </c>
      <c r="C6" s="155" t="b">
        <v>0</v>
      </c>
      <c r="D6" s="155"/>
      <c r="E6" s="575"/>
      <c r="F6" s="576"/>
    </row>
    <row r="7" spans="1:6" ht="12" customHeight="1" thickBot="1" x14ac:dyDescent="0.3">
      <c r="A7" s="14"/>
      <c r="B7" s="14"/>
      <c r="C7" s="14"/>
      <c r="D7" s="14"/>
      <c r="E7" s="14"/>
      <c r="F7" s="14"/>
    </row>
    <row r="8" spans="1:6" s="16" customFormat="1" ht="18.75" customHeight="1" x14ac:dyDescent="0.25">
      <c r="A8" s="577" t="s">
        <v>19</v>
      </c>
      <c r="B8" s="578"/>
      <c r="C8" s="578"/>
      <c r="D8" s="578"/>
      <c r="E8" s="578"/>
      <c r="F8" s="568"/>
    </row>
    <row r="9" spans="1:6" s="16" customFormat="1" ht="18.75" customHeight="1" x14ac:dyDescent="0.25">
      <c r="A9" s="152" t="s">
        <v>20</v>
      </c>
      <c r="B9" s="122" t="s">
        <v>209</v>
      </c>
      <c r="C9" s="122" t="s">
        <v>210</v>
      </c>
      <c r="D9" s="122" t="s">
        <v>21</v>
      </c>
      <c r="E9" s="569" t="s">
        <v>14</v>
      </c>
      <c r="F9" s="570"/>
    </row>
    <row r="10" spans="1:6" s="16" customFormat="1" ht="29.1" customHeight="1" x14ac:dyDescent="0.25">
      <c r="A10" s="156" t="s">
        <v>22</v>
      </c>
      <c r="B10" s="125" t="b">
        <v>0</v>
      </c>
      <c r="C10" s="125"/>
      <c r="D10" s="125" t="b">
        <v>0</v>
      </c>
      <c r="E10" s="579"/>
      <c r="F10" s="580"/>
    </row>
    <row r="11" spans="1:6" s="16" customFormat="1" ht="40.15" customHeight="1" x14ac:dyDescent="0.25">
      <c r="A11" s="153" t="s">
        <v>23</v>
      </c>
      <c r="B11" s="125" t="b">
        <v>0</v>
      </c>
      <c r="C11" s="125" t="b">
        <v>0</v>
      </c>
      <c r="D11" s="125" t="b">
        <v>0</v>
      </c>
      <c r="E11" s="579"/>
      <c r="F11" s="580"/>
    </row>
    <row r="12" spans="1:6" s="16" customFormat="1" ht="33.75" customHeight="1" thickBot="1" x14ac:dyDescent="0.3">
      <c r="A12" s="157" t="s">
        <v>24</v>
      </c>
      <c r="B12" s="158" t="b">
        <v>0</v>
      </c>
      <c r="C12" s="158"/>
      <c r="D12" s="158" t="b">
        <v>0</v>
      </c>
      <c r="E12" s="585"/>
      <c r="F12" s="586"/>
    </row>
    <row r="13" spans="1:6" s="16" customFormat="1" ht="15.75" customHeight="1" x14ac:dyDescent="0.25">
      <c r="A13" s="17"/>
      <c r="B13" s="17"/>
      <c r="C13" s="17"/>
      <c r="D13" s="11"/>
      <c r="E13" s="11"/>
      <c r="F13" s="11"/>
    </row>
    <row r="14" spans="1:6" s="16" customFormat="1" ht="15.75" customHeight="1" thickBot="1" x14ac:dyDescent="0.3">
      <c r="A14" s="18"/>
      <c r="B14" s="18"/>
      <c r="C14" s="18"/>
      <c r="D14" s="19"/>
      <c r="E14" s="19"/>
      <c r="F14" s="19"/>
    </row>
    <row r="15" spans="1:6" s="16" customFormat="1" ht="23.25" customHeight="1" x14ac:dyDescent="0.25">
      <c r="A15" s="587" t="s">
        <v>25</v>
      </c>
      <c r="B15" s="588"/>
      <c r="C15" s="588"/>
      <c r="D15" s="588"/>
      <c r="E15" s="589"/>
      <c r="F15" s="590"/>
    </row>
    <row r="16" spans="1:6" s="16" customFormat="1" ht="21" customHeight="1" x14ac:dyDescent="0.25">
      <c r="A16" s="591" t="s">
        <v>26</v>
      </c>
      <c r="B16" s="592"/>
      <c r="C16" s="592"/>
      <c r="D16" s="592"/>
      <c r="E16" s="579"/>
      <c r="F16" s="580"/>
    </row>
    <row r="17" spans="1:6" s="16" customFormat="1" ht="24" customHeight="1" thickBot="1" x14ac:dyDescent="0.3">
      <c r="A17" s="581" t="s">
        <v>27</v>
      </c>
      <c r="B17" s="582"/>
      <c r="C17" s="582"/>
      <c r="D17" s="582"/>
      <c r="E17" s="583"/>
      <c r="F17" s="584"/>
    </row>
  </sheetData>
  <sheetProtection selectLockedCells="1" selectUnlockedCells="1"/>
  <mergeCells count="17">
    <mergeCell ref="A17:D17"/>
    <mergeCell ref="E17:F17"/>
    <mergeCell ref="E12:F12"/>
    <mergeCell ref="A15:D15"/>
    <mergeCell ref="E15:F15"/>
    <mergeCell ref="A16:D16"/>
    <mergeCell ref="E16:F16"/>
    <mergeCell ref="E6:F6"/>
    <mergeCell ref="A8:F8"/>
    <mergeCell ref="E9:F9"/>
    <mergeCell ref="E10:F10"/>
    <mergeCell ref="E11:F11"/>
    <mergeCell ref="A1:F1"/>
    <mergeCell ref="E2:F2"/>
    <mergeCell ref="E3:F3"/>
    <mergeCell ref="E4:F4"/>
    <mergeCell ref="E5:F5"/>
  </mergeCells>
  <conditionalFormatting sqref="B3:B6 B10:B12">
    <cfRule type="cellIs" dxfId="41" priority="2" operator="equal">
      <formula>TRUE</formula>
    </cfRule>
  </conditionalFormatting>
  <conditionalFormatting sqref="C3:C6 C10:C12">
    <cfRule type="cellIs" dxfId="40" priority="1" operator="equal">
      <formula>TRUE</formula>
    </cfRule>
  </conditionalFormatting>
  <dataValidations count="1">
    <dataValidation type="date" showInputMessage="1" showErrorMessage="1" error="Les dates de début et de fin doivent être comprises entre le 01/01/2014 et le 31/12/2023" sqref="A7:C7 E7">
      <formula1>41640</formula1>
      <formula2>45291</formula2>
    </dataValidation>
  </dataValidations>
  <pageMargins left="0.78749999999999998" right="0.78749999999999998" top="1.05277777777778" bottom="1.05277777777778" header="0.78749999999999998" footer="0.78749999999999998"/>
  <pageSetup paperSize="9" scale="58" firstPageNumber="0" orientation="portrait" horizontalDpi="300" verticalDpi="300" r:id="rId1"/>
  <headerFooter>
    <oddHeader>&amp;C&amp;"Times New Roman,Normal"&amp;12&amp;A</oddHeader>
    <oddFooter>&amp;C&amp;"Times New Roman,Normal"&amp;12Page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257175</xdr:colOff>
                    <xdr:row>2</xdr:row>
                    <xdr:rowOff>66675</xdr:rowOff>
                  </from>
                  <to>
                    <xdr:col>1</xdr:col>
                    <xdr:colOff>600075</xdr:colOff>
                    <xdr:row>2</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257175</xdr:colOff>
                    <xdr:row>3</xdr:row>
                    <xdr:rowOff>66675</xdr:rowOff>
                  </from>
                  <to>
                    <xdr:col>1</xdr:col>
                    <xdr:colOff>600075</xdr:colOff>
                    <xdr:row>3</xdr:row>
                    <xdr:rowOff>285750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257175</xdr:colOff>
                    <xdr:row>4</xdr:row>
                    <xdr:rowOff>66675</xdr:rowOff>
                  </from>
                  <to>
                    <xdr:col>1</xdr:col>
                    <xdr:colOff>600075</xdr:colOff>
                    <xdr:row>4</xdr:row>
                    <xdr:rowOff>285750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257175</xdr:colOff>
                    <xdr:row>5</xdr:row>
                    <xdr:rowOff>66675</xdr:rowOff>
                  </from>
                  <to>
                    <xdr:col>1</xdr:col>
                    <xdr:colOff>600075</xdr:colOff>
                    <xdr:row>5</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257175</xdr:colOff>
                    <xdr:row>2</xdr:row>
                    <xdr:rowOff>66675</xdr:rowOff>
                  </from>
                  <to>
                    <xdr:col>2</xdr:col>
                    <xdr:colOff>600075</xdr:colOff>
                    <xdr:row>2</xdr:row>
                    <xdr:rowOff>285750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257175</xdr:colOff>
                    <xdr:row>3</xdr:row>
                    <xdr:rowOff>66675</xdr:rowOff>
                  </from>
                  <to>
                    <xdr:col>2</xdr:col>
                    <xdr:colOff>600075</xdr:colOff>
                    <xdr:row>3</xdr:row>
                    <xdr:rowOff>285750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257175</xdr:colOff>
                    <xdr:row>4</xdr:row>
                    <xdr:rowOff>66675</xdr:rowOff>
                  </from>
                  <to>
                    <xdr:col>2</xdr:col>
                    <xdr:colOff>600075</xdr:colOff>
                    <xdr:row>4</xdr:row>
                    <xdr:rowOff>285750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257175</xdr:colOff>
                    <xdr:row>5</xdr:row>
                    <xdr:rowOff>66675</xdr:rowOff>
                  </from>
                  <to>
                    <xdr:col>2</xdr:col>
                    <xdr:colOff>600075</xdr:colOff>
                    <xdr:row>5</xdr:row>
                    <xdr:rowOff>285750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257175</xdr:colOff>
                    <xdr:row>2</xdr:row>
                    <xdr:rowOff>66675</xdr:rowOff>
                  </from>
                  <to>
                    <xdr:col>3</xdr:col>
                    <xdr:colOff>600075</xdr:colOff>
                    <xdr:row>2</xdr:row>
                    <xdr:rowOff>285750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257175</xdr:colOff>
                    <xdr:row>3</xdr:row>
                    <xdr:rowOff>66675</xdr:rowOff>
                  </from>
                  <to>
                    <xdr:col>3</xdr:col>
                    <xdr:colOff>600075</xdr:colOff>
                    <xdr:row>3</xdr:row>
                    <xdr:rowOff>285750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257175</xdr:colOff>
                    <xdr:row>4</xdr:row>
                    <xdr:rowOff>66675</xdr:rowOff>
                  </from>
                  <to>
                    <xdr:col>3</xdr:col>
                    <xdr:colOff>600075</xdr:colOff>
                    <xdr:row>4</xdr:row>
                    <xdr:rowOff>285750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xdr:col>
                    <xdr:colOff>257175</xdr:colOff>
                    <xdr:row>5</xdr:row>
                    <xdr:rowOff>66675</xdr:rowOff>
                  </from>
                  <to>
                    <xdr:col>3</xdr:col>
                    <xdr:colOff>600075</xdr:colOff>
                    <xdr:row>5</xdr:row>
                    <xdr:rowOff>285750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257175</xdr:colOff>
                    <xdr:row>9</xdr:row>
                    <xdr:rowOff>85725</xdr:rowOff>
                  </from>
                  <to>
                    <xdr:col>1</xdr:col>
                    <xdr:colOff>609600</xdr:colOff>
                    <xdr:row>9</xdr:row>
                    <xdr:rowOff>304800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257175</xdr:colOff>
                    <xdr:row>10</xdr:row>
                    <xdr:rowOff>85725</xdr:rowOff>
                  </from>
                  <to>
                    <xdr:col>1</xdr:col>
                    <xdr:colOff>609600</xdr:colOff>
                    <xdr:row>10</xdr:row>
                    <xdr:rowOff>304800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257175</xdr:colOff>
                    <xdr:row>11</xdr:row>
                    <xdr:rowOff>85725</xdr:rowOff>
                  </from>
                  <to>
                    <xdr:col>1</xdr:col>
                    <xdr:colOff>609600</xdr:colOff>
                    <xdr:row>11</xdr:row>
                    <xdr:rowOff>304800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xdr:col>
                    <xdr:colOff>257175</xdr:colOff>
                    <xdr:row>9</xdr:row>
                    <xdr:rowOff>85725</xdr:rowOff>
                  </from>
                  <to>
                    <xdr:col>2</xdr:col>
                    <xdr:colOff>609600</xdr:colOff>
                    <xdr:row>9</xdr:row>
                    <xdr:rowOff>304800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xdr:col>
                    <xdr:colOff>257175</xdr:colOff>
                    <xdr:row>10</xdr:row>
                    <xdr:rowOff>85725</xdr:rowOff>
                  </from>
                  <to>
                    <xdr:col>2</xdr:col>
                    <xdr:colOff>609600</xdr:colOff>
                    <xdr:row>10</xdr:row>
                    <xdr:rowOff>304800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2</xdr:col>
                    <xdr:colOff>257175</xdr:colOff>
                    <xdr:row>11</xdr:row>
                    <xdr:rowOff>85725</xdr:rowOff>
                  </from>
                  <to>
                    <xdr:col>2</xdr:col>
                    <xdr:colOff>609600</xdr:colOff>
                    <xdr:row>11</xdr:row>
                    <xdr:rowOff>304800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3</xdr:col>
                    <xdr:colOff>257175</xdr:colOff>
                    <xdr:row>9</xdr:row>
                    <xdr:rowOff>85725</xdr:rowOff>
                  </from>
                  <to>
                    <xdr:col>3</xdr:col>
                    <xdr:colOff>609600</xdr:colOff>
                    <xdr:row>9</xdr:row>
                    <xdr:rowOff>304800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3</xdr:col>
                    <xdr:colOff>257175</xdr:colOff>
                    <xdr:row>10</xdr:row>
                    <xdr:rowOff>85725</xdr:rowOff>
                  </from>
                  <to>
                    <xdr:col>3</xdr:col>
                    <xdr:colOff>609600</xdr:colOff>
                    <xdr:row>10</xdr:row>
                    <xdr:rowOff>304800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xdr:col>
                    <xdr:colOff>257175</xdr:colOff>
                    <xdr:row>11</xdr:row>
                    <xdr:rowOff>85725</xdr:rowOff>
                  </from>
                  <to>
                    <xdr:col>3</xdr:col>
                    <xdr:colOff>609600</xdr:colOff>
                    <xdr:row>11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FD095"/>
    <pageSetUpPr fitToPage="1"/>
  </sheetPr>
  <dimension ref="A1:AML25"/>
  <sheetViews>
    <sheetView showGridLines="0" zoomScale="85" zoomScaleNormal="85" workbookViewId="0">
      <selection activeCell="H7" sqref="H7"/>
    </sheetView>
  </sheetViews>
  <sheetFormatPr baseColWidth="10" defaultColWidth="9.140625" defaultRowHeight="15.75" x14ac:dyDescent="0.25"/>
  <cols>
    <col min="1" max="1" width="58.140625" style="20" customWidth="1"/>
    <col min="2" max="5" width="12.7109375" style="15" customWidth="1"/>
    <col min="6" max="6" width="56.7109375" style="15" customWidth="1"/>
    <col min="7" max="7" width="11.42578125" style="15" customWidth="1"/>
    <col min="8" max="1022" width="11.42578125" style="15"/>
    <col min="1023" max="1026" width="11.5703125" style="16" customWidth="1"/>
  </cols>
  <sheetData>
    <row r="1" spans="1:6" s="21" customFormat="1" ht="17.25" x14ac:dyDescent="0.25">
      <c r="A1" s="593" t="str">
        <f>CONCATENATE("Liste des pièces justificatives à fournir à l'appui de votre demande de subvention ",'Informations sur le demandeur'!B3)</f>
        <v xml:space="preserve">Liste des pièces justificatives à fournir à l'appui de votre demande de subvention </v>
      </c>
      <c r="B1" s="594"/>
      <c r="C1" s="594"/>
      <c r="D1" s="594"/>
      <c r="E1" s="594"/>
      <c r="F1" s="595"/>
    </row>
    <row r="2" spans="1:6" ht="16.5" thickBot="1" x14ac:dyDescent="0.3">
      <c r="A2" s="596"/>
      <c r="B2" s="597"/>
      <c r="C2" s="597"/>
      <c r="D2" s="597"/>
      <c r="E2" s="597"/>
      <c r="F2" s="598"/>
    </row>
    <row r="3" spans="1:6" s="22" customFormat="1" ht="52.5" customHeight="1" thickBot="1" x14ac:dyDescent="0.3">
      <c r="A3" s="172" t="s">
        <v>28</v>
      </c>
      <c r="B3" s="528" t="s">
        <v>29</v>
      </c>
      <c r="C3" s="529" t="s">
        <v>208</v>
      </c>
      <c r="D3" s="529" t="s">
        <v>207</v>
      </c>
      <c r="E3" s="530" t="s">
        <v>21</v>
      </c>
      <c r="F3" s="173" t="s">
        <v>14</v>
      </c>
    </row>
    <row r="4" spans="1:6" s="23" customFormat="1" ht="38.65" customHeight="1" thickBot="1" x14ac:dyDescent="0.3">
      <c r="A4" s="599" t="s">
        <v>30</v>
      </c>
      <c r="B4" s="600"/>
      <c r="C4" s="600"/>
      <c r="D4" s="600"/>
      <c r="E4" s="600"/>
      <c r="F4" s="601"/>
    </row>
    <row r="5" spans="1:6" ht="38.25" customHeight="1" x14ac:dyDescent="0.25">
      <c r="A5" s="167" t="s">
        <v>31</v>
      </c>
      <c r="B5" s="164" t="b">
        <v>0</v>
      </c>
      <c r="C5" s="162" t="b">
        <v>0</v>
      </c>
      <c r="D5" s="162" t="b">
        <v>0</v>
      </c>
      <c r="E5" s="174" t="b">
        <v>0</v>
      </c>
      <c r="F5" s="177"/>
    </row>
    <row r="6" spans="1:6" ht="34.5" customHeight="1" x14ac:dyDescent="0.25">
      <c r="A6" s="168" t="s">
        <v>32</v>
      </c>
      <c r="B6" s="165" t="b">
        <v>0</v>
      </c>
      <c r="C6" s="126" t="b">
        <v>0</v>
      </c>
      <c r="D6" s="126" t="b">
        <v>0</v>
      </c>
      <c r="E6" s="175" t="b">
        <v>0</v>
      </c>
      <c r="F6" s="178"/>
    </row>
    <row r="7" spans="1:6" ht="30.75" customHeight="1" x14ac:dyDescent="0.25">
      <c r="A7" s="168" t="s">
        <v>33</v>
      </c>
      <c r="B7" s="165" t="b">
        <v>0</v>
      </c>
      <c r="C7" s="126" t="b">
        <v>0</v>
      </c>
      <c r="D7" s="126" t="b">
        <v>0</v>
      </c>
      <c r="E7" s="175" t="b">
        <v>0</v>
      </c>
      <c r="F7" s="178"/>
    </row>
    <row r="8" spans="1:6" ht="36" customHeight="1" x14ac:dyDescent="0.25">
      <c r="A8" s="168" t="s">
        <v>34</v>
      </c>
      <c r="B8" s="165" t="b">
        <v>0</v>
      </c>
      <c r="C8" s="126" t="b">
        <v>0</v>
      </c>
      <c r="D8" s="126" t="b">
        <v>0</v>
      </c>
      <c r="E8" s="175" t="b">
        <v>0</v>
      </c>
      <c r="F8" s="178"/>
    </row>
    <row r="9" spans="1:6" s="10" customFormat="1" ht="43.5" customHeight="1" x14ac:dyDescent="0.25">
      <c r="A9" s="169" t="s">
        <v>35</v>
      </c>
      <c r="B9" s="165" t="b">
        <v>0</v>
      </c>
      <c r="C9" s="126" t="b">
        <v>0</v>
      </c>
      <c r="D9" s="126" t="b">
        <v>0</v>
      </c>
      <c r="E9" s="175" t="b">
        <v>0</v>
      </c>
      <c r="F9" s="178"/>
    </row>
    <row r="10" spans="1:6" s="10" customFormat="1" ht="58.5" customHeight="1" x14ac:dyDescent="0.25">
      <c r="A10" s="170" t="s">
        <v>36</v>
      </c>
      <c r="B10" s="165" t="b">
        <v>0</v>
      </c>
      <c r="C10" s="126" t="b">
        <v>0</v>
      </c>
      <c r="D10" s="126" t="b">
        <v>0</v>
      </c>
      <c r="E10" s="175" t="b">
        <v>0</v>
      </c>
      <c r="F10" s="178"/>
    </row>
    <row r="11" spans="1:6" s="10" customFormat="1" ht="58.5" customHeight="1" x14ac:dyDescent="0.25">
      <c r="A11" s="169" t="s">
        <v>37</v>
      </c>
      <c r="B11" s="165" t="b">
        <v>0</v>
      </c>
      <c r="C11" s="126" t="b">
        <v>0</v>
      </c>
      <c r="D11" s="126" t="b">
        <v>0</v>
      </c>
      <c r="E11" s="175" t="b">
        <v>0</v>
      </c>
      <c r="F11" s="178"/>
    </row>
    <row r="12" spans="1:6" s="10" customFormat="1" ht="69" customHeight="1" thickBot="1" x14ac:dyDescent="0.3">
      <c r="A12" s="171" t="s">
        <v>38</v>
      </c>
      <c r="B12" s="166" t="b">
        <v>0</v>
      </c>
      <c r="C12" s="159" t="b">
        <v>0</v>
      </c>
      <c r="D12" s="159" t="b">
        <v>0</v>
      </c>
      <c r="E12" s="176" t="b">
        <v>0</v>
      </c>
      <c r="F12" s="179"/>
    </row>
    <row r="13" spans="1:6" s="25" customFormat="1" ht="17.25" customHeight="1" thickBot="1" x14ac:dyDescent="0.3">
      <c r="A13" s="602" t="s">
        <v>39</v>
      </c>
      <c r="B13" s="603"/>
      <c r="C13" s="603"/>
      <c r="D13" s="603"/>
      <c r="E13" s="603"/>
      <c r="F13" s="604"/>
    </row>
    <row r="14" spans="1:6" s="12" customFormat="1" ht="43.5" customHeight="1" thickBot="1" x14ac:dyDescent="0.3">
      <c r="A14" s="160" t="s">
        <v>40</v>
      </c>
      <c r="B14" s="161" t="b">
        <v>0</v>
      </c>
      <c r="C14" s="161" t="b">
        <v>0</v>
      </c>
      <c r="D14" s="161" t="b">
        <v>0</v>
      </c>
      <c r="E14" s="180" t="b">
        <v>0</v>
      </c>
      <c r="F14" s="181"/>
    </row>
    <row r="15" spans="1:6" s="26" customFormat="1" ht="15.75" customHeight="1" thickBot="1" x14ac:dyDescent="0.3">
      <c r="A15" s="605" t="s">
        <v>41</v>
      </c>
      <c r="B15" s="606"/>
      <c r="C15" s="606"/>
      <c r="D15" s="606"/>
      <c r="E15" s="606"/>
      <c r="F15" s="607"/>
    </row>
    <row r="16" spans="1:6" s="26" customFormat="1" ht="25.5" customHeight="1" thickBot="1" x14ac:dyDescent="0.3">
      <c r="A16" s="183" t="s">
        <v>42</v>
      </c>
      <c r="B16" s="182" t="b">
        <v>0</v>
      </c>
      <c r="C16" s="161" t="b">
        <v>0</v>
      </c>
      <c r="D16" s="161" t="b">
        <v>0</v>
      </c>
      <c r="E16" s="180" t="b">
        <v>0</v>
      </c>
      <c r="F16" s="181"/>
    </row>
    <row r="17" spans="1:6" s="25" customFormat="1" ht="31.5" customHeight="1" thickBot="1" x14ac:dyDescent="0.3">
      <c r="A17" s="608" t="s">
        <v>43</v>
      </c>
      <c r="B17" s="609"/>
      <c r="C17" s="609"/>
      <c r="D17" s="609"/>
      <c r="E17" s="609"/>
      <c r="F17" s="610"/>
    </row>
    <row r="18" spans="1:6" s="10" customFormat="1" ht="27.75" customHeight="1" x14ac:dyDescent="0.25">
      <c r="A18" s="185" t="s">
        <v>44</v>
      </c>
      <c r="B18" s="184" t="b">
        <v>0</v>
      </c>
      <c r="C18" s="163" t="b">
        <v>0</v>
      </c>
      <c r="D18" s="163" t="b">
        <v>0</v>
      </c>
      <c r="E18" s="188" t="b">
        <v>0</v>
      </c>
      <c r="F18" s="177"/>
    </row>
    <row r="19" spans="1:6" s="10" customFormat="1" ht="31.5" x14ac:dyDescent="0.25">
      <c r="A19" s="186" t="s">
        <v>45</v>
      </c>
      <c r="B19" s="165" t="b">
        <v>0</v>
      </c>
      <c r="C19" s="126" t="b">
        <v>0</v>
      </c>
      <c r="D19" s="126" t="b">
        <v>0</v>
      </c>
      <c r="E19" s="175" t="b">
        <v>0</v>
      </c>
      <c r="F19" s="178"/>
    </row>
    <row r="20" spans="1:6" s="10" customFormat="1" ht="26.25" customHeight="1" x14ac:dyDescent="0.25">
      <c r="A20" s="186" t="s">
        <v>46</v>
      </c>
      <c r="B20" s="165" t="b">
        <v>0</v>
      </c>
      <c r="C20" s="126" t="b">
        <v>0</v>
      </c>
      <c r="D20" s="126" t="b">
        <v>0</v>
      </c>
      <c r="E20" s="175" t="b">
        <v>0</v>
      </c>
      <c r="F20" s="178"/>
    </row>
    <row r="21" spans="1:6" s="10" customFormat="1" ht="29.85" customHeight="1" x14ac:dyDescent="0.25">
      <c r="A21" s="186" t="s">
        <v>47</v>
      </c>
      <c r="B21" s="165" t="b">
        <v>0</v>
      </c>
      <c r="C21" s="126" t="b">
        <v>0</v>
      </c>
      <c r="D21" s="126" t="b">
        <v>0</v>
      </c>
      <c r="E21" s="175" t="b">
        <v>0</v>
      </c>
      <c r="F21" s="178"/>
    </row>
    <row r="22" spans="1:6" ht="60.75" customHeight="1" x14ac:dyDescent="0.25">
      <c r="A22" s="186" t="s">
        <v>48</v>
      </c>
      <c r="B22" s="165" t="b">
        <v>0</v>
      </c>
      <c r="C22" s="126" t="b">
        <v>0</v>
      </c>
      <c r="D22" s="126" t="b">
        <v>0</v>
      </c>
      <c r="E22" s="175" t="b">
        <v>0</v>
      </c>
      <c r="F22" s="178"/>
    </row>
    <row r="23" spans="1:6" s="10" customFormat="1" ht="31.5" x14ac:dyDescent="0.25">
      <c r="A23" s="186" t="s">
        <v>49</v>
      </c>
      <c r="B23" s="165" t="b">
        <v>0</v>
      </c>
      <c r="C23" s="126" t="b">
        <v>0</v>
      </c>
      <c r="D23" s="126" t="b">
        <v>0</v>
      </c>
      <c r="E23" s="175" t="b">
        <v>0</v>
      </c>
      <c r="F23" s="178"/>
    </row>
    <row r="24" spans="1:6" s="10" customFormat="1" ht="31.5" x14ac:dyDescent="0.25">
      <c r="A24" s="186" t="s">
        <v>50</v>
      </c>
      <c r="B24" s="165" t="b">
        <v>0</v>
      </c>
      <c r="C24" s="126" t="b">
        <v>0</v>
      </c>
      <c r="D24" s="126" t="b">
        <v>0</v>
      </c>
      <c r="E24" s="175" t="b">
        <v>0</v>
      </c>
      <c r="F24" s="178"/>
    </row>
    <row r="25" spans="1:6" s="10" customFormat="1" ht="32.25" thickBot="1" x14ac:dyDescent="0.3">
      <c r="A25" s="187" t="s">
        <v>51</v>
      </c>
      <c r="B25" s="166" t="b">
        <v>0</v>
      </c>
      <c r="C25" s="159" t="b">
        <v>0</v>
      </c>
      <c r="D25" s="159" t="b">
        <v>0</v>
      </c>
      <c r="E25" s="176" t="b">
        <v>0</v>
      </c>
      <c r="F25" s="179"/>
    </row>
  </sheetData>
  <mergeCells count="5">
    <mergeCell ref="A1:F2"/>
    <mergeCell ref="A4:F4"/>
    <mergeCell ref="A13:F13"/>
    <mergeCell ref="A15:F15"/>
    <mergeCell ref="A17:F17"/>
  </mergeCells>
  <conditionalFormatting sqref="B5:E12 B14:E14 B16:E16 B18:E25">
    <cfRule type="cellIs" dxfId="39" priority="9" operator="equal">
      <formula>TRUE</formula>
    </cfRule>
  </conditionalFormatting>
  <conditionalFormatting sqref="C5:C12 C14 C16 C18:C25">
    <cfRule type="cellIs" dxfId="38" priority="8" operator="equal">
      <formula>TRUE</formula>
    </cfRule>
  </conditionalFormatting>
  <conditionalFormatting sqref="E5:E12 E14 E16 E18:E25">
    <cfRule type="cellIs" dxfId="37" priority="1" operator="equal">
      <formula>TRUE</formula>
    </cfRule>
    <cfRule type="cellIs" dxfId="36" priority="7" operator="equal">
      <formula>TRUE</formula>
    </cfRule>
  </conditionalFormatting>
  <conditionalFormatting sqref="E5">
    <cfRule type="cellIs" dxfId="35" priority="6" operator="equal">
      <formula>TRUE</formula>
    </cfRule>
  </conditionalFormatting>
  <conditionalFormatting sqref="B14">
    <cfRule type="cellIs" dxfId="34" priority="3" operator="equal">
      <formula>TRUE</formula>
    </cfRule>
  </conditionalFormatting>
  <dataValidations count="1">
    <dataValidation type="list" showInputMessage="1" showErrorMessage="1" sqref="E2 E4">
      <formula1>"Oui,Non,Sans objet"</formula1>
      <formula2>0</formula2>
    </dataValidation>
  </dataValidations>
  <pageMargins left="0.7" right="0.7" top="0.75" bottom="0.75" header="0.51180555555555496" footer="0.51180555555555496"/>
  <pageSetup paperSize="9" scale="52" firstPageNumber="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276225</xdr:colOff>
                    <xdr:row>5</xdr:row>
                    <xdr:rowOff>66675</xdr:rowOff>
                  </from>
                  <to>
                    <xdr:col>1</xdr:col>
                    <xdr:colOff>609600</xdr:colOff>
                    <xdr:row>5</xdr:row>
                    <xdr:rowOff>381000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276225</xdr:colOff>
                    <xdr:row>6</xdr:row>
                    <xdr:rowOff>66675</xdr:rowOff>
                  </from>
                  <to>
                    <xdr:col>1</xdr:col>
                    <xdr:colOff>609600</xdr:colOff>
                    <xdr:row>6</xdr:row>
                    <xdr:rowOff>381000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276225</xdr:colOff>
                    <xdr:row>7</xdr:row>
                    <xdr:rowOff>66675</xdr:rowOff>
                  </from>
                  <to>
                    <xdr:col>1</xdr:col>
                    <xdr:colOff>609600</xdr:colOff>
                    <xdr:row>7</xdr:row>
                    <xdr:rowOff>381000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276225</xdr:colOff>
                    <xdr:row>8</xdr:row>
                    <xdr:rowOff>66675</xdr:rowOff>
                  </from>
                  <to>
                    <xdr:col>1</xdr:col>
                    <xdr:colOff>609600</xdr:colOff>
                    <xdr:row>8</xdr:row>
                    <xdr:rowOff>381000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276225</xdr:colOff>
                    <xdr:row>9</xdr:row>
                    <xdr:rowOff>66675</xdr:rowOff>
                  </from>
                  <to>
                    <xdr:col>1</xdr:col>
                    <xdr:colOff>609600</xdr:colOff>
                    <xdr:row>9</xdr:row>
                    <xdr:rowOff>381000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276225</xdr:colOff>
                    <xdr:row>10</xdr:row>
                    <xdr:rowOff>66675</xdr:rowOff>
                  </from>
                  <to>
                    <xdr:col>1</xdr:col>
                    <xdr:colOff>609600</xdr:colOff>
                    <xdr:row>10</xdr:row>
                    <xdr:rowOff>381000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276225</xdr:colOff>
                    <xdr:row>11</xdr:row>
                    <xdr:rowOff>66675</xdr:rowOff>
                  </from>
                  <to>
                    <xdr:col>1</xdr:col>
                    <xdr:colOff>609600</xdr:colOff>
                    <xdr:row>11</xdr:row>
                    <xdr:rowOff>381000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2</xdr:col>
                    <xdr:colOff>276225</xdr:colOff>
                    <xdr:row>4</xdr:row>
                    <xdr:rowOff>66675</xdr:rowOff>
                  </from>
                  <to>
                    <xdr:col>2</xdr:col>
                    <xdr:colOff>609600</xdr:colOff>
                    <xdr:row>4</xdr:row>
                    <xdr:rowOff>381000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276225</xdr:colOff>
                    <xdr:row>4</xdr:row>
                    <xdr:rowOff>66675</xdr:rowOff>
                  </from>
                  <to>
                    <xdr:col>3</xdr:col>
                    <xdr:colOff>609600</xdr:colOff>
                    <xdr:row>4</xdr:row>
                    <xdr:rowOff>381000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276225</xdr:colOff>
                    <xdr:row>4</xdr:row>
                    <xdr:rowOff>66675</xdr:rowOff>
                  </from>
                  <to>
                    <xdr:col>4</xdr:col>
                    <xdr:colOff>609600</xdr:colOff>
                    <xdr:row>4</xdr:row>
                    <xdr:rowOff>381000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2</xdr:col>
                    <xdr:colOff>276225</xdr:colOff>
                    <xdr:row>5</xdr:row>
                    <xdr:rowOff>66675</xdr:rowOff>
                  </from>
                  <to>
                    <xdr:col>2</xdr:col>
                    <xdr:colOff>609600</xdr:colOff>
                    <xdr:row>5</xdr:row>
                    <xdr:rowOff>381000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2</xdr:col>
                    <xdr:colOff>276225</xdr:colOff>
                    <xdr:row>6</xdr:row>
                    <xdr:rowOff>66675</xdr:rowOff>
                  </from>
                  <to>
                    <xdr:col>2</xdr:col>
                    <xdr:colOff>609600</xdr:colOff>
                    <xdr:row>6</xdr:row>
                    <xdr:rowOff>381000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2</xdr:col>
                    <xdr:colOff>276225</xdr:colOff>
                    <xdr:row>7</xdr:row>
                    <xdr:rowOff>66675</xdr:rowOff>
                  </from>
                  <to>
                    <xdr:col>2</xdr:col>
                    <xdr:colOff>609600</xdr:colOff>
                    <xdr:row>7</xdr:row>
                    <xdr:rowOff>381000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2</xdr:col>
                    <xdr:colOff>276225</xdr:colOff>
                    <xdr:row>8</xdr:row>
                    <xdr:rowOff>66675</xdr:rowOff>
                  </from>
                  <to>
                    <xdr:col>2</xdr:col>
                    <xdr:colOff>609600</xdr:colOff>
                    <xdr:row>8</xdr:row>
                    <xdr:rowOff>381000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xdr:col>
                    <xdr:colOff>276225</xdr:colOff>
                    <xdr:row>9</xdr:row>
                    <xdr:rowOff>66675</xdr:rowOff>
                  </from>
                  <to>
                    <xdr:col>2</xdr:col>
                    <xdr:colOff>609600</xdr:colOff>
                    <xdr:row>9</xdr:row>
                    <xdr:rowOff>381000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xdr:col>
                    <xdr:colOff>276225</xdr:colOff>
                    <xdr:row>10</xdr:row>
                    <xdr:rowOff>66675</xdr:rowOff>
                  </from>
                  <to>
                    <xdr:col>2</xdr:col>
                    <xdr:colOff>609600</xdr:colOff>
                    <xdr:row>10</xdr:row>
                    <xdr:rowOff>381000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xdr:col>
                    <xdr:colOff>276225</xdr:colOff>
                    <xdr:row>11</xdr:row>
                    <xdr:rowOff>66675</xdr:rowOff>
                  </from>
                  <to>
                    <xdr:col>2</xdr:col>
                    <xdr:colOff>609600</xdr:colOff>
                    <xdr:row>11</xdr:row>
                    <xdr:rowOff>381000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3</xdr:col>
                    <xdr:colOff>276225</xdr:colOff>
                    <xdr:row>5</xdr:row>
                    <xdr:rowOff>66675</xdr:rowOff>
                  </from>
                  <to>
                    <xdr:col>3</xdr:col>
                    <xdr:colOff>609600</xdr:colOff>
                    <xdr:row>5</xdr:row>
                    <xdr:rowOff>381000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3</xdr:col>
                    <xdr:colOff>276225</xdr:colOff>
                    <xdr:row>6</xdr:row>
                    <xdr:rowOff>66675</xdr:rowOff>
                  </from>
                  <to>
                    <xdr:col>3</xdr:col>
                    <xdr:colOff>609600</xdr:colOff>
                    <xdr:row>6</xdr:row>
                    <xdr:rowOff>381000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3</xdr:col>
                    <xdr:colOff>276225</xdr:colOff>
                    <xdr:row>7</xdr:row>
                    <xdr:rowOff>66675</xdr:rowOff>
                  </from>
                  <to>
                    <xdr:col>3</xdr:col>
                    <xdr:colOff>609600</xdr:colOff>
                    <xdr:row>7</xdr:row>
                    <xdr:rowOff>381000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3</xdr:col>
                    <xdr:colOff>276225</xdr:colOff>
                    <xdr:row>8</xdr:row>
                    <xdr:rowOff>66675</xdr:rowOff>
                  </from>
                  <to>
                    <xdr:col>3</xdr:col>
                    <xdr:colOff>609600</xdr:colOff>
                    <xdr:row>8</xdr:row>
                    <xdr:rowOff>381000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3</xdr:col>
                    <xdr:colOff>276225</xdr:colOff>
                    <xdr:row>9</xdr:row>
                    <xdr:rowOff>66675</xdr:rowOff>
                  </from>
                  <to>
                    <xdr:col>3</xdr:col>
                    <xdr:colOff>609600</xdr:colOff>
                    <xdr:row>9</xdr:row>
                    <xdr:rowOff>381000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276225</xdr:colOff>
                    <xdr:row>10</xdr:row>
                    <xdr:rowOff>66675</xdr:rowOff>
                  </from>
                  <to>
                    <xdr:col>3</xdr:col>
                    <xdr:colOff>609600</xdr:colOff>
                    <xdr:row>10</xdr:row>
                    <xdr:rowOff>381000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3</xdr:col>
                    <xdr:colOff>276225</xdr:colOff>
                    <xdr:row>11</xdr:row>
                    <xdr:rowOff>66675</xdr:rowOff>
                  </from>
                  <to>
                    <xdr:col>3</xdr:col>
                    <xdr:colOff>609600</xdr:colOff>
                    <xdr:row>11</xdr:row>
                    <xdr:rowOff>381000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4</xdr:col>
                    <xdr:colOff>276225</xdr:colOff>
                    <xdr:row>5</xdr:row>
                    <xdr:rowOff>66675</xdr:rowOff>
                  </from>
                  <to>
                    <xdr:col>4</xdr:col>
                    <xdr:colOff>609600</xdr:colOff>
                    <xdr:row>5</xdr:row>
                    <xdr:rowOff>381000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4</xdr:col>
                    <xdr:colOff>276225</xdr:colOff>
                    <xdr:row>6</xdr:row>
                    <xdr:rowOff>66675</xdr:rowOff>
                  </from>
                  <to>
                    <xdr:col>4</xdr:col>
                    <xdr:colOff>609600</xdr:colOff>
                    <xdr:row>6</xdr:row>
                    <xdr:rowOff>381000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4</xdr:col>
                    <xdr:colOff>276225</xdr:colOff>
                    <xdr:row>7</xdr:row>
                    <xdr:rowOff>66675</xdr:rowOff>
                  </from>
                  <to>
                    <xdr:col>4</xdr:col>
                    <xdr:colOff>609600</xdr:colOff>
                    <xdr:row>7</xdr:row>
                    <xdr:rowOff>381000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4</xdr:col>
                    <xdr:colOff>276225</xdr:colOff>
                    <xdr:row>8</xdr:row>
                    <xdr:rowOff>66675</xdr:rowOff>
                  </from>
                  <to>
                    <xdr:col>4</xdr:col>
                    <xdr:colOff>609600</xdr:colOff>
                    <xdr:row>8</xdr:row>
                    <xdr:rowOff>381000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4</xdr:col>
                    <xdr:colOff>276225</xdr:colOff>
                    <xdr:row>9</xdr:row>
                    <xdr:rowOff>66675</xdr:rowOff>
                  </from>
                  <to>
                    <xdr:col>4</xdr:col>
                    <xdr:colOff>609600</xdr:colOff>
                    <xdr:row>9</xdr:row>
                    <xdr:rowOff>381000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4</xdr:col>
                    <xdr:colOff>276225</xdr:colOff>
                    <xdr:row>10</xdr:row>
                    <xdr:rowOff>66675</xdr:rowOff>
                  </from>
                  <to>
                    <xdr:col>4</xdr:col>
                    <xdr:colOff>609600</xdr:colOff>
                    <xdr:row>10</xdr:row>
                    <xdr:rowOff>381000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4</xdr:col>
                    <xdr:colOff>276225</xdr:colOff>
                    <xdr:row>11</xdr:row>
                    <xdr:rowOff>66675</xdr:rowOff>
                  </from>
                  <to>
                    <xdr:col>4</xdr:col>
                    <xdr:colOff>609600</xdr:colOff>
                    <xdr:row>11</xdr:row>
                    <xdr:rowOff>381000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4</xdr:col>
                    <xdr:colOff>276225</xdr:colOff>
                    <xdr:row>5</xdr:row>
                    <xdr:rowOff>66675</xdr:rowOff>
                  </from>
                  <to>
                    <xdr:col>4</xdr:col>
                    <xdr:colOff>609600</xdr:colOff>
                    <xdr:row>5</xdr:row>
                    <xdr:rowOff>381000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4</xdr:col>
                    <xdr:colOff>276225</xdr:colOff>
                    <xdr:row>6</xdr:row>
                    <xdr:rowOff>66675</xdr:rowOff>
                  </from>
                  <to>
                    <xdr:col>4</xdr:col>
                    <xdr:colOff>609600</xdr:colOff>
                    <xdr:row>6</xdr:row>
                    <xdr:rowOff>381000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4</xdr:col>
                    <xdr:colOff>276225</xdr:colOff>
                    <xdr:row>7</xdr:row>
                    <xdr:rowOff>66675</xdr:rowOff>
                  </from>
                  <to>
                    <xdr:col>4</xdr:col>
                    <xdr:colOff>609600</xdr:colOff>
                    <xdr:row>7</xdr:row>
                    <xdr:rowOff>381000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4</xdr:col>
                    <xdr:colOff>276225</xdr:colOff>
                    <xdr:row>8</xdr:row>
                    <xdr:rowOff>66675</xdr:rowOff>
                  </from>
                  <to>
                    <xdr:col>4</xdr:col>
                    <xdr:colOff>609600</xdr:colOff>
                    <xdr:row>8</xdr:row>
                    <xdr:rowOff>381000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4</xdr:col>
                    <xdr:colOff>276225</xdr:colOff>
                    <xdr:row>9</xdr:row>
                    <xdr:rowOff>66675</xdr:rowOff>
                  </from>
                  <to>
                    <xdr:col>4</xdr:col>
                    <xdr:colOff>609600</xdr:colOff>
                    <xdr:row>9</xdr:row>
                    <xdr:rowOff>381000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4</xdr:col>
                    <xdr:colOff>276225</xdr:colOff>
                    <xdr:row>10</xdr:row>
                    <xdr:rowOff>66675</xdr:rowOff>
                  </from>
                  <to>
                    <xdr:col>4</xdr:col>
                    <xdr:colOff>609600</xdr:colOff>
                    <xdr:row>10</xdr:row>
                    <xdr:rowOff>381000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4</xdr:col>
                    <xdr:colOff>276225</xdr:colOff>
                    <xdr:row>11</xdr:row>
                    <xdr:rowOff>66675</xdr:rowOff>
                  </from>
                  <to>
                    <xdr:col>4</xdr:col>
                    <xdr:colOff>609600</xdr:colOff>
                    <xdr:row>11</xdr:row>
                    <xdr:rowOff>381000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1</xdr:col>
                    <xdr:colOff>276225</xdr:colOff>
                    <xdr:row>4</xdr:row>
                    <xdr:rowOff>66675</xdr:rowOff>
                  </from>
                  <to>
                    <xdr:col>1</xdr:col>
                    <xdr:colOff>609600</xdr:colOff>
                    <xdr:row>4</xdr:row>
                    <xdr:rowOff>381000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1</xdr:col>
                    <xdr:colOff>276225</xdr:colOff>
                    <xdr:row>13</xdr:row>
                    <xdr:rowOff>66675</xdr:rowOff>
                  </from>
                  <to>
                    <xdr:col>1</xdr:col>
                    <xdr:colOff>609600</xdr:colOff>
                    <xdr:row>13</xdr:row>
                    <xdr:rowOff>381000</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2</xdr:col>
                    <xdr:colOff>276225</xdr:colOff>
                    <xdr:row>13</xdr:row>
                    <xdr:rowOff>66675</xdr:rowOff>
                  </from>
                  <to>
                    <xdr:col>2</xdr:col>
                    <xdr:colOff>609600</xdr:colOff>
                    <xdr:row>13</xdr:row>
                    <xdr:rowOff>381000</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3</xdr:col>
                    <xdr:colOff>276225</xdr:colOff>
                    <xdr:row>13</xdr:row>
                    <xdr:rowOff>66675</xdr:rowOff>
                  </from>
                  <to>
                    <xdr:col>3</xdr:col>
                    <xdr:colOff>609600</xdr:colOff>
                    <xdr:row>13</xdr:row>
                    <xdr:rowOff>381000</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4</xdr:col>
                    <xdr:colOff>276225</xdr:colOff>
                    <xdr:row>13</xdr:row>
                    <xdr:rowOff>66675</xdr:rowOff>
                  </from>
                  <to>
                    <xdr:col>4</xdr:col>
                    <xdr:colOff>609600</xdr:colOff>
                    <xdr:row>13</xdr:row>
                    <xdr:rowOff>381000</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4</xdr:col>
                    <xdr:colOff>276225</xdr:colOff>
                    <xdr:row>13</xdr:row>
                    <xdr:rowOff>66675</xdr:rowOff>
                  </from>
                  <to>
                    <xdr:col>4</xdr:col>
                    <xdr:colOff>609600</xdr:colOff>
                    <xdr:row>13</xdr:row>
                    <xdr:rowOff>381000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1</xdr:col>
                    <xdr:colOff>276225</xdr:colOff>
                    <xdr:row>15</xdr:row>
                    <xdr:rowOff>66675</xdr:rowOff>
                  </from>
                  <to>
                    <xdr:col>1</xdr:col>
                    <xdr:colOff>609600</xdr:colOff>
                    <xdr:row>16</xdr:row>
                    <xdr:rowOff>57150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2</xdr:col>
                    <xdr:colOff>276225</xdr:colOff>
                    <xdr:row>15</xdr:row>
                    <xdr:rowOff>66675</xdr:rowOff>
                  </from>
                  <to>
                    <xdr:col>2</xdr:col>
                    <xdr:colOff>609600</xdr:colOff>
                    <xdr:row>16</xdr:row>
                    <xdr:rowOff>57150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3</xdr:col>
                    <xdr:colOff>276225</xdr:colOff>
                    <xdr:row>15</xdr:row>
                    <xdr:rowOff>66675</xdr:rowOff>
                  </from>
                  <to>
                    <xdr:col>3</xdr:col>
                    <xdr:colOff>609600</xdr:colOff>
                    <xdr:row>16</xdr:row>
                    <xdr:rowOff>57150</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4</xdr:col>
                    <xdr:colOff>276225</xdr:colOff>
                    <xdr:row>15</xdr:row>
                    <xdr:rowOff>66675</xdr:rowOff>
                  </from>
                  <to>
                    <xdr:col>4</xdr:col>
                    <xdr:colOff>609600</xdr:colOff>
                    <xdr:row>16</xdr:row>
                    <xdr:rowOff>57150</xdr:rowOff>
                  </to>
                </anchor>
              </controlPr>
            </control>
          </mc:Choice>
        </mc:AlternateContent>
        <mc:AlternateContent xmlns:mc="http://schemas.openxmlformats.org/markup-compatibility/2006">
          <mc:Choice Requires="x14">
            <control shapeId="1133" r:id="rId72" name="Check Box 109">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4" r:id="rId73" name="Check Box 110">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5" r:id="rId74" name="Check Box 111">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36" r:id="rId75" name="Check Box 112">
              <controlPr defaultSize="0" autoFill="0" autoLine="0" autoPict="0">
                <anchor moveWithCells="1">
                  <from>
                    <xdr:col>2</xdr:col>
                    <xdr:colOff>276225</xdr:colOff>
                    <xdr:row>18</xdr:row>
                    <xdr:rowOff>66675</xdr:rowOff>
                  </from>
                  <to>
                    <xdr:col>2</xdr:col>
                    <xdr:colOff>609600</xdr:colOff>
                    <xdr:row>18</xdr:row>
                    <xdr:rowOff>381000</xdr:rowOff>
                  </to>
                </anchor>
              </controlPr>
            </control>
          </mc:Choice>
        </mc:AlternateContent>
        <mc:AlternateContent xmlns:mc="http://schemas.openxmlformats.org/markup-compatibility/2006">
          <mc:Choice Requires="x14">
            <control shapeId="1137" r:id="rId76" name="Check Box 113">
              <controlPr defaultSize="0" autoFill="0" autoLine="0" autoPict="0">
                <anchor moveWithCells="1">
                  <from>
                    <xdr:col>3</xdr:col>
                    <xdr:colOff>276225</xdr:colOff>
                    <xdr:row>18</xdr:row>
                    <xdr:rowOff>66675</xdr:rowOff>
                  </from>
                  <to>
                    <xdr:col>3</xdr:col>
                    <xdr:colOff>609600</xdr:colOff>
                    <xdr:row>18</xdr:row>
                    <xdr:rowOff>381000</xdr:rowOff>
                  </to>
                </anchor>
              </controlPr>
            </control>
          </mc:Choice>
        </mc:AlternateContent>
        <mc:AlternateContent xmlns:mc="http://schemas.openxmlformats.org/markup-compatibility/2006">
          <mc:Choice Requires="x14">
            <control shapeId="1138" r:id="rId77" name="Check Box 114">
              <controlPr defaultSize="0" autoFill="0" autoLine="0" autoPict="0">
                <anchor moveWithCells="1">
                  <from>
                    <xdr:col>4</xdr:col>
                    <xdr:colOff>276225</xdr:colOff>
                    <xdr:row>18</xdr:row>
                    <xdr:rowOff>66675</xdr:rowOff>
                  </from>
                  <to>
                    <xdr:col>4</xdr:col>
                    <xdr:colOff>609600</xdr:colOff>
                    <xdr:row>18</xdr:row>
                    <xdr:rowOff>381000</xdr:rowOff>
                  </to>
                </anchor>
              </controlPr>
            </control>
          </mc:Choice>
        </mc:AlternateContent>
        <mc:AlternateContent xmlns:mc="http://schemas.openxmlformats.org/markup-compatibility/2006">
          <mc:Choice Requires="x14">
            <control shapeId="1139" r:id="rId78" name="Check Box 115">
              <controlPr defaultSize="0" autoFill="0" autoLine="0" autoPict="0">
                <anchor moveWithCells="1">
                  <from>
                    <xdr:col>4</xdr:col>
                    <xdr:colOff>276225</xdr:colOff>
                    <xdr:row>18</xdr:row>
                    <xdr:rowOff>66675</xdr:rowOff>
                  </from>
                  <to>
                    <xdr:col>4</xdr:col>
                    <xdr:colOff>609600</xdr:colOff>
                    <xdr:row>18</xdr:row>
                    <xdr:rowOff>381000</xdr:rowOff>
                  </to>
                </anchor>
              </controlPr>
            </control>
          </mc:Choice>
        </mc:AlternateContent>
        <mc:AlternateContent xmlns:mc="http://schemas.openxmlformats.org/markup-compatibility/2006">
          <mc:Choice Requires="x14">
            <control shapeId="1147" r:id="rId79" name="Check Box 123">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48" r:id="rId80" name="Check Box 124">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49" r:id="rId81" name="Check Box 125">
              <controlPr defaultSize="0" autoFill="0" autoLine="0" autoPict="0">
                <anchor moveWithCells="1">
                  <from>
                    <xdr:col>1</xdr:col>
                    <xdr:colOff>276225</xdr:colOff>
                    <xdr:row>20</xdr:row>
                    <xdr:rowOff>66675</xdr:rowOff>
                  </from>
                  <to>
                    <xdr:col>1</xdr:col>
                    <xdr:colOff>609600</xdr:colOff>
                    <xdr:row>21</xdr:row>
                    <xdr:rowOff>9525</xdr:rowOff>
                  </to>
                </anchor>
              </controlPr>
            </control>
          </mc:Choice>
        </mc:AlternateContent>
        <mc:AlternateContent xmlns:mc="http://schemas.openxmlformats.org/markup-compatibility/2006">
          <mc:Choice Requires="x14">
            <control shapeId="1150" r:id="rId82" name="Check Box 126">
              <controlPr defaultSize="0" autoFill="0" autoLine="0" autoPict="0">
                <anchor moveWithCells="1">
                  <from>
                    <xdr:col>2</xdr:col>
                    <xdr:colOff>276225</xdr:colOff>
                    <xdr:row>20</xdr:row>
                    <xdr:rowOff>66675</xdr:rowOff>
                  </from>
                  <to>
                    <xdr:col>2</xdr:col>
                    <xdr:colOff>609600</xdr:colOff>
                    <xdr:row>21</xdr:row>
                    <xdr:rowOff>9525</xdr:rowOff>
                  </to>
                </anchor>
              </controlPr>
            </control>
          </mc:Choice>
        </mc:AlternateContent>
        <mc:AlternateContent xmlns:mc="http://schemas.openxmlformats.org/markup-compatibility/2006">
          <mc:Choice Requires="x14">
            <control shapeId="1151" r:id="rId83" name="Check Box 127">
              <controlPr defaultSize="0" autoFill="0" autoLine="0" autoPict="0">
                <anchor moveWithCells="1">
                  <from>
                    <xdr:col>3</xdr:col>
                    <xdr:colOff>276225</xdr:colOff>
                    <xdr:row>20</xdr:row>
                    <xdr:rowOff>66675</xdr:rowOff>
                  </from>
                  <to>
                    <xdr:col>3</xdr:col>
                    <xdr:colOff>609600</xdr:colOff>
                    <xdr:row>21</xdr:row>
                    <xdr:rowOff>9525</xdr:rowOff>
                  </to>
                </anchor>
              </controlPr>
            </control>
          </mc:Choice>
        </mc:AlternateContent>
        <mc:AlternateContent xmlns:mc="http://schemas.openxmlformats.org/markup-compatibility/2006">
          <mc:Choice Requires="x14">
            <control shapeId="1152" r:id="rId84" name="Check Box 128">
              <controlPr defaultSize="0" autoFill="0" autoLine="0" autoPict="0">
                <anchor moveWithCells="1">
                  <from>
                    <xdr:col>4</xdr:col>
                    <xdr:colOff>276225</xdr:colOff>
                    <xdr:row>20</xdr:row>
                    <xdr:rowOff>66675</xdr:rowOff>
                  </from>
                  <to>
                    <xdr:col>4</xdr:col>
                    <xdr:colOff>609600</xdr:colOff>
                    <xdr:row>21</xdr:row>
                    <xdr:rowOff>9525</xdr:rowOff>
                  </to>
                </anchor>
              </controlPr>
            </control>
          </mc:Choice>
        </mc:AlternateContent>
        <mc:AlternateContent xmlns:mc="http://schemas.openxmlformats.org/markup-compatibility/2006">
          <mc:Choice Requires="x14">
            <control shapeId="1153" r:id="rId85" name="Check Box 129">
              <controlPr defaultSize="0" autoFill="0" autoLine="0" autoPict="0">
                <anchor moveWithCells="1">
                  <from>
                    <xdr:col>4</xdr:col>
                    <xdr:colOff>276225</xdr:colOff>
                    <xdr:row>20</xdr:row>
                    <xdr:rowOff>66675</xdr:rowOff>
                  </from>
                  <to>
                    <xdr:col>4</xdr:col>
                    <xdr:colOff>609600</xdr:colOff>
                    <xdr:row>21</xdr:row>
                    <xdr:rowOff>9525</xdr:rowOff>
                  </to>
                </anchor>
              </controlPr>
            </control>
          </mc:Choice>
        </mc:AlternateContent>
        <mc:AlternateContent xmlns:mc="http://schemas.openxmlformats.org/markup-compatibility/2006">
          <mc:Choice Requires="x14">
            <control shapeId="1154" r:id="rId86" name="Check Box 130">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5" r:id="rId87" name="Check Box 131">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6" r:id="rId88" name="Check Box 132">
              <controlPr defaultSize="0" autoFill="0" autoLine="0" autoPict="0">
                <anchor moveWithCells="1">
                  <from>
                    <xdr:col>1</xdr:col>
                    <xdr:colOff>276225</xdr:colOff>
                    <xdr:row>21</xdr:row>
                    <xdr:rowOff>66675</xdr:rowOff>
                  </from>
                  <to>
                    <xdr:col>1</xdr:col>
                    <xdr:colOff>609600</xdr:colOff>
                    <xdr:row>21</xdr:row>
                    <xdr:rowOff>381000</xdr:rowOff>
                  </to>
                </anchor>
              </controlPr>
            </control>
          </mc:Choice>
        </mc:AlternateContent>
        <mc:AlternateContent xmlns:mc="http://schemas.openxmlformats.org/markup-compatibility/2006">
          <mc:Choice Requires="x14">
            <control shapeId="1157" r:id="rId89" name="Check Box 133">
              <controlPr defaultSize="0" autoFill="0" autoLine="0" autoPict="0">
                <anchor moveWithCells="1">
                  <from>
                    <xdr:col>2</xdr:col>
                    <xdr:colOff>276225</xdr:colOff>
                    <xdr:row>21</xdr:row>
                    <xdr:rowOff>66675</xdr:rowOff>
                  </from>
                  <to>
                    <xdr:col>2</xdr:col>
                    <xdr:colOff>609600</xdr:colOff>
                    <xdr:row>21</xdr:row>
                    <xdr:rowOff>381000</xdr:rowOff>
                  </to>
                </anchor>
              </controlPr>
            </control>
          </mc:Choice>
        </mc:AlternateContent>
        <mc:AlternateContent xmlns:mc="http://schemas.openxmlformats.org/markup-compatibility/2006">
          <mc:Choice Requires="x14">
            <control shapeId="1158" r:id="rId90" name="Check Box 134">
              <controlPr defaultSize="0" autoFill="0" autoLine="0" autoPict="0">
                <anchor moveWithCells="1">
                  <from>
                    <xdr:col>3</xdr:col>
                    <xdr:colOff>276225</xdr:colOff>
                    <xdr:row>21</xdr:row>
                    <xdr:rowOff>66675</xdr:rowOff>
                  </from>
                  <to>
                    <xdr:col>3</xdr:col>
                    <xdr:colOff>609600</xdr:colOff>
                    <xdr:row>21</xdr:row>
                    <xdr:rowOff>381000</xdr:rowOff>
                  </to>
                </anchor>
              </controlPr>
            </control>
          </mc:Choice>
        </mc:AlternateContent>
        <mc:AlternateContent xmlns:mc="http://schemas.openxmlformats.org/markup-compatibility/2006">
          <mc:Choice Requires="x14">
            <control shapeId="1159" r:id="rId91" name="Check Box 135">
              <controlPr defaultSize="0" autoFill="0" autoLine="0" autoPict="0">
                <anchor moveWithCells="1">
                  <from>
                    <xdr:col>4</xdr:col>
                    <xdr:colOff>276225</xdr:colOff>
                    <xdr:row>21</xdr:row>
                    <xdr:rowOff>66675</xdr:rowOff>
                  </from>
                  <to>
                    <xdr:col>4</xdr:col>
                    <xdr:colOff>609600</xdr:colOff>
                    <xdr:row>21</xdr:row>
                    <xdr:rowOff>381000</xdr:rowOff>
                  </to>
                </anchor>
              </controlPr>
            </control>
          </mc:Choice>
        </mc:AlternateContent>
        <mc:AlternateContent xmlns:mc="http://schemas.openxmlformats.org/markup-compatibility/2006">
          <mc:Choice Requires="x14">
            <control shapeId="1160" r:id="rId92" name="Check Box 136">
              <controlPr defaultSize="0" autoFill="0" autoLine="0" autoPict="0">
                <anchor moveWithCells="1">
                  <from>
                    <xdr:col>4</xdr:col>
                    <xdr:colOff>276225</xdr:colOff>
                    <xdr:row>21</xdr:row>
                    <xdr:rowOff>66675</xdr:rowOff>
                  </from>
                  <to>
                    <xdr:col>4</xdr:col>
                    <xdr:colOff>609600</xdr:colOff>
                    <xdr:row>21</xdr:row>
                    <xdr:rowOff>381000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1</xdr:col>
                    <xdr:colOff>276225</xdr:colOff>
                    <xdr:row>22</xdr:row>
                    <xdr:rowOff>66675</xdr:rowOff>
                  </from>
                  <to>
                    <xdr:col>1</xdr:col>
                    <xdr:colOff>609600</xdr:colOff>
                    <xdr:row>22</xdr:row>
                    <xdr:rowOff>381000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2</xdr:col>
                    <xdr:colOff>276225</xdr:colOff>
                    <xdr:row>22</xdr:row>
                    <xdr:rowOff>66675</xdr:rowOff>
                  </from>
                  <to>
                    <xdr:col>2</xdr:col>
                    <xdr:colOff>609600</xdr:colOff>
                    <xdr:row>22</xdr:row>
                    <xdr:rowOff>381000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3</xdr:col>
                    <xdr:colOff>276225</xdr:colOff>
                    <xdr:row>22</xdr:row>
                    <xdr:rowOff>66675</xdr:rowOff>
                  </from>
                  <to>
                    <xdr:col>3</xdr:col>
                    <xdr:colOff>609600</xdr:colOff>
                    <xdr:row>22</xdr:row>
                    <xdr:rowOff>381000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4</xdr:col>
                    <xdr:colOff>276225</xdr:colOff>
                    <xdr:row>22</xdr:row>
                    <xdr:rowOff>66675</xdr:rowOff>
                  </from>
                  <to>
                    <xdr:col>4</xdr:col>
                    <xdr:colOff>609600</xdr:colOff>
                    <xdr:row>22</xdr:row>
                    <xdr:rowOff>381000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4</xdr:col>
                    <xdr:colOff>276225</xdr:colOff>
                    <xdr:row>22</xdr:row>
                    <xdr:rowOff>66675</xdr:rowOff>
                  </from>
                  <to>
                    <xdr:col>4</xdr:col>
                    <xdr:colOff>609600</xdr:colOff>
                    <xdr:row>22</xdr:row>
                    <xdr:rowOff>381000</xdr:rowOff>
                  </to>
                </anchor>
              </controlPr>
            </control>
          </mc:Choice>
        </mc:AlternateContent>
        <mc:AlternateContent xmlns:mc="http://schemas.openxmlformats.org/markup-compatibility/2006">
          <mc:Choice Requires="x14">
            <control shapeId="1168" r:id="rId100" name="Check Box 144">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69" r:id="rId101" name="Check Box 145">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70" r:id="rId102" name="Check Box 146">
              <controlPr defaultSize="0" autoFill="0" autoLine="0" autoPict="0">
                <anchor moveWithCells="1">
                  <from>
                    <xdr:col>1</xdr:col>
                    <xdr:colOff>276225</xdr:colOff>
                    <xdr:row>23</xdr:row>
                    <xdr:rowOff>66675</xdr:rowOff>
                  </from>
                  <to>
                    <xdr:col>1</xdr:col>
                    <xdr:colOff>609600</xdr:colOff>
                    <xdr:row>23</xdr:row>
                    <xdr:rowOff>381000</xdr:rowOff>
                  </to>
                </anchor>
              </controlPr>
            </control>
          </mc:Choice>
        </mc:AlternateContent>
        <mc:AlternateContent xmlns:mc="http://schemas.openxmlformats.org/markup-compatibility/2006">
          <mc:Choice Requires="x14">
            <control shapeId="1171" r:id="rId103" name="Check Box 147">
              <controlPr defaultSize="0" autoFill="0" autoLine="0" autoPict="0">
                <anchor moveWithCells="1">
                  <from>
                    <xdr:col>2</xdr:col>
                    <xdr:colOff>276225</xdr:colOff>
                    <xdr:row>23</xdr:row>
                    <xdr:rowOff>66675</xdr:rowOff>
                  </from>
                  <to>
                    <xdr:col>2</xdr:col>
                    <xdr:colOff>609600</xdr:colOff>
                    <xdr:row>23</xdr:row>
                    <xdr:rowOff>381000</xdr:rowOff>
                  </to>
                </anchor>
              </controlPr>
            </control>
          </mc:Choice>
        </mc:AlternateContent>
        <mc:AlternateContent xmlns:mc="http://schemas.openxmlformats.org/markup-compatibility/2006">
          <mc:Choice Requires="x14">
            <control shapeId="1172" r:id="rId104" name="Check Box 148">
              <controlPr defaultSize="0" autoFill="0" autoLine="0" autoPict="0">
                <anchor moveWithCells="1">
                  <from>
                    <xdr:col>3</xdr:col>
                    <xdr:colOff>276225</xdr:colOff>
                    <xdr:row>23</xdr:row>
                    <xdr:rowOff>66675</xdr:rowOff>
                  </from>
                  <to>
                    <xdr:col>3</xdr:col>
                    <xdr:colOff>609600</xdr:colOff>
                    <xdr:row>23</xdr:row>
                    <xdr:rowOff>381000</xdr:rowOff>
                  </to>
                </anchor>
              </controlPr>
            </control>
          </mc:Choice>
        </mc:AlternateContent>
        <mc:AlternateContent xmlns:mc="http://schemas.openxmlformats.org/markup-compatibility/2006">
          <mc:Choice Requires="x14">
            <control shapeId="1173" r:id="rId105" name="Check Box 149">
              <controlPr defaultSize="0" autoFill="0" autoLine="0" autoPict="0">
                <anchor moveWithCells="1">
                  <from>
                    <xdr:col>4</xdr:col>
                    <xdr:colOff>276225</xdr:colOff>
                    <xdr:row>23</xdr:row>
                    <xdr:rowOff>66675</xdr:rowOff>
                  </from>
                  <to>
                    <xdr:col>4</xdr:col>
                    <xdr:colOff>609600</xdr:colOff>
                    <xdr:row>23</xdr:row>
                    <xdr:rowOff>381000</xdr:rowOff>
                  </to>
                </anchor>
              </controlPr>
            </control>
          </mc:Choice>
        </mc:AlternateContent>
        <mc:AlternateContent xmlns:mc="http://schemas.openxmlformats.org/markup-compatibility/2006">
          <mc:Choice Requires="x14">
            <control shapeId="1174" r:id="rId106" name="Check Box 150">
              <controlPr defaultSize="0" autoFill="0" autoLine="0" autoPict="0">
                <anchor moveWithCells="1">
                  <from>
                    <xdr:col>4</xdr:col>
                    <xdr:colOff>276225</xdr:colOff>
                    <xdr:row>23</xdr:row>
                    <xdr:rowOff>66675</xdr:rowOff>
                  </from>
                  <to>
                    <xdr:col>4</xdr:col>
                    <xdr:colOff>609600</xdr:colOff>
                    <xdr:row>23</xdr:row>
                    <xdr:rowOff>381000</xdr:rowOff>
                  </to>
                </anchor>
              </controlPr>
            </control>
          </mc:Choice>
        </mc:AlternateContent>
        <mc:AlternateContent xmlns:mc="http://schemas.openxmlformats.org/markup-compatibility/2006">
          <mc:Choice Requires="x14">
            <control shapeId="1175" r:id="rId107" name="Check Box 151">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6" r:id="rId108" name="Check Box 152">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7" r:id="rId109" name="Check Box 153">
              <controlPr defaultSize="0" autoFill="0" autoLine="0" autoPict="0">
                <anchor moveWithCells="1">
                  <from>
                    <xdr:col>1</xdr:col>
                    <xdr:colOff>276225</xdr:colOff>
                    <xdr:row>24</xdr:row>
                    <xdr:rowOff>66675</xdr:rowOff>
                  </from>
                  <to>
                    <xdr:col>1</xdr:col>
                    <xdr:colOff>609600</xdr:colOff>
                    <xdr:row>24</xdr:row>
                    <xdr:rowOff>381000</xdr:rowOff>
                  </to>
                </anchor>
              </controlPr>
            </control>
          </mc:Choice>
        </mc:AlternateContent>
        <mc:AlternateContent xmlns:mc="http://schemas.openxmlformats.org/markup-compatibility/2006">
          <mc:Choice Requires="x14">
            <control shapeId="1178" r:id="rId110" name="Check Box 154">
              <controlPr defaultSize="0" autoFill="0" autoLine="0" autoPict="0">
                <anchor moveWithCells="1">
                  <from>
                    <xdr:col>2</xdr:col>
                    <xdr:colOff>276225</xdr:colOff>
                    <xdr:row>24</xdr:row>
                    <xdr:rowOff>66675</xdr:rowOff>
                  </from>
                  <to>
                    <xdr:col>2</xdr:col>
                    <xdr:colOff>609600</xdr:colOff>
                    <xdr:row>24</xdr:row>
                    <xdr:rowOff>381000</xdr:rowOff>
                  </to>
                </anchor>
              </controlPr>
            </control>
          </mc:Choice>
        </mc:AlternateContent>
        <mc:AlternateContent xmlns:mc="http://schemas.openxmlformats.org/markup-compatibility/2006">
          <mc:Choice Requires="x14">
            <control shapeId="1179" r:id="rId111" name="Check Box 155">
              <controlPr defaultSize="0" autoFill="0" autoLine="0" autoPict="0">
                <anchor moveWithCells="1">
                  <from>
                    <xdr:col>3</xdr:col>
                    <xdr:colOff>276225</xdr:colOff>
                    <xdr:row>24</xdr:row>
                    <xdr:rowOff>66675</xdr:rowOff>
                  </from>
                  <to>
                    <xdr:col>3</xdr:col>
                    <xdr:colOff>609600</xdr:colOff>
                    <xdr:row>24</xdr:row>
                    <xdr:rowOff>381000</xdr:rowOff>
                  </to>
                </anchor>
              </controlPr>
            </control>
          </mc:Choice>
        </mc:AlternateContent>
        <mc:AlternateContent xmlns:mc="http://schemas.openxmlformats.org/markup-compatibility/2006">
          <mc:Choice Requires="x14">
            <control shapeId="1180" r:id="rId112" name="Check Box 156">
              <controlPr defaultSize="0" autoFill="0" autoLine="0" autoPict="0">
                <anchor moveWithCells="1">
                  <from>
                    <xdr:col>4</xdr:col>
                    <xdr:colOff>276225</xdr:colOff>
                    <xdr:row>24</xdr:row>
                    <xdr:rowOff>66675</xdr:rowOff>
                  </from>
                  <to>
                    <xdr:col>4</xdr:col>
                    <xdr:colOff>609600</xdr:colOff>
                    <xdr:row>24</xdr:row>
                    <xdr:rowOff>381000</xdr:rowOff>
                  </to>
                </anchor>
              </controlPr>
            </control>
          </mc:Choice>
        </mc:AlternateContent>
        <mc:AlternateContent xmlns:mc="http://schemas.openxmlformats.org/markup-compatibility/2006">
          <mc:Choice Requires="x14">
            <control shapeId="1181" r:id="rId113" name="Check Box 157">
              <controlPr defaultSize="0" autoFill="0" autoLine="0" autoPict="0">
                <anchor moveWithCells="1">
                  <from>
                    <xdr:col>4</xdr:col>
                    <xdr:colOff>276225</xdr:colOff>
                    <xdr:row>24</xdr:row>
                    <xdr:rowOff>66675</xdr:rowOff>
                  </from>
                  <to>
                    <xdr:col>4</xdr:col>
                    <xdr:colOff>609600</xdr:colOff>
                    <xdr:row>24</xdr:row>
                    <xdr:rowOff>381000</xdr:rowOff>
                  </to>
                </anchor>
              </controlPr>
            </control>
          </mc:Choice>
        </mc:AlternateContent>
        <mc:AlternateContent xmlns:mc="http://schemas.openxmlformats.org/markup-compatibility/2006">
          <mc:Choice Requires="x14">
            <control shapeId="1182" r:id="rId114" name="Check Box 158">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3" r:id="rId115" name="Check Box 159">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4" r:id="rId116" name="Check Box 160">
              <controlPr defaultSize="0" autoFill="0" autoLine="0" autoPict="0">
                <anchor moveWithCells="1">
                  <from>
                    <xdr:col>1</xdr:col>
                    <xdr:colOff>276225</xdr:colOff>
                    <xdr:row>17</xdr:row>
                    <xdr:rowOff>66675</xdr:rowOff>
                  </from>
                  <to>
                    <xdr:col>1</xdr:col>
                    <xdr:colOff>609600</xdr:colOff>
                    <xdr:row>18</xdr:row>
                    <xdr:rowOff>28575</xdr:rowOff>
                  </to>
                </anchor>
              </controlPr>
            </control>
          </mc:Choice>
        </mc:AlternateContent>
        <mc:AlternateContent xmlns:mc="http://schemas.openxmlformats.org/markup-compatibility/2006">
          <mc:Choice Requires="x14">
            <control shapeId="1185" r:id="rId117" name="Check Box 161">
              <controlPr defaultSize="0" autoFill="0" autoLine="0" autoPict="0">
                <anchor moveWithCells="1">
                  <from>
                    <xdr:col>2</xdr:col>
                    <xdr:colOff>276225</xdr:colOff>
                    <xdr:row>19</xdr:row>
                    <xdr:rowOff>66675</xdr:rowOff>
                  </from>
                  <to>
                    <xdr:col>2</xdr:col>
                    <xdr:colOff>609600</xdr:colOff>
                    <xdr:row>20</xdr:row>
                    <xdr:rowOff>47625</xdr:rowOff>
                  </to>
                </anchor>
              </controlPr>
            </control>
          </mc:Choice>
        </mc:AlternateContent>
        <mc:AlternateContent xmlns:mc="http://schemas.openxmlformats.org/markup-compatibility/2006">
          <mc:Choice Requires="x14">
            <control shapeId="1186" r:id="rId118" name="Check Box 162">
              <controlPr defaultSize="0" autoFill="0" autoLine="0" autoPict="0">
                <anchor moveWithCells="1">
                  <from>
                    <xdr:col>3</xdr:col>
                    <xdr:colOff>276225</xdr:colOff>
                    <xdr:row>19</xdr:row>
                    <xdr:rowOff>66675</xdr:rowOff>
                  </from>
                  <to>
                    <xdr:col>3</xdr:col>
                    <xdr:colOff>609600</xdr:colOff>
                    <xdr:row>20</xdr:row>
                    <xdr:rowOff>47625</xdr:rowOff>
                  </to>
                </anchor>
              </controlPr>
            </control>
          </mc:Choice>
        </mc:AlternateContent>
        <mc:AlternateContent xmlns:mc="http://schemas.openxmlformats.org/markup-compatibility/2006">
          <mc:Choice Requires="x14">
            <control shapeId="1187" r:id="rId119" name="Check Box 163">
              <controlPr defaultSize="0" autoFill="0" autoLine="0" autoPict="0">
                <anchor moveWithCells="1">
                  <from>
                    <xdr:col>4</xdr:col>
                    <xdr:colOff>276225</xdr:colOff>
                    <xdr:row>19</xdr:row>
                    <xdr:rowOff>66675</xdr:rowOff>
                  </from>
                  <to>
                    <xdr:col>4</xdr:col>
                    <xdr:colOff>609600</xdr:colOff>
                    <xdr:row>20</xdr:row>
                    <xdr:rowOff>47625</xdr:rowOff>
                  </to>
                </anchor>
              </controlPr>
            </control>
          </mc:Choice>
        </mc:AlternateContent>
        <mc:AlternateContent xmlns:mc="http://schemas.openxmlformats.org/markup-compatibility/2006">
          <mc:Choice Requires="x14">
            <control shapeId="1188" r:id="rId120" name="Check Box 164">
              <controlPr defaultSize="0" autoFill="0" autoLine="0" autoPict="0">
                <anchor moveWithCells="1">
                  <from>
                    <xdr:col>4</xdr:col>
                    <xdr:colOff>276225</xdr:colOff>
                    <xdr:row>19</xdr:row>
                    <xdr:rowOff>66675</xdr:rowOff>
                  </from>
                  <to>
                    <xdr:col>4</xdr:col>
                    <xdr:colOff>609600</xdr:colOff>
                    <xdr:row>20</xdr:row>
                    <xdr:rowOff>47625</xdr:rowOff>
                  </to>
                </anchor>
              </controlPr>
            </control>
          </mc:Choice>
        </mc:AlternateContent>
        <mc:AlternateContent xmlns:mc="http://schemas.openxmlformats.org/markup-compatibility/2006">
          <mc:Choice Requires="x14">
            <control shapeId="1189" r:id="rId121" name="Check Box 165">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0" r:id="rId122" name="Check Box 166">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1" r:id="rId123" name="Check Box 167">
              <controlPr defaultSize="0" autoFill="0" autoLine="0" autoPict="0">
                <anchor moveWithCells="1">
                  <from>
                    <xdr:col>1</xdr:col>
                    <xdr:colOff>276225</xdr:colOff>
                    <xdr:row>19</xdr:row>
                    <xdr:rowOff>66675</xdr:rowOff>
                  </from>
                  <to>
                    <xdr:col>1</xdr:col>
                    <xdr:colOff>609600</xdr:colOff>
                    <xdr:row>20</xdr:row>
                    <xdr:rowOff>47625</xdr:rowOff>
                  </to>
                </anchor>
              </controlPr>
            </control>
          </mc:Choice>
        </mc:AlternateContent>
        <mc:AlternateContent xmlns:mc="http://schemas.openxmlformats.org/markup-compatibility/2006">
          <mc:Choice Requires="x14">
            <control shapeId="1192" r:id="rId124" name="Check Box 168">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3" r:id="rId125" name="Check Box 169">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4" r:id="rId126" name="Check Box 170">
              <controlPr defaultSize="0" autoFill="0" autoLine="0" autoPict="0">
                <anchor moveWithCells="1">
                  <from>
                    <xdr:col>1</xdr:col>
                    <xdr:colOff>276225</xdr:colOff>
                    <xdr:row>18</xdr:row>
                    <xdr:rowOff>66675</xdr:rowOff>
                  </from>
                  <to>
                    <xdr:col>1</xdr:col>
                    <xdr:colOff>609600</xdr:colOff>
                    <xdr:row>18</xdr:row>
                    <xdr:rowOff>381000</xdr:rowOff>
                  </to>
                </anchor>
              </controlPr>
            </control>
          </mc:Choice>
        </mc:AlternateContent>
        <mc:AlternateContent xmlns:mc="http://schemas.openxmlformats.org/markup-compatibility/2006">
          <mc:Choice Requires="x14">
            <control shapeId="1195" r:id="rId127" name="Check Box 171">
              <controlPr defaultSize="0" autoFill="0" autoLine="0" autoPict="0">
                <anchor moveWithCells="1">
                  <from>
                    <xdr:col>2</xdr:col>
                    <xdr:colOff>276225</xdr:colOff>
                    <xdr:row>17</xdr:row>
                    <xdr:rowOff>66675</xdr:rowOff>
                  </from>
                  <to>
                    <xdr:col>2</xdr:col>
                    <xdr:colOff>609600</xdr:colOff>
                    <xdr:row>18</xdr:row>
                    <xdr:rowOff>38100</xdr:rowOff>
                  </to>
                </anchor>
              </controlPr>
            </control>
          </mc:Choice>
        </mc:AlternateContent>
        <mc:AlternateContent xmlns:mc="http://schemas.openxmlformats.org/markup-compatibility/2006">
          <mc:Choice Requires="x14">
            <control shapeId="1196" r:id="rId128" name="Check Box 172">
              <controlPr defaultSize="0" autoFill="0" autoLine="0" autoPict="0">
                <anchor moveWithCells="1">
                  <from>
                    <xdr:col>3</xdr:col>
                    <xdr:colOff>276225</xdr:colOff>
                    <xdr:row>17</xdr:row>
                    <xdr:rowOff>66675</xdr:rowOff>
                  </from>
                  <to>
                    <xdr:col>3</xdr:col>
                    <xdr:colOff>609600</xdr:colOff>
                    <xdr:row>18</xdr:row>
                    <xdr:rowOff>38100</xdr:rowOff>
                  </to>
                </anchor>
              </controlPr>
            </control>
          </mc:Choice>
        </mc:AlternateContent>
        <mc:AlternateContent xmlns:mc="http://schemas.openxmlformats.org/markup-compatibility/2006">
          <mc:Choice Requires="x14">
            <control shapeId="1197" r:id="rId129" name="Check Box 173">
              <controlPr defaultSize="0" autoFill="0" autoLine="0" autoPict="0">
                <anchor moveWithCells="1">
                  <from>
                    <xdr:col>4</xdr:col>
                    <xdr:colOff>276225</xdr:colOff>
                    <xdr:row>17</xdr:row>
                    <xdr:rowOff>66675</xdr:rowOff>
                  </from>
                  <to>
                    <xdr:col>4</xdr:col>
                    <xdr:colOff>609600</xdr:colOff>
                    <xdr:row>18</xdr:row>
                    <xdr:rowOff>38100</xdr:rowOff>
                  </to>
                </anchor>
              </controlPr>
            </control>
          </mc:Choice>
        </mc:AlternateContent>
        <mc:AlternateContent xmlns:mc="http://schemas.openxmlformats.org/markup-compatibility/2006">
          <mc:Choice Requires="x14">
            <control shapeId="1198" r:id="rId130" name="Check Box 174">
              <controlPr defaultSize="0" autoFill="0" autoLine="0" autoPict="0">
                <anchor moveWithCells="1">
                  <from>
                    <xdr:col>4</xdr:col>
                    <xdr:colOff>276225</xdr:colOff>
                    <xdr:row>17</xdr:row>
                    <xdr:rowOff>66675</xdr:rowOff>
                  </from>
                  <to>
                    <xdr:col>4</xdr:col>
                    <xdr:colOff>609600</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AMK25"/>
  <sheetViews>
    <sheetView showGridLines="0" topLeftCell="A4" zoomScale="82" zoomScaleNormal="82" workbookViewId="0">
      <selection activeCell="C6" sqref="C6"/>
    </sheetView>
  </sheetViews>
  <sheetFormatPr baseColWidth="10" defaultColWidth="9.140625" defaultRowHeight="15.75" x14ac:dyDescent="0.25"/>
  <cols>
    <col min="1" max="1" width="35.7109375" style="334" customWidth="1"/>
    <col min="2" max="2" width="29.140625" style="334" customWidth="1"/>
    <col min="3" max="3" width="30.28515625" style="334" customWidth="1"/>
    <col min="4" max="4" width="22.28515625" style="334" customWidth="1"/>
    <col min="5" max="5" width="20.28515625" style="334" customWidth="1"/>
    <col min="6" max="6" width="22.7109375" style="334" customWidth="1"/>
    <col min="7" max="7" width="23.28515625" style="334" customWidth="1"/>
    <col min="8" max="8" width="27.140625" style="334" customWidth="1"/>
    <col min="9" max="9" width="18.7109375" style="334" customWidth="1"/>
    <col min="10" max="10" width="20.140625" style="334" customWidth="1"/>
    <col min="11" max="11" width="21.42578125" style="334" customWidth="1"/>
    <col min="12" max="12" width="20.42578125" style="334" customWidth="1"/>
    <col min="13" max="1025" width="31.140625" style="334" customWidth="1"/>
    <col min="1026" max="16384" width="9.140625" style="338"/>
  </cols>
  <sheetData>
    <row r="1" spans="1:1025" s="333" customFormat="1" ht="27.75" customHeight="1" x14ac:dyDescent="0.35">
      <c r="A1" s="611" t="str">
        <f>CONCATENATE("I. Attestation des coûts jours /agents (hors charges indirectes) ",'Informations sur le demandeur'!B3)</f>
        <v xml:space="preserve">I. Attestation des coûts jours /agents (hors charges indirectes) </v>
      </c>
      <c r="B1" s="611"/>
      <c r="C1" s="611"/>
      <c r="D1" s="611"/>
      <c r="E1" s="611"/>
      <c r="F1" s="611"/>
      <c r="G1" s="611"/>
      <c r="H1" s="611"/>
      <c r="I1" s="611"/>
      <c r="J1" s="611"/>
      <c r="K1" s="611"/>
      <c r="L1" s="611"/>
    </row>
    <row r="2" spans="1:1025" s="334" customFormat="1" ht="14.25" customHeight="1" x14ac:dyDescent="0.25">
      <c r="A2" s="611"/>
      <c r="B2" s="611"/>
      <c r="C2" s="611"/>
      <c r="D2" s="611"/>
      <c r="E2" s="611"/>
      <c r="F2" s="611"/>
      <c r="G2" s="611"/>
      <c r="H2" s="611"/>
      <c r="I2" s="611"/>
      <c r="J2" s="611"/>
      <c r="K2" s="611"/>
      <c r="L2" s="611"/>
    </row>
    <row r="3" spans="1:1025" s="336" customFormat="1" ht="20.25" customHeight="1" x14ac:dyDescent="0.25">
      <c r="A3" s="335" t="str">
        <f>CONCATENATE("* Rappel : les coûts jour éligibles sont plafonnés à ",Paramètres!P4,"€/jour pour un ingénieur et ",Paramètres!P5,"€/jour pour un administratif (hors frais de structure) ")</f>
        <v xml:space="preserve">* Rappel : les coûts jour éligibles sont plafonnés à 500€/jour pour un ingénieur et 350€/jour pour un administratif (hors frais de structure) </v>
      </c>
      <c r="B3" s="335"/>
      <c r="C3" s="335"/>
      <c r="D3" s="335"/>
      <c r="E3" s="335"/>
      <c r="F3" s="335"/>
      <c r="G3" s="335"/>
      <c r="H3" s="335"/>
    </row>
    <row r="4" spans="1:1025" ht="16.5" thickBot="1" x14ac:dyDescent="0.3">
      <c r="A4" s="337"/>
      <c r="B4" s="337"/>
      <c r="C4" s="337"/>
      <c r="D4" s="337"/>
      <c r="E4" s="337"/>
      <c r="F4" s="337"/>
      <c r="G4" s="337"/>
      <c r="H4" s="337"/>
    </row>
    <row r="5" spans="1:1025" ht="63" thickBot="1" x14ac:dyDescent="0.3">
      <c r="A5" s="339" t="s">
        <v>52</v>
      </c>
      <c r="B5" s="340" t="s">
        <v>53</v>
      </c>
      <c r="C5" s="340" t="s">
        <v>54</v>
      </c>
      <c r="D5" s="340" t="s">
        <v>55</v>
      </c>
      <c r="E5" s="340" t="s">
        <v>253</v>
      </c>
      <c r="F5" s="340" t="s">
        <v>56</v>
      </c>
      <c r="G5" s="340" t="s">
        <v>57</v>
      </c>
      <c r="H5" s="341" t="s">
        <v>58</v>
      </c>
      <c r="I5" s="340" t="s">
        <v>59</v>
      </c>
      <c r="J5" s="341" t="s">
        <v>60</v>
      </c>
      <c r="K5" s="342" t="s">
        <v>61</v>
      </c>
      <c r="L5" s="343" t="s">
        <v>62</v>
      </c>
    </row>
    <row r="6" spans="1:1025" ht="35.1" customHeight="1" x14ac:dyDescent="0.25">
      <c r="A6" s="348" t="s">
        <v>241</v>
      </c>
      <c r="B6" s="319" t="s">
        <v>63</v>
      </c>
      <c r="C6" s="320" t="s">
        <v>212</v>
      </c>
      <c r="D6" s="347"/>
      <c r="E6" s="355"/>
      <c r="F6" s="358"/>
      <c r="G6" s="358"/>
      <c r="H6" s="321">
        <f t="shared" ref="H6:H15" si="0">F6+G6</f>
        <v>0</v>
      </c>
      <c r="I6" s="352"/>
      <c r="J6" s="344">
        <f>IFERROR(H6/I6,0)</f>
        <v>0</v>
      </c>
      <c r="K6" s="321">
        <f t="shared" ref="K6:K15" si="1">IF(J6&gt;VLOOKUP(C6,REM,2,0),VLOOKUP(C6,REM,2,0),0)</f>
        <v>0</v>
      </c>
      <c r="L6" s="322">
        <f t="shared" ref="L6:L15" si="2">IF(J6&gt;VLOOKUP(C6,REM,2,0),VLOOKUP(C6,REM,2,0),J6)</f>
        <v>0</v>
      </c>
    </row>
    <row r="7" spans="1:1025" ht="35.1" customHeight="1" x14ac:dyDescent="0.25">
      <c r="A7" s="348" t="s">
        <v>241</v>
      </c>
      <c r="B7" s="119" t="s">
        <v>63</v>
      </c>
      <c r="C7" s="120" t="s">
        <v>212</v>
      </c>
      <c r="D7" s="349"/>
      <c r="E7" s="356"/>
      <c r="F7" s="359"/>
      <c r="G7" s="359"/>
      <c r="H7" s="137">
        <f t="shared" si="0"/>
        <v>0</v>
      </c>
      <c r="I7" s="353"/>
      <c r="J7" s="345">
        <f>IFERROR(H7/I7,0)</f>
        <v>0</v>
      </c>
      <c r="K7" s="137">
        <f t="shared" ref="K7" si="3">IF(J7&gt;VLOOKUP(C7,REM,2,0),VLOOKUP(C7,REM,2,0),0)</f>
        <v>0</v>
      </c>
      <c r="L7" s="143">
        <f t="shared" si="2"/>
        <v>0</v>
      </c>
    </row>
    <row r="8" spans="1:1025" ht="35.1" customHeight="1" x14ac:dyDescent="0.25">
      <c r="A8" s="348" t="s">
        <v>241</v>
      </c>
      <c r="B8" s="119" t="s">
        <v>63</v>
      </c>
      <c r="C8" s="120" t="s">
        <v>213</v>
      </c>
      <c r="D8" s="349"/>
      <c r="E8" s="356"/>
      <c r="F8" s="359"/>
      <c r="G8" s="359"/>
      <c r="H8" s="137">
        <f t="shared" si="0"/>
        <v>0</v>
      </c>
      <c r="I8" s="353"/>
      <c r="J8" s="345">
        <f>IFERROR(H8/I8,0)</f>
        <v>0</v>
      </c>
      <c r="K8" s="137">
        <f t="shared" si="1"/>
        <v>0</v>
      </c>
      <c r="L8" s="143">
        <f t="shared" si="2"/>
        <v>0</v>
      </c>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338"/>
      <c r="IZ8" s="338"/>
      <c r="JA8" s="338"/>
      <c r="JB8" s="338"/>
      <c r="JC8" s="338"/>
      <c r="JD8" s="338"/>
      <c r="JE8" s="338"/>
      <c r="JF8" s="338"/>
      <c r="JG8" s="338"/>
      <c r="JH8" s="338"/>
      <c r="JI8" s="338"/>
      <c r="JJ8" s="338"/>
      <c r="JK8" s="338"/>
      <c r="JL8" s="338"/>
      <c r="JM8" s="338"/>
      <c r="JN8" s="338"/>
      <c r="JO8" s="338"/>
      <c r="JP8" s="338"/>
      <c r="JQ8" s="338"/>
      <c r="JR8" s="338"/>
      <c r="JS8" s="338"/>
      <c r="JT8" s="338"/>
      <c r="JU8" s="338"/>
      <c r="JV8" s="338"/>
      <c r="JW8" s="338"/>
      <c r="JX8" s="338"/>
      <c r="JY8" s="338"/>
      <c r="JZ8" s="338"/>
      <c r="KA8" s="338"/>
      <c r="KB8" s="338"/>
      <c r="KC8" s="338"/>
      <c r="KD8" s="338"/>
      <c r="KE8" s="338"/>
      <c r="KF8" s="338"/>
      <c r="KG8" s="338"/>
      <c r="KH8" s="338"/>
      <c r="KI8" s="338"/>
      <c r="KJ8" s="338"/>
      <c r="KK8" s="338"/>
      <c r="KL8" s="338"/>
      <c r="KM8" s="338"/>
      <c r="KN8" s="338"/>
      <c r="KO8" s="338"/>
      <c r="KP8" s="338"/>
      <c r="KQ8" s="338"/>
      <c r="KR8" s="338"/>
      <c r="KS8" s="338"/>
      <c r="KT8" s="338"/>
      <c r="KU8" s="338"/>
      <c r="KV8" s="338"/>
      <c r="KW8" s="338"/>
      <c r="KX8" s="338"/>
      <c r="KY8" s="338"/>
      <c r="KZ8" s="338"/>
      <c r="LA8" s="338"/>
      <c r="LB8" s="338"/>
      <c r="LC8" s="338"/>
      <c r="LD8" s="338"/>
      <c r="LE8" s="338"/>
      <c r="LF8" s="338"/>
      <c r="LG8" s="338"/>
      <c r="LH8" s="338"/>
      <c r="LI8" s="338"/>
      <c r="LJ8" s="338"/>
      <c r="LK8" s="338"/>
      <c r="LL8" s="338"/>
      <c r="LM8" s="338"/>
      <c r="LN8" s="338"/>
      <c r="LO8" s="338"/>
      <c r="LP8" s="338"/>
      <c r="LQ8" s="338"/>
      <c r="LR8" s="338"/>
      <c r="LS8" s="338"/>
      <c r="LT8" s="338"/>
      <c r="LU8" s="338"/>
      <c r="LV8" s="338"/>
      <c r="LW8" s="338"/>
      <c r="LX8" s="338"/>
      <c r="LY8" s="338"/>
      <c r="LZ8" s="338"/>
      <c r="MA8" s="338"/>
      <c r="MB8" s="338"/>
      <c r="MC8" s="338"/>
      <c r="MD8" s="338"/>
      <c r="ME8" s="338"/>
      <c r="MF8" s="338"/>
      <c r="MG8" s="338"/>
      <c r="MH8" s="338"/>
      <c r="MI8" s="338"/>
      <c r="MJ8" s="338"/>
      <c r="MK8" s="338"/>
      <c r="ML8" s="338"/>
      <c r="MM8" s="338"/>
      <c r="MN8" s="338"/>
      <c r="MO8" s="338"/>
      <c r="MP8" s="338"/>
      <c r="MQ8" s="338"/>
      <c r="MR8" s="338"/>
      <c r="MS8" s="338"/>
      <c r="MT8" s="338"/>
      <c r="MU8" s="338"/>
      <c r="MV8" s="338"/>
      <c r="MW8" s="338"/>
      <c r="MX8" s="338"/>
      <c r="MY8" s="338"/>
      <c r="MZ8" s="338"/>
      <c r="NA8" s="338"/>
      <c r="NB8" s="338"/>
      <c r="NC8" s="338"/>
      <c r="ND8" s="338"/>
      <c r="NE8" s="338"/>
      <c r="NF8" s="338"/>
      <c r="NG8" s="338"/>
      <c r="NH8" s="338"/>
      <c r="NI8" s="338"/>
      <c r="NJ8" s="338"/>
      <c r="NK8" s="338"/>
      <c r="NL8" s="338"/>
      <c r="NM8" s="338"/>
      <c r="NN8" s="338"/>
      <c r="NO8" s="338"/>
      <c r="NP8" s="338"/>
      <c r="NQ8" s="338"/>
      <c r="NR8" s="338"/>
      <c r="NS8" s="338"/>
      <c r="NT8" s="338"/>
      <c r="NU8" s="338"/>
      <c r="NV8" s="338"/>
      <c r="NW8" s="338"/>
      <c r="NX8" s="338"/>
      <c r="NY8" s="338"/>
      <c r="NZ8" s="338"/>
      <c r="OA8" s="338"/>
      <c r="OB8" s="338"/>
      <c r="OC8" s="338"/>
      <c r="OD8" s="338"/>
      <c r="OE8" s="338"/>
      <c r="OF8" s="338"/>
      <c r="OG8" s="338"/>
      <c r="OH8" s="338"/>
      <c r="OI8" s="338"/>
      <c r="OJ8" s="338"/>
      <c r="OK8" s="338"/>
      <c r="OL8" s="338"/>
      <c r="OM8" s="338"/>
      <c r="ON8" s="338"/>
      <c r="OO8" s="338"/>
      <c r="OP8" s="338"/>
      <c r="OQ8" s="338"/>
      <c r="OR8" s="338"/>
      <c r="OS8" s="338"/>
      <c r="OT8" s="338"/>
      <c r="OU8" s="338"/>
      <c r="OV8" s="338"/>
      <c r="OW8" s="338"/>
      <c r="OX8" s="338"/>
      <c r="OY8" s="338"/>
      <c r="OZ8" s="338"/>
      <c r="PA8" s="338"/>
      <c r="PB8" s="338"/>
      <c r="PC8" s="338"/>
      <c r="PD8" s="338"/>
      <c r="PE8" s="338"/>
      <c r="PF8" s="338"/>
      <c r="PG8" s="338"/>
      <c r="PH8" s="338"/>
      <c r="PI8" s="338"/>
      <c r="PJ8" s="338"/>
      <c r="PK8" s="338"/>
      <c r="PL8" s="338"/>
      <c r="PM8" s="338"/>
      <c r="PN8" s="338"/>
      <c r="PO8" s="338"/>
      <c r="PP8" s="338"/>
      <c r="PQ8" s="338"/>
      <c r="PR8" s="338"/>
      <c r="PS8" s="338"/>
      <c r="PT8" s="338"/>
      <c r="PU8" s="338"/>
      <c r="PV8" s="338"/>
      <c r="PW8" s="338"/>
      <c r="PX8" s="338"/>
      <c r="PY8" s="338"/>
      <c r="PZ8" s="338"/>
      <c r="QA8" s="338"/>
      <c r="QB8" s="338"/>
      <c r="QC8" s="338"/>
      <c r="QD8" s="338"/>
      <c r="QE8" s="338"/>
      <c r="QF8" s="338"/>
      <c r="QG8" s="338"/>
      <c r="QH8" s="338"/>
      <c r="QI8" s="338"/>
      <c r="QJ8" s="338"/>
      <c r="QK8" s="338"/>
      <c r="QL8" s="338"/>
      <c r="QM8" s="338"/>
      <c r="QN8" s="338"/>
      <c r="QO8" s="338"/>
      <c r="QP8" s="338"/>
      <c r="QQ8" s="338"/>
      <c r="QR8" s="338"/>
      <c r="QS8" s="338"/>
      <c r="QT8" s="338"/>
      <c r="QU8" s="338"/>
      <c r="QV8" s="338"/>
      <c r="QW8" s="338"/>
      <c r="QX8" s="338"/>
      <c r="QY8" s="338"/>
      <c r="QZ8" s="338"/>
      <c r="RA8" s="338"/>
      <c r="RB8" s="338"/>
      <c r="RC8" s="338"/>
      <c r="RD8" s="338"/>
      <c r="RE8" s="338"/>
      <c r="RF8" s="338"/>
      <c r="RG8" s="338"/>
      <c r="RH8" s="338"/>
      <c r="RI8" s="338"/>
      <c r="RJ8" s="338"/>
      <c r="RK8" s="338"/>
      <c r="RL8" s="338"/>
      <c r="RM8" s="338"/>
      <c r="RN8" s="338"/>
      <c r="RO8" s="338"/>
      <c r="RP8" s="338"/>
      <c r="RQ8" s="338"/>
      <c r="RR8" s="338"/>
      <c r="RS8" s="338"/>
      <c r="RT8" s="338"/>
      <c r="RU8" s="338"/>
      <c r="RV8" s="338"/>
      <c r="RW8" s="338"/>
      <c r="RX8" s="338"/>
      <c r="RY8" s="338"/>
      <c r="RZ8" s="338"/>
      <c r="SA8" s="338"/>
      <c r="SB8" s="338"/>
      <c r="SC8" s="338"/>
      <c r="SD8" s="338"/>
      <c r="SE8" s="338"/>
      <c r="SF8" s="338"/>
      <c r="SG8" s="338"/>
      <c r="SH8" s="338"/>
      <c r="SI8" s="338"/>
      <c r="SJ8" s="338"/>
      <c r="SK8" s="338"/>
      <c r="SL8" s="338"/>
      <c r="SM8" s="338"/>
      <c r="SN8" s="338"/>
      <c r="SO8" s="338"/>
      <c r="SP8" s="338"/>
      <c r="SQ8" s="338"/>
      <c r="SR8" s="338"/>
      <c r="SS8" s="338"/>
      <c r="ST8" s="338"/>
      <c r="SU8" s="338"/>
      <c r="SV8" s="338"/>
      <c r="SW8" s="338"/>
      <c r="SX8" s="338"/>
      <c r="SY8" s="338"/>
      <c r="SZ8" s="338"/>
      <c r="TA8" s="338"/>
      <c r="TB8" s="338"/>
      <c r="TC8" s="338"/>
      <c r="TD8" s="338"/>
      <c r="TE8" s="338"/>
      <c r="TF8" s="338"/>
      <c r="TG8" s="338"/>
      <c r="TH8" s="338"/>
      <c r="TI8" s="338"/>
      <c r="TJ8" s="338"/>
      <c r="TK8" s="338"/>
      <c r="TL8" s="338"/>
      <c r="TM8" s="338"/>
      <c r="TN8" s="338"/>
      <c r="TO8" s="338"/>
      <c r="TP8" s="338"/>
      <c r="TQ8" s="338"/>
      <c r="TR8" s="338"/>
      <c r="TS8" s="338"/>
      <c r="TT8" s="338"/>
      <c r="TU8" s="338"/>
      <c r="TV8" s="338"/>
      <c r="TW8" s="338"/>
      <c r="TX8" s="338"/>
      <c r="TY8" s="338"/>
      <c r="TZ8" s="338"/>
      <c r="UA8" s="338"/>
      <c r="UB8" s="338"/>
      <c r="UC8" s="338"/>
      <c r="UD8" s="338"/>
      <c r="UE8" s="338"/>
      <c r="UF8" s="338"/>
      <c r="UG8" s="338"/>
      <c r="UH8" s="338"/>
      <c r="UI8" s="338"/>
      <c r="UJ8" s="338"/>
      <c r="UK8" s="338"/>
      <c r="UL8" s="338"/>
      <c r="UM8" s="338"/>
      <c r="UN8" s="338"/>
      <c r="UO8" s="338"/>
      <c r="UP8" s="338"/>
      <c r="UQ8" s="338"/>
      <c r="UR8" s="338"/>
      <c r="US8" s="338"/>
      <c r="UT8" s="338"/>
      <c r="UU8" s="338"/>
      <c r="UV8" s="338"/>
      <c r="UW8" s="338"/>
      <c r="UX8" s="338"/>
      <c r="UY8" s="338"/>
      <c r="UZ8" s="338"/>
      <c r="VA8" s="338"/>
      <c r="VB8" s="338"/>
      <c r="VC8" s="338"/>
      <c r="VD8" s="338"/>
      <c r="VE8" s="338"/>
      <c r="VF8" s="338"/>
      <c r="VG8" s="338"/>
      <c r="VH8" s="338"/>
      <c r="VI8" s="338"/>
      <c r="VJ8" s="338"/>
      <c r="VK8" s="338"/>
      <c r="VL8" s="338"/>
      <c r="VM8" s="338"/>
      <c r="VN8" s="338"/>
      <c r="VO8" s="338"/>
      <c r="VP8" s="338"/>
      <c r="VQ8" s="338"/>
      <c r="VR8" s="338"/>
      <c r="VS8" s="338"/>
      <c r="VT8" s="338"/>
      <c r="VU8" s="338"/>
      <c r="VV8" s="338"/>
      <c r="VW8" s="338"/>
      <c r="VX8" s="338"/>
      <c r="VY8" s="338"/>
      <c r="VZ8" s="338"/>
      <c r="WA8" s="338"/>
      <c r="WB8" s="338"/>
      <c r="WC8" s="338"/>
      <c r="WD8" s="338"/>
      <c r="WE8" s="338"/>
      <c r="WF8" s="338"/>
      <c r="WG8" s="338"/>
      <c r="WH8" s="338"/>
      <c r="WI8" s="338"/>
      <c r="WJ8" s="338"/>
      <c r="WK8" s="338"/>
      <c r="WL8" s="338"/>
      <c r="WM8" s="338"/>
      <c r="WN8" s="338"/>
      <c r="WO8" s="338"/>
      <c r="WP8" s="338"/>
      <c r="WQ8" s="338"/>
      <c r="WR8" s="338"/>
      <c r="WS8" s="338"/>
      <c r="WT8" s="338"/>
      <c r="WU8" s="338"/>
      <c r="WV8" s="338"/>
      <c r="WW8" s="338"/>
      <c r="WX8" s="338"/>
      <c r="WY8" s="338"/>
      <c r="WZ8" s="338"/>
      <c r="XA8" s="338"/>
      <c r="XB8" s="338"/>
      <c r="XC8" s="338"/>
      <c r="XD8" s="338"/>
      <c r="XE8" s="338"/>
      <c r="XF8" s="338"/>
      <c r="XG8" s="338"/>
      <c r="XH8" s="338"/>
      <c r="XI8" s="338"/>
      <c r="XJ8" s="338"/>
      <c r="XK8" s="338"/>
      <c r="XL8" s="338"/>
      <c r="XM8" s="338"/>
      <c r="XN8" s="338"/>
      <c r="XO8" s="338"/>
      <c r="XP8" s="338"/>
      <c r="XQ8" s="338"/>
      <c r="XR8" s="338"/>
      <c r="XS8" s="338"/>
      <c r="XT8" s="338"/>
      <c r="XU8" s="338"/>
      <c r="XV8" s="338"/>
      <c r="XW8" s="338"/>
      <c r="XX8" s="338"/>
      <c r="XY8" s="338"/>
      <c r="XZ8" s="338"/>
      <c r="YA8" s="338"/>
      <c r="YB8" s="338"/>
      <c r="YC8" s="338"/>
      <c r="YD8" s="338"/>
      <c r="YE8" s="338"/>
      <c r="YF8" s="338"/>
      <c r="YG8" s="338"/>
      <c r="YH8" s="338"/>
      <c r="YI8" s="338"/>
      <c r="YJ8" s="338"/>
      <c r="YK8" s="338"/>
      <c r="YL8" s="338"/>
      <c r="YM8" s="338"/>
      <c r="YN8" s="338"/>
      <c r="YO8" s="338"/>
      <c r="YP8" s="338"/>
      <c r="YQ8" s="338"/>
      <c r="YR8" s="338"/>
      <c r="YS8" s="338"/>
      <c r="YT8" s="338"/>
      <c r="YU8" s="338"/>
      <c r="YV8" s="338"/>
      <c r="YW8" s="338"/>
      <c r="YX8" s="338"/>
      <c r="YY8" s="338"/>
      <c r="YZ8" s="338"/>
      <c r="ZA8" s="338"/>
      <c r="ZB8" s="338"/>
      <c r="ZC8" s="338"/>
      <c r="ZD8" s="338"/>
      <c r="ZE8" s="338"/>
      <c r="ZF8" s="338"/>
      <c r="ZG8" s="338"/>
      <c r="ZH8" s="338"/>
      <c r="ZI8" s="338"/>
      <c r="ZJ8" s="338"/>
      <c r="ZK8" s="338"/>
      <c r="ZL8" s="338"/>
      <c r="ZM8" s="338"/>
      <c r="ZN8" s="338"/>
      <c r="ZO8" s="338"/>
      <c r="ZP8" s="338"/>
      <c r="ZQ8" s="338"/>
      <c r="ZR8" s="338"/>
      <c r="ZS8" s="338"/>
      <c r="ZT8" s="338"/>
      <c r="ZU8" s="338"/>
      <c r="ZV8" s="338"/>
      <c r="ZW8" s="338"/>
      <c r="ZX8" s="338"/>
      <c r="ZY8" s="338"/>
      <c r="ZZ8" s="338"/>
      <c r="AAA8" s="338"/>
      <c r="AAB8" s="338"/>
      <c r="AAC8" s="338"/>
      <c r="AAD8" s="338"/>
      <c r="AAE8" s="338"/>
      <c r="AAF8" s="338"/>
      <c r="AAG8" s="338"/>
      <c r="AAH8" s="338"/>
      <c r="AAI8" s="338"/>
      <c r="AAJ8" s="338"/>
      <c r="AAK8" s="338"/>
      <c r="AAL8" s="338"/>
      <c r="AAM8" s="338"/>
      <c r="AAN8" s="338"/>
      <c r="AAO8" s="338"/>
      <c r="AAP8" s="338"/>
      <c r="AAQ8" s="338"/>
      <c r="AAR8" s="338"/>
      <c r="AAS8" s="338"/>
      <c r="AAT8" s="338"/>
      <c r="AAU8" s="338"/>
      <c r="AAV8" s="338"/>
      <c r="AAW8" s="338"/>
      <c r="AAX8" s="338"/>
      <c r="AAY8" s="338"/>
      <c r="AAZ8" s="338"/>
      <c r="ABA8" s="338"/>
      <c r="ABB8" s="338"/>
      <c r="ABC8" s="338"/>
      <c r="ABD8" s="338"/>
      <c r="ABE8" s="338"/>
      <c r="ABF8" s="338"/>
      <c r="ABG8" s="338"/>
      <c r="ABH8" s="338"/>
      <c r="ABI8" s="338"/>
      <c r="ABJ8" s="338"/>
      <c r="ABK8" s="338"/>
      <c r="ABL8" s="338"/>
      <c r="ABM8" s="338"/>
      <c r="ABN8" s="338"/>
      <c r="ABO8" s="338"/>
      <c r="ABP8" s="338"/>
      <c r="ABQ8" s="338"/>
      <c r="ABR8" s="338"/>
      <c r="ABS8" s="338"/>
      <c r="ABT8" s="338"/>
      <c r="ABU8" s="338"/>
      <c r="ABV8" s="338"/>
      <c r="ABW8" s="338"/>
      <c r="ABX8" s="338"/>
      <c r="ABY8" s="338"/>
      <c r="ABZ8" s="338"/>
      <c r="ACA8" s="338"/>
      <c r="ACB8" s="338"/>
      <c r="ACC8" s="338"/>
      <c r="ACD8" s="338"/>
      <c r="ACE8" s="338"/>
      <c r="ACF8" s="338"/>
      <c r="ACG8" s="338"/>
      <c r="ACH8" s="338"/>
      <c r="ACI8" s="338"/>
      <c r="ACJ8" s="338"/>
      <c r="ACK8" s="338"/>
      <c r="ACL8" s="338"/>
      <c r="ACM8" s="338"/>
      <c r="ACN8" s="338"/>
      <c r="ACO8" s="338"/>
      <c r="ACP8" s="338"/>
      <c r="ACQ8" s="338"/>
      <c r="ACR8" s="338"/>
      <c r="ACS8" s="338"/>
      <c r="ACT8" s="338"/>
      <c r="ACU8" s="338"/>
      <c r="ACV8" s="338"/>
      <c r="ACW8" s="338"/>
      <c r="ACX8" s="338"/>
      <c r="ACY8" s="338"/>
      <c r="ACZ8" s="338"/>
      <c r="ADA8" s="338"/>
      <c r="ADB8" s="338"/>
      <c r="ADC8" s="338"/>
      <c r="ADD8" s="338"/>
      <c r="ADE8" s="338"/>
      <c r="ADF8" s="338"/>
      <c r="ADG8" s="338"/>
      <c r="ADH8" s="338"/>
      <c r="ADI8" s="338"/>
      <c r="ADJ8" s="338"/>
      <c r="ADK8" s="338"/>
      <c r="ADL8" s="338"/>
      <c r="ADM8" s="338"/>
      <c r="ADN8" s="338"/>
      <c r="ADO8" s="338"/>
      <c r="ADP8" s="338"/>
      <c r="ADQ8" s="338"/>
      <c r="ADR8" s="338"/>
      <c r="ADS8" s="338"/>
      <c r="ADT8" s="338"/>
      <c r="ADU8" s="338"/>
      <c r="ADV8" s="338"/>
      <c r="ADW8" s="338"/>
      <c r="ADX8" s="338"/>
      <c r="ADY8" s="338"/>
      <c r="ADZ8" s="338"/>
      <c r="AEA8" s="338"/>
      <c r="AEB8" s="338"/>
      <c r="AEC8" s="338"/>
      <c r="AED8" s="338"/>
      <c r="AEE8" s="338"/>
      <c r="AEF8" s="338"/>
      <c r="AEG8" s="338"/>
      <c r="AEH8" s="338"/>
      <c r="AEI8" s="338"/>
      <c r="AEJ8" s="338"/>
      <c r="AEK8" s="338"/>
      <c r="AEL8" s="338"/>
      <c r="AEM8" s="338"/>
      <c r="AEN8" s="338"/>
      <c r="AEO8" s="338"/>
      <c r="AEP8" s="338"/>
      <c r="AEQ8" s="338"/>
      <c r="AER8" s="338"/>
      <c r="AES8" s="338"/>
      <c r="AET8" s="338"/>
      <c r="AEU8" s="338"/>
      <c r="AEV8" s="338"/>
      <c r="AEW8" s="338"/>
      <c r="AEX8" s="338"/>
      <c r="AEY8" s="338"/>
      <c r="AEZ8" s="338"/>
      <c r="AFA8" s="338"/>
      <c r="AFB8" s="338"/>
      <c r="AFC8" s="338"/>
      <c r="AFD8" s="338"/>
      <c r="AFE8" s="338"/>
      <c r="AFF8" s="338"/>
      <c r="AFG8" s="338"/>
      <c r="AFH8" s="338"/>
      <c r="AFI8" s="338"/>
      <c r="AFJ8" s="338"/>
      <c r="AFK8" s="338"/>
      <c r="AFL8" s="338"/>
      <c r="AFM8" s="338"/>
      <c r="AFN8" s="338"/>
      <c r="AFO8" s="338"/>
      <c r="AFP8" s="338"/>
      <c r="AFQ8" s="338"/>
      <c r="AFR8" s="338"/>
      <c r="AFS8" s="338"/>
      <c r="AFT8" s="338"/>
      <c r="AFU8" s="338"/>
      <c r="AFV8" s="338"/>
      <c r="AFW8" s="338"/>
      <c r="AFX8" s="338"/>
      <c r="AFY8" s="338"/>
      <c r="AFZ8" s="338"/>
      <c r="AGA8" s="338"/>
      <c r="AGB8" s="338"/>
      <c r="AGC8" s="338"/>
      <c r="AGD8" s="338"/>
      <c r="AGE8" s="338"/>
      <c r="AGF8" s="338"/>
      <c r="AGG8" s="338"/>
      <c r="AGH8" s="338"/>
      <c r="AGI8" s="338"/>
      <c r="AGJ8" s="338"/>
      <c r="AGK8" s="338"/>
      <c r="AGL8" s="338"/>
      <c r="AGM8" s="338"/>
      <c r="AGN8" s="338"/>
      <c r="AGO8" s="338"/>
      <c r="AGP8" s="338"/>
      <c r="AGQ8" s="338"/>
      <c r="AGR8" s="338"/>
      <c r="AGS8" s="338"/>
      <c r="AGT8" s="338"/>
      <c r="AGU8" s="338"/>
      <c r="AGV8" s="338"/>
      <c r="AGW8" s="338"/>
      <c r="AGX8" s="338"/>
      <c r="AGY8" s="338"/>
      <c r="AGZ8" s="338"/>
      <c r="AHA8" s="338"/>
      <c r="AHB8" s="338"/>
      <c r="AHC8" s="338"/>
      <c r="AHD8" s="338"/>
      <c r="AHE8" s="338"/>
      <c r="AHF8" s="338"/>
      <c r="AHG8" s="338"/>
      <c r="AHH8" s="338"/>
      <c r="AHI8" s="338"/>
      <c r="AHJ8" s="338"/>
      <c r="AHK8" s="338"/>
      <c r="AHL8" s="338"/>
      <c r="AHM8" s="338"/>
      <c r="AHN8" s="338"/>
      <c r="AHO8" s="338"/>
      <c r="AHP8" s="338"/>
      <c r="AHQ8" s="338"/>
      <c r="AHR8" s="338"/>
      <c r="AHS8" s="338"/>
      <c r="AHT8" s="338"/>
      <c r="AHU8" s="338"/>
      <c r="AHV8" s="338"/>
      <c r="AHW8" s="338"/>
      <c r="AHX8" s="338"/>
      <c r="AHY8" s="338"/>
      <c r="AHZ8" s="338"/>
      <c r="AIA8" s="338"/>
      <c r="AIB8" s="338"/>
      <c r="AIC8" s="338"/>
      <c r="AID8" s="338"/>
      <c r="AIE8" s="338"/>
      <c r="AIF8" s="338"/>
      <c r="AIG8" s="338"/>
      <c r="AIH8" s="338"/>
      <c r="AII8" s="338"/>
      <c r="AIJ8" s="338"/>
      <c r="AIK8" s="338"/>
      <c r="AIL8" s="338"/>
      <c r="AIM8" s="338"/>
      <c r="AIN8" s="338"/>
      <c r="AIO8" s="338"/>
      <c r="AIP8" s="338"/>
      <c r="AIQ8" s="338"/>
      <c r="AIR8" s="338"/>
      <c r="AIS8" s="338"/>
      <c r="AIT8" s="338"/>
      <c r="AIU8" s="338"/>
      <c r="AIV8" s="338"/>
      <c r="AIW8" s="338"/>
      <c r="AIX8" s="338"/>
      <c r="AIY8" s="338"/>
      <c r="AIZ8" s="338"/>
      <c r="AJA8" s="338"/>
      <c r="AJB8" s="338"/>
      <c r="AJC8" s="338"/>
      <c r="AJD8" s="338"/>
      <c r="AJE8" s="338"/>
      <c r="AJF8" s="338"/>
      <c r="AJG8" s="338"/>
      <c r="AJH8" s="338"/>
      <c r="AJI8" s="338"/>
      <c r="AJJ8" s="338"/>
      <c r="AJK8" s="338"/>
      <c r="AJL8" s="338"/>
      <c r="AJM8" s="338"/>
      <c r="AJN8" s="338"/>
      <c r="AJO8" s="338"/>
      <c r="AJP8" s="338"/>
      <c r="AJQ8" s="338"/>
      <c r="AJR8" s="338"/>
      <c r="AJS8" s="338"/>
      <c r="AJT8" s="338"/>
      <c r="AJU8" s="338"/>
      <c r="AJV8" s="338"/>
      <c r="AJW8" s="338"/>
      <c r="AJX8" s="338"/>
      <c r="AJY8" s="338"/>
      <c r="AJZ8" s="338"/>
      <c r="AKA8" s="338"/>
      <c r="AKB8" s="338"/>
      <c r="AKC8" s="338"/>
      <c r="AKD8" s="338"/>
      <c r="AKE8" s="338"/>
      <c r="AKF8" s="338"/>
      <c r="AKG8" s="338"/>
      <c r="AKH8" s="338"/>
      <c r="AKI8" s="338"/>
      <c r="AKJ8" s="338"/>
      <c r="AKK8" s="338"/>
      <c r="AKL8" s="338"/>
      <c r="AKM8" s="338"/>
      <c r="AKN8" s="338"/>
      <c r="AKO8" s="338"/>
      <c r="AKP8" s="338"/>
      <c r="AKQ8" s="338"/>
      <c r="AKR8" s="338"/>
      <c r="AKS8" s="338"/>
      <c r="AKT8" s="338"/>
      <c r="AKU8" s="338"/>
      <c r="AKV8" s="338"/>
      <c r="AKW8" s="338"/>
      <c r="AKX8" s="338"/>
      <c r="AKY8" s="338"/>
      <c r="AKZ8" s="338"/>
      <c r="ALA8" s="338"/>
      <c r="ALB8" s="338"/>
      <c r="ALC8" s="338"/>
      <c r="ALD8" s="338"/>
      <c r="ALE8" s="338"/>
      <c r="ALF8" s="338"/>
      <c r="ALG8" s="338"/>
      <c r="ALH8" s="338"/>
      <c r="ALI8" s="338"/>
      <c r="ALJ8" s="338"/>
      <c r="ALK8" s="338"/>
      <c r="ALL8" s="338"/>
      <c r="ALM8" s="338"/>
      <c r="ALN8" s="338"/>
      <c r="ALO8" s="338"/>
      <c r="ALP8" s="338"/>
      <c r="ALQ8" s="338"/>
      <c r="ALR8" s="338"/>
      <c r="ALS8" s="338"/>
      <c r="ALT8" s="338"/>
      <c r="ALU8" s="338"/>
      <c r="ALV8" s="338"/>
      <c r="ALW8" s="338"/>
      <c r="ALX8" s="338"/>
      <c r="ALY8" s="338"/>
      <c r="ALZ8" s="338"/>
      <c r="AMA8" s="338"/>
      <c r="AMB8" s="338"/>
      <c r="AMC8" s="338"/>
      <c r="AMD8" s="338"/>
      <c r="AME8" s="338"/>
      <c r="AMF8" s="338"/>
      <c r="AMG8" s="338"/>
      <c r="AMH8" s="338"/>
      <c r="AMI8" s="338"/>
      <c r="AMJ8" s="338"/>
      <c r="AMK8" s="338"/>
    </row>
    <row r="9" spans="1:1025" ht="35.1" customHeight="1" x14ac:dyDescent="0.25">
      <c r="A9" s="348" t="s">
        <v>241</v>
      </c>
      <c r="B9" s="119" t="s">
        <v>63</v>
      </c>
      <c r="C9" s="120" t="s">
        <v>213</v>
      </c>
      <c r="D9" s="349"/>
      <c r="E9" s="356"/>
      <c r="F9" s="359"/>
      <c r="G9" s="359"/>
      <c r="H9" s="137">
        <f t="shared" si="0"/>
        <v>0</v>
      </c>
      <c r="I9" s="353"/>
      <c r="J9" s="345">
        <f t="shared" ref="J9:J15" si="4">IFERROR(H9/I9,0)</f>
        <v>0</v>
      </c>
      <c r="K9" s="137">
        <f t="shared" si="1"/>
        <v>0</v>
      </c>
      <c r="L9" s="143">
        <f t="shared" si="2"/>
        <v>0</v>
      </c>
    </row>
    <row r="10" spans="1:1025" ht="35.1" customHeight="1" x14ac:dyDescent="0.25">
      <c r="A10" s="348" t="s">
        <v>241</v>
      </c>
      <c r="B10" s="119" t="s">
        <v>63</v>
      </c>
      <c r="C10" s="120" t="s">
        <v>213</v>
      </c>
      <c r="D10" s="349"/>
      <c r="E10" s="356"/>
      <c r="F10" s="359"/>
      <c r="G10" s="359"/>
      <c r="H10" s="137">
        <f t="shared" si="0"/>
        <v>0</v>
      </c>
      <c r="I10" s="353"/>
      <c r="J10" s="345">
        <f t="shared" si="4"/>
        <v>0</v>
      </c>
      <c r="K10" s="137">
        <f t="shared" si="1"/>
        <v>0</v>
      </c>
      <c r="L10" s="143">
        <f t="shared" si="2"/>
        <v>0</v>
      </c>
    </row>
    <row r="11" spans="1:1025" ht="35.1" customHeight="1" x14ac:dyDescent="0.25">
      <c r="A11" s="348" t="s">
        <v>241</v>
      </c>
      <c r="B11" s="119" t="s">
        <v>63</v>
      </c>
      <c r="C11" s="120" t="s">
        <v>213</v>
      </c>
      <c r="D11" s="349"/>
      <c r="E11" s="356"/>
      <c r="F11" s="359"/>
      <c r="G11" s="359"/>
      <c r="H11" s="137">
        <f t="shared" si="0"/>
        <v>0</v>
      </c>
      <c r="I11" s="353"/>
      <c r="J11" s="345">
        <f t="shared" si="4"/>
        <v>0</v>
      </c>
      <c r="K11" s="137">
        <f t="shared" si="1"/>
        <v>0</v>
      </c>
      <c r="L11" s="143">
        <f t="shared" si="2"/>
        <v>0</v>
      </c>
    </row>
    <row r="12" spans="1:1025" ht="35.1" customHeight="1" x14ac:dyDescent="0.25">
      <c r="A12" s="348" t="s">
        <v>241</v>
      </c>
      <c r="B12" s="119" t="s">
        <v>63</v>
      </c>
      <c r="C12" s="120" t="s">
        <v>213</v>
      </c>
      <c r="D12" s="349"/>
      <c r="E12" s="356"/>
      <c r="F12" s="359"/>
      <c r="G12" s="359"/>
      <c r="H12" s="137">
        <f t="shared" si="0"/>
        <v>0</v>
      </c>
      <c r="I12" s="353"/>
      <c r="J12" s="345">
        <f t="shared" si="4"/>
        <v>0</v>
      </c>
      <c r="K12" s="137">
        <f t="shared" si="1"/>
        <v>0</v>
      </c>
      <c r="L12" s="143">
        <f t="shared" si="2"/>
        <v>0</v>
      </c>
    </row>
    <row r="13" spans="1:1025" ht="35.1" customHeight="1" x14ac:dyDescent="0.25">
      <c r="A13" s="348" t="s">
        <v>241</v>
      </c>
      <c r="B13" s="119" t="s">
        <v>63</v>
      </c>
      <c r="C13" s="120" t="s">
        <v>213</v>
      </c>
      <c r="D13" s="349"/>
      <c r="E13" s="356"/>
      <c r="F13" s="359"/>
      <c r="G13" s="359"/>
      <c r="H13" s="137">
        <f t="shared" si="0"/>
        <v>0</v>
      </c>
      <c r="I13" s="353"/>
      <c r="J13" s="345">
        <f t="shared" si="4"/>
        <v>0</v>
      </c>
      <c r="K13" s="137">
        <f t="shared" si="1"/>
        <v>0</v>
      </c>
      <c r="L13" s="143">
        <f t="shared" si="2"/>
        <v>0</v>
      </c>
    </row>
    <row r="14" spans="1:1025" ht="35.1" customHeight="1" x14ac:dyDescent="0.25">
      <c r="A14" s="348" t="s">
        <v>241</v>
      </c>
      <c r="B14" s="119" t="s">
        <v>63</v>
      </c>
      <c r="C14" s="120" t="s">
        <v>213</v>
      </c>
      <c r="D14" s="349"/>
      <c r="E14" s="356"/>
      <c r="F14" s="359"/>
      <c r="G14" s="359"/>
      <c r="H14" s="137">
        <f t="shared" si="0"/>
        <v>0</v>
      </c>
      <c r="I14" s="353"/>
      <c r="J14" s="345">
        <f t="shared" si="4"/>
        <v>0</v>
      </c>
      <c r="K14" s="137">
        <f t="shared" si="1"/>
        <v>0</v>
      </c>
      <c r="L14" s="143">
        <f t="shared" si="2"/>
        <v>0</v>
      </c>
    </row>
    <row r="15" spans="1:1025" ht="35.1" customHeight="1" thickBot="1" x14ac:dyDescent="0.3">
      <c r="A15" s="350" t="s">
        <v>241</v>
      </c>
      <c r="B15" s="144" t="s">
        <v>63</v>
      </c>
      <c r="C15" s="145" t="s">
        <v>213</v>
      </c>
      <c r="D15" s="351"/>
      <c r="E15" s="357"/>
      <c r="F15" s="360"/>
      <c r="G15" s="360"/>
      <c r="H15" s="146">
        <f t="shared" si="0"/>
        <v>0</v>
      </c>
      <c r="I15" s="354"/>
      <c r="J15" s="346">
        <f t="shared" si="4"/>
        <v>0</v>
      </c>
      <c r="K15" s="146">
        <f t="shared" si="1"/>
        <v>0</v>
      </c>
      <c r="L15" s="147">
        <f t="shared" si="2"/>
        <v>0</v>
      </c>
    </row>
    <row r="17" spans="1:7" x14ac:dyDescent="0.25">
      <c r="A17" s="29" t="s">
        <v>64</v>
      </c>
      <c r="B17" s="30"/>
      <c r="C17" s="31"/>
      <c r="D17" s="32" t="s">
        <v>65</v>
      </c>
      <c r="E17" s="27"/>
      <c r="F17" s="27"/>
      <c r="G17" s="27"/>
    </row>
    <row r="18" spans="1:7" ht="31.5" x14ac:dyDescent="0.25">
      <c r="A18" s="361" t="s">
        <v>66</v>
      </c>
      <c r="B18" s="27"/>
      <c r="C18" s="34"/>
      <c r="D18" s="27"/>
      <c r="E18" s="27"/>
      <c r="F18" s="27"/>
      <c r="G18" s="27"/>
    </row>
    <row r="19" spans="1:7" x14ac:dyDescent="0.25">
      <c r="A19" s="33" t="s">
        <v>67</v>
      </c>
      <c r="B19" s="27"/>
      <c r="C19" s="34"/>
      <c r="D19" s="28"/>
      <c r="E19" s="27"/>
      <c r="F19" s="27"/>
      <c r="G19" s="27"/>
    </row>
    <row r="20" spans="1:7" x14ac:dyDescent="0.25">
      <c r="A20" s="35" t="s">
        <v>68</v>
      </c>
      <c r="B20" s="36"/>
      <c r="C20" s="37"/>
      <c r="D20" s="28"/>
      <c r="E20" s="27"/>
      <c r="F20" s="27"/>
      <c r="G20" s="27"/>
    </row>
    <row r="21" spans="1:7" x14ac:dyDescent="0.25">
      <c r="A21" s="27"/>
      <c r="B21" s="27"/>
      <c r="C21" s="27"/>
      <c r="D21" s="27"/>
      <c r="E21" s="27"/>
      <c r="F21" s="27"/>
      <c r="G21" s="27"/>
    </row>
    <row r="22" spans="1:7" x14ac:dyDescent="0.25">
      <c r="A22" s="27"/>
      <c r="B22" s="27"/>
      <c r="C22" s="27"/>
      <c r="D22" s="27"/>
      <c r="E22" s="27"/>
      <c r="F22" s="27"/>
      <c r="G22" s="27"/>
    </row>
    <row r="23" spans="1:7" x14ac:dyDescent="0.25">
      <c r="A23" s="27"/>
      <c r="B23" s="27"/>
      <c r="C23" s="27"/>
      <c r="D23" s="27"/>
      <c r="E23" s="27"/>
      <c r="F23" s="27"/>
      <c r="G23" s="27"/>
    </row>
    <row r="24" spans="1:7" x14ac:dyDescent="0.25">
      <c r="A24" s="27"/>
      <c r="B24" s="27"/>
      <c r="C24" s="27"/>
      <c r="D24" s="27"/>
      <c r="E24" s="27"/>
      <c r="F24" s="27"/>
      <c r="G24" s="27"/>
    </row>
    <row r="25" spans="1:7" x14ac:dyDescent="0.25">
      <c r="A25" s="27"/>
      <c r="B25" s="27"/>
      <c r="C25" s="27"/>
      <c r="D25" s="27"/>
      <c r="E25" s="27"/>
      <c r="F25" s="27"/>
      <c r="G25" s="27"/>
    </row>
  </sheetData>
  <mergeCells count="2">
    <mergeCell ref="A2:L2"/>
    <mergeCell ref="A1:L1"/>
  </mergeCells>
  <dataValidations count="2">
    <dataValidation type="list" allowBlank="1" showInputMessage="1" showErrorMessage="1" sqref="B6:B15">
      <formula1>"Opérateur,Partenaire"</formula1>
      <formula2>0</formula2>
    </dataValidation>
    <dataValidation type="list" allowBlank="1" showInputMessage="1" showErrorMessage="1" sqref="C6:C15">
      <formula1>FONCTION</formula1>
    </dataValidation>
  </dataValidations>
  <pageMargins left="0.7" right="0.7" top="0.75" bottom="0.75" header="0.51180555555555496" footer="0.51180555555555496"/>
  <pageSetup paperSize="9" scale="30"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Z43"/>
  <sheetViews>
    <sheetView showGridLines="0" zoomScale="87" zoomScaleNormal="85" workbookViewId="0">
      <pane xSplit="6" ySplit="5" topLeftCell="G36" activePane="bottomRight" state="frozen"/>
      <selection pane="topRight" activeCell="G1" sqref="G1"/>
      <selection pane="bottomLeft" activeCell="A5" sqref="A5"/>
      <selection pane="bottomRight" activeCell="A37" sqref="A37"/>
    </sheetView>
  </sheetViews>
  <sheetFormatPr baseColWidth="10" defaultColWidth="9.140625" defaultRowHeight="15" x14ac:dyDescent="0.25"/>
  <cols>
    <col min="1" max="1" width="28.85546875" style="38" customWidth="1"/>
    <col min="2" max="2" width="28.5703125" style="39" customWidth="1"/>
    <col min="3" max="4" width="41.140625" customWidth="1"/>
    <col min="5" max="6" width="15.140625" customWidth="1"/>
    <col min="7" max="7" width="12.42578125" customWidth="1"/>
    <col min="8" max="8" width="13.42578125" customWidth="1"/>
    <col min="9" max="9" width="12.42578125" customWidth="1"/>
    <col min="10" max="10" width="12.28515625" customWidth="1"/>
    <col min="11" max="980" width="13.85546875" customWidth="1"/>
    <col min="981" max="1025" width="11.5703125" customWidth="1"/>
  </cols>
  <sheetData>
    <row r="1" spans="1:26" ht="15.75" x14ac:dyDescent="0.25">
      <c r="A1" s="548">
        <f>'Informations sur le demandeur'!B3</f>
        <v>0</v>
      </c>
      <c r="D1" s="547" t="s">
        <v>255</v>
      </c>
      <c r="E1" s="535">
        <f>SUBTOTAL(9,E6:E43)</f>
        <v>0</v>
      </c>
      <c r="F1" s="536">
        <f t="shared" ref="F1:Z1" si="0">SUBTOTAL(9,F6:F43)</f>
        <v>0</v>
      </c>
      <c r="G1" s="537">
        <f t="shared" si="0"/>
        <v>0</v>
      </c>
      <c r="H1" s="538">
        <f t="shared" si="0"/>
        <v>0</v>
      </c>
      <c r="I1" s="537">
        <f t="shared" si="0"/>
        <v>0</v>
      </c>
      <c r="J1" s="538">
        <f t="shared" si="0"/>
        <v>0</v>
      </c>
      <c r="K1" s="537">
        <f t="shared" si="0"/>
        <v>0</v>
      </c>
      <c r="L1" s="538">
        <f t="shared" si="0"/>
        <v>0</v>
      </c>
      <c r="M1" s="537">
        <f t="shared" si="0"/>
        <v>0</v>
      </c>
      <c r="N1" s="538">
        <f t="shared" si="0"/>
        <v>0</v>
      </c>
      <c r="O1" s="537">
        <f t="shared" si="0"/>
        <v>0</v>
      </c>
      <c r="P1" s="538">
        <f t="shared" si="0"/>
        <v>0</v>
      </c>
      <c r="Q1" s="537">
        <f t="shared" si="0"/>
        <v>0</v>
      </c>
      <c r="R1" s="538">
        <f t="shared" si="0"/>
        <v>0</v>
      </c>
      <c r="S1" s="537">
        <f t="shared" si="0"/>
        <v>0</v>
      </c>
      <c r="T1" s="538">
        <f t="shared" si="0"/>
        <v>0</v>
      </c>
      <c r="U1" s="537">
        <f t="shared" si="0"/>
        <v>0</v>
      </c>
      <c r="V1" s="538">
        <f t="shared" si="0"/>
        <v>0</v>
      </c>
      <c r="W1" s="537">
        <f t="shared" si="0"/>
        <v>0</v>
      </c>
      <c r="X1" s="538">
        <f t="shared" si="0"/>
        <v>0</v>
      </c>
      <c r="Y1" s="537">
        <f t="shared" si="0"/>
        <v>0</v>
      </c>
      <c r="Z1" s="538">
        <f t="shared" si="0"/>
        <v>0</v>
      </c>
    </row>
    <row r="2" spans="1:26" ht="16.5" thickBot="1" x14ac:dyDescent="0.3">
      <c r="D2" s="547" t="s">
        <v>244</v>
      </c>
      <c r="E2" s="535">
        <f>SUM(E6:E43)</f>
        <v>0</v>
      </c>
      <c r="F2" s="536">
        <f t="shared" ref="F2:Z2" si="1">SUBTOTAL(9,F6:F43)</f>
        <v>0</v>
      </c>
      <c r="G2" s="539">
        <f t="shared" si="1"/>
        <v>0</v>
      </c>
      <c r="H2" s="536">
        <f t="shared" si="1"/>
        <v>0</v>
      </c>
      <c r="I2" s="539">
        <f t="shared" si="1"/>
        <v>0</v>
      </c>
      <c r="J2" s="536">
        <f t="shared" si="1"/>
        <v>0</v>
      </c>
      <c r="K2" s="539">
        <f t="shared" si="1"/>
        <v>0</v>
      </c>
      <c r="L2" s="536">
        <f t="shared" si="1"/>
        <v>0</v>
      </c>
      <c r="M2" s="539">
        <f t="shared" si="1"/>
        <v>0</v>
      </c>
      <c r="N2" s="536">
        <f t="shared" si="1"/>
        <v>0</v>
      </c>
      <c r="O2" s="539">
        <f t="shared" si="1"/>
        <v>0</v>
      </c>
      <c r="P2" s="536">
        <f t="shared" si="1"/>
        <v>0</v>
      </c>
      <c r="Q2" s="539">
        <f t="shared" si="1"/>
        <v>0</v>
      </c>
      <c r="R2" s="536">
        <f t="shared" si="1"/>
        <v>0</v>
      </c>
      <c r="S2" s="539">
        <f t="shared" si="1"/>
        <v>0</v>
      </c>
      <c r="T2" s="536">
        <f t="shared" si="1"/>
        <v>0</v>
      </c>
      <c r="U2" s="539">
        <f t="shared" si="1"/>
        <v>0</v>
      </c>
      <c r="V2" s="536">
        <f t="shared" si="1"/>
        <v>0</v>
      </c>
      <c r="W2" s="539">
        <f t="shared" si="1"/>
        <v>0</v>
      </c>
      <c r="X2" s="536">
        <f t="shared" si="1"/>
        <v>0</v>
      </c>
      <c r="Y2" s="539">
        <f t="shared" si="1"/>
        <v>0</v>
      </c>
      <c r="Z2" s="536">
        <f t="shared" si="1"/>
        <v>0</v>
      </c>
    </row>
    <row r="3" spans="1:26" s="42" customFormat="1" ht="17.25" customHeight="1" x14ac:dyDescent="0.3">
      <c r="A3" s="40"/>
      <c r="B3" s="41"/>
      <c r="C3" s="289"/>
      <c r="D3" s="290"/>
      <c r="E3" s="612" t="s">
        <v>69</v>
      </c>
      <c r="F3" s="613"/>
      <c r="G3" s="614" t="str">
        <f>'I. Coût jour'!A6</f>
        <v>Nom et Prénom de l'intervenant</v>
      </c>
      <c r="H3" s="615"/>
      <c r="I3" s="616" t="str">
        <f>'I. Coût jour'!A7</f>
        <v>Nom et Prénom de l'intervenant</v>
      </c>
      <c r="J3" s="615"/>
      <c r="K3" s="616" t="str">
        <f>'I. Coût jour'!A8</f>
        <v>Nom et Prénom de l'intervenant</v>
      </c>
      <c r="L3" s="615"/>
      <c r="M3" s="616" t="str">
        <f>'I. Coût jour'!A9</f>
        <v>Nom et Prénom de l'intervenant</v>
      </c>
      <c r="N3" s="615"/>
      <c r="O3" s="616" t="str">
        <f>'I. Coût jour'!A10</f>
        <v>Nom et Prénom de l'intervenant</v>
      </c>
      <c r="P3" s="615"/>
      <c r="Q3" s="616" t="str">
        <f>'I. Coût jour'!A11</f>
        <v>Nom et Prénom de l'intervenant</v>
      </c>
      <c r="R3" s="615"/>
      <c r="S3" s="616" t="str">
        <f>'I. Coût jour'!A12</f>
        <v>Nom et Prénom de l'intervenant</v>
      </c>
      <c r="T3" s="615"/>
      <c r="U3" s="616" t="str">
        <f>'I. Coût jour'!A13</f>
        <v>Nom et Prénom de l'intervenant</v>
      </c>
      <c r="V3" s="615"/>
      <c r="W3" s="616" t="str">
        <f>'I. Coût jour'!A14</f>
        <v>Nom et Prénom de l'intervenant</v>
      </c>
      <c r="X3" s="615"/>
      <c r="Y3" s="616" t="str">
        <f>'I. Coût jour'!A15</f>
        <v>Nom et Prénom de l'intervenant</v>
      </c>
      <c r="Z3" s="617"/>
    </row>
    <row r="4" spans="1:26" s="42" customFormat="1" ht="17.25" hidden="1" customHeight="1" x14ac:dyDescent="0.3">
      <c r="A4" s="40"/>
      <c r="B4" s="284"/>
      <c r="C4" s="291"/>
      <c r="D4" s="41"/>
      <c r="E4" s="298"/>
      <c r="F4" s="292"/>
      <c r="G4" s="326" t="str">
        <f>G3</f>
        <v>Nom et Prénom de l'intervenant</v>
      </c>
      <c r="H4" s="121" t="str">
        <f>G3</f>
        <v>Nom et Prénom de l'intervenant</v>
      </c>
      <c r="I4" s="121" t="str">
        <f>I3</f>
        <v>Nom et Prénom de l'intervenant</v>
      </c>
      <c r="J4" s="121" t="str">
        <f>I3</f>
        <v>Nom et Prénom de l'intervenant</v>
      </c>
      <c r="K4" s="121" t="str">
        <f>K3</f>
        <v>Nom et Prénom de l'intervenant</v>
      </c>
      <c r="L4" s="121" t="str">
        <f>K3</f>
        <v>Nom et Prénom de l'intervenant</v>
      </c>
      <c r="M4" s="121" t="str">
        <f>M3</f>
        <v>Nom et Prénom de l'intervenant</v>
      </c>
      <c r="N4" s="121" t="str">
        <f>M3</f>
        <v>Nom et Prénom de l'intervenant</v>
      </c>
      <c r="O4" s="121" t="str">
        <f>O3</f>
        <v>Nom et Prénom de l'intervenant</v>
      </c>
      <c r="P4" s="121" t="str">
        <f>O3</f>
        <v>Nom et Prénom de l'intervenant</v>
      </c>
      <c r="Q4" s="121" t="str">
        <f>Q3</f>
        <v>Nom et Prénom de l'intervenant</v>
      </c>
      <c r="R4" s="121" t="str">
        <f>Q3</f>
        <v>Nom et Prénom de l'intervenant</v>
      </c>
      <c r="S4" s="121" t="str">
        <f>S3</f>
        <v>Nom et Prénom de l'intervenant</v>
      </c>
      <c r="T4" s="121" t="str">
        <f>S3</f>
        <v>Nom et Prénom de l'intervenant</v>
      </c>
      <c r="U4" s="121" t="str">
        <f>U3</f>
        <v>Nom et Prénom de l'intervenant</v>
      </c>
      <c r="V4" s="121" t="str">
        <f>U3</f>
        <v>Nom et Prénom de l'intervenant</v>
      </c>
      <c r="W4" s="121" t="str">
        <f>W3</f>
        <v>Nom et Prénom de l'intervenant</v>
      </c>
      <c r="X4" s="121" t="str">
        <f>W3</f>
        <v>Nom et Prénom de l'intervenant</v>
      </c>
      <c r="Y4" s="121" t="str">
        <f>Y3</f>
        <v>Nom et Prénom de l'intervenant</v>
      </c>
      <c r="Z4" s="540" t="str">
        <f>Y3</f>
        <v>Nom et Prénom de l'intervenant</v>
      </c>
    </row>
    <row r="5" spans="1:26" s="42" customFormat="1" ht="51.75" x14ac:dyDescent="0.3">
      <c r="A5" s="40" t="s">
        <v>70</v>
      </c>
      <c r="B5" s="41" t="s">
        <v>71</v>
      </c>
      <c r="C5" s="291" t="s">
        <v>72</v>
      </c>
      <c r="D5" s="41" t="s">
        <v>73</v>
      </c>
      <c r="E5" s="299" t="s">
        <v>74</v>
      </c>
      <c r="F5" s="293" t="s">
        <v>75</v>
      </c>
      <c r="G5" s="287" t="s">
        <v>76</v>
      </c>
      <c r="H5" s="43" t="s">
        <v>77</v>
      </c>
      <c r="I5" s="44" t="s">
        <v>76</v>
      </c>
      <c r="J5" s="43" t="s">
        <v>77</v>
      </c>
      <c r="K5" s="44" t="s">
        <v>76</v>
      </c>
      <c r="L5" s="43" t="s">
        <v>77</v>
      </c>
      <c r="M5" s="44" t="s">
        <v>76</v>
      </c>
      <c r="N5" s="43" t="s">
        <v>77</v>
      </c>
      <c r="O5" s="44" t="s">
        <v>76</v>
      </c>
      <c r="P5" s="43" t="s">
        <v>77</v>
      </c>
      <c r="Q5" s="44" t="s">
        <v>76</v>
      </c>
      <c r="R5" s="43" t="s">
        <v>77</v>
      </c>
      <c r="S5" s="44" t="s">
        <v>76</v>
      </c>
      <c r="T5" s="43" t="s">
        <v>77</v>
      </c>
      <c r="U5" s="44" t="s">
        <v>76</v>
      </c>
      <c r="V5" s="43" t="s">
        <v>77</v>
      </c>
      <c r="W5" s="44" t="s">
        <v>76</v>
      </c>
      <c r="X5" s="43" t="s">
        <v>77</v>
      </c>
      <c r="Y5" s="44" t="s">
        <v>76</v>
      </c>
      <c r="Z5" s="293" t="s">
        <v>77</v>
      </c>
    </row>
    <row r="6" spans="1:26" ht="150" x14ac:dyDescent="0.25">
      <c r="A6" s="45" t="s">
        <v>78</v>
      </c>
      <c r="B6" s="285" t="s">
        <v>79</v>
      </c>
      <c r="C6" s="294" t="s">
        <v>80</v>
      </c>
      <c r="D6" s="295" t="s">
        <v>81</v>
      </c>
      <c r="E6" s="531">
        <f t="shared" ref="E6:E43" si="2">G6+I6+K6+M6+O6+Q6+S6</f>
        <v>0</v>
      </c>
      <c r="F6" s="532">
        <f t="shared" ref="F6:F43" si="3">H6+J6+L6+N6+P6+R6+T6</f>
        <v>0</v>
      </c>
      <c r="G6" s="288"/>
      <c r="H6" s="47"/>
      <c r="I6" s="46"/>
      <c r="J6" s="47"/>
      <c r="K6" s="46"/>
      <c r="L6" s="47"/>
      <c r="M6" s="46"/>
      <c r="N6" s="47"/>
      <c r="O6" s="46"/>
      <c r="P6" s="47"/>
      <c r="Q6" s="46"/>
      <c r="R6" s="47"/>
      <c r="S6" s="46"/>
      <c r="T6" s="47"/>
      <c r="U6" s="46"/>
      <c r="V6" s="47"/>
      <c r="W6" s="46"/>
      <c r="X6" s="47"/>
      <c r="Y6" s="46"/>
      <c r="Z6" s="541"/>
    </row>
    <row r="7" spans="1:26" ht="150" x14ac:dyDescent="0.25">
      <c r="A7" s="45" t="s">
        <v>78</v>
      </c>
      <c r="B7" s="286" t="s">
        <v>79</v>
      </c>
      <c r="C7" s="294" t="s">
        <v>80</v>
      </c>
      <c r="D7" s="295" t="s">
        <v>81</v>
      </c>
      <c r="E7" s="533">
        <f t="shared" si="2"/>
        <v>0</v>
      </c>
      <c r="F7" s="532">
        <f t="shared" si="3"/>
        <v>0</v>
      </c>
      <c r="G7" s="288"/>
      <c r="H7" s="47"/>
      <c r="I7" s="46"/>
      <c r="J7" s="47"/>
      <c r="K7" s="46"/>
      <c r="L7" s="47"/>
      <c r="M7" s="46"/>
      <c r="N7" s="47"/>
      <c r="O7" s="46"/>
      <c r="P7" s="47"/>
      <c r="Q7" s="46"/>
      <c r="R7" s="47"/>
      <c r="S7" s="46"/>
      <c r="T7" s="47"/>
      <c r="U7" s="46"/>
      <c r="V7" s="47"/>
      <c r="W7" s="46"/>
      <c r="X7" s="47"/>
      <c r="Y7" s="46"/>
      <c r="Z7" s="541"/>
    </row>
    <row r="8" spans="1:26" ht="150" x14ac:dyDescent="0.25">
      <c r="A8" s="45" t="s">
        <v>78</v>
      </c>
      <c r="B8" s="286" t="s">
        <v>79</v>
      </c>
      <c r="C8" s="294" t="s">
        <v>80</v>
      </c>
      <c r="D8" s="296" t="s">
        <v>81</v>
      </c>
      <c r="E8" s="533">
        <f t="shared" si="2"/>
        <v>0</v>
      </c>
      <c r="F8" s="532">
        <f t="shared" si="3"/>
        <v>0</v>
      </c>
      <c r="G8" s="288"/>
      <c r="H8" s="47"/>
      <c r="I8" s="46"/>
      <c r="J8" s="47"/>
      <c r="K8" s="46"/>
      <c r="L8" s="47"/>
      <c r="M8" s="46"/>
      <c r="N8" s="47"/>
      <c r="O8" s="46"/>
      <c r="P8" s="47"/>
      <c r="Q8" s="46"/>
      <c r="R8" s="47"/>
      <c r="S8" s="46"/>
      <c r="T8" s="47"/>
      <c r="U8" s="46"/>
      <c r="V8" s="47"/>
      <c r="W8" s="46"/>
      <c r="X8" s="47"/>
      <c r="Y8" s="46"/>
      <c r="Z8" s="541"/>
    </row>
    <row r="9" spans="1:26" ht="150" x14ac:dyDescent="0.25">
      <c r="A9" s="45" t="s">
        <v>78</v>
      </c>
      <c r="B9" s="286" t="s">
        <v>79</v>
      </c>
      <c r="C9" s="294" t="s">
        <v>80</v>
      </c>
      <c r="D9" s="296" t="s">
        <v>81</v>
      </c>
      <c r="E9" s="533">
        <f t="shared" si="2"/>
        <v>0</v>
      </c>
      <c r="F9" s="532">
        <f t="shared" si="3"/>
        <v>0</v>
      </c>
      <c r="G9" s="288"/>
      <c r="H9" s="47"/>
      <c r="I9" s="46"/>
      <c r="J9" s="47"/>
      <c r="K9" s="46"/>
      <c r="L9" s="47"/>
      <c r="M9" s="46"/>
      <c r="N9" s="47"/>
      <c r="O9" s="46"/>
      <c r="P9" s="47"/>
      <c r="Q9" s="46"/>
      <c r="R9" s="47"/>
      <c r="S9" s="46"/>
      <c r="T9" s="47"/>
      <c r="U9" s="46"/>
      <c r="V9" s="47"/>
      <c r="W9" s="46"/>
      <c r="X9" s="47"/>
      <c r="Y9" s="46"/>
      <c r="Z9" s="541"/>
    </row>
    <row r="10" spans="1:26" ht="150" x14ac:dyDescent="0.25">
      <c r="A10" s="45" t="s">
        <v>78</v>
      </c>
      <c r="B10" s="286" t="s">
        <v>79</v>
      </c>
      <c r="C10" s="294" t="s">
        <v>80</v>
      </c>
      <c r="D10" s="296" t="s">
        <v>81</v>
      </c>
      <c r="E10" s="533">
        <f t="shared" si="2"/>
        <v>0</v>
      </c>
      <c r="F10" s="532">
        <f t="shared" si="3"/>
        <v>0</v>
      </c>
      <c r="G10" s="288"/>
      <c r="H10" s="47"/>
      <c r="I10" s="46"/>
      <c r="J10" s="47"/>
      <c r="K10" s="46"/>
      <c r="L10" s="47"/>
      <c r="M10" s="46"/>
      <c r="N10" s="47"/>
      <c r="O10" s="46"/>
      <c r="P10" s="47"/>
      <c r="Q10" s="46"/>
      <c r="R10" s="47"/>
      <c r="S10" s="46"/>
      <c r="T10" s="47"/>
      <c r="U10" s="46"/>
      <c r="V10" s="47"/>
      <c r="W10" s="46"/>
      <c r="X10" s="47"/>
      <c r="Y10" s="46"/>
      <c r="Z10" s="541"/>
    </row>
    <row r="11" spans="1:26" ht="150" x14ac:dyDescent="0.25">
      <c r="A11" s="45" t="s">
        <v>78</v>
      </c>
      <c r="B11" s="286" t="s">
        <v>79</v>
      </c>
      <c r="C11" s="294" t="s">
        <v>80</v>
      </c>
      <c r="D11" s="296" t="s">
        <v>81</v>
      </c>
      <c r="E11" s="533">
        <f t="shared" si="2"/>
        <v>0</v>
      </c>
      <c r="F11" s="532">
        <f t="shared" si="3"/>
        <v>0</v>
      </c>
      <c r="G11" s="288"/>
      <c r="H11" s="47"/>
      <c r="I11" s="46"/>
      <c r="J11" s="47"/>
      <c r="K11" s="46"/>
      <c r="L11" s="47"/>
      <c r="M11" s="46"/>
      <c r="N11" s="47"/>
      <c r="O11" s="46"/>
      <c r="P11" s="47"/>
      <c r="Q11" s="46"/>
      <c r="R11" s="47"/>
      <c r="S11" s="46"/>
      <c r="T11" s="47"/>
      <c r="U11" s="46"/>
      <c r="V11" s="47"/>
      <c r="W11" s="46"/>
      <c r="X11" s="47"/>
      <c r="Y11" s="46"/>
      <c r="Z11" s="541"/>
    </row>
    <row r="12" spans="1:26" ht="150" x14ac:dyDescent="0.25">
      <c r="A12" s="45" t="s">
        <v>78</v>
      </c>
      <c r="B12" s="286" t="s">
        <v>79</v>
      </c>
      <c r="C12" s="294" t="s">
        <v>80</v>
      </c>
      <c r="D12" s="296" t="s">
        <v>81</v>
      </c>
      <c r="E12" s="533">
        <f t="shared" si="2"/>
        <v>0</v>
      </c>
      <c r="F12" s="532">
        <f t="shared" si="3"/>
        <v>0</v>
      </c>
      <c r="G12" s="288"/>
      <c r="H12" s="47"/>
      <c r="I12" s="46"/>
      <c r="J12" s="47"/>
      <c r="K12" s="46"/>
      <c r="L12" s="47"/>
      <c r="M12" s="46"/>
      <c r="N12" s="47"/>
      <c r="O12" s="46"/>
      <c r="P12" s="47"/>
      <c r="Q12" s="46"/>
      <c r="R12" s="47"/>
      <c r="S12" s="46"/>
      <c r="T12" s="47"/>
      <c r="U12" s="46"/>
      <c r="V12" s="47"/>
      <c r="W12" s="46"/>
      <c r="X12" s="47"/>
      <c r="Y12" s="46"/>
      <c r="Z12" s="541"/>
    </row>
    <row r="13" spans="1:26" ht="150" x14ac:dyDescent="0.25">
      <c r="A13" s="45" t="s">
        <v>78</v>
      </c>
      <c r="B13" s="286" t="s">
        <v>79</v>
      </c>
      <c r="C13" s="294" t="s">
        <v>80</v>
      </c>
      <c r="D13" s="296" t="s">
        <v>81</v>
      </c>
      <c r="E13" s="533">
        <f t="shared" si="2"/>
        <v>0</v>
      </c>
      <c r="F13" s="532">
        <f t="shared" si="3"/>
        <v>0</v>
      </c>
      <c r="G13" s="288"/>
      <c r="H13" s="47"/>
      <c r="I13" s="46"/>
      <c r="J13" s="47"/>
      <c r="K13" s="46"/>
      <c r="L13" s="47"/>
      <c r="M13" s="46"/>
      <c r="N13" s="47"/>
      <c r="O13" s="46"/>
      <c r="P13" s="47"/>
      <c r="Q13" s="46"/>
      <c r="R13" s="47"/>
      <c r="S13" s="46"/>
      <c r="T13" s="47"/>
      <c r="U13" s="46"/>
      <c r="V13" s="47"/>
      <c r="W13" s="46"/>
      <c r="X13" s="47"/>
      <c r="Y13" s="46"/>
      <c r="Z13" s="541"/>
    </row>
    <row r="14" spans="1:26" ht="150" x14ac:dyDescent="0.25">
      <c r="A14" s="45" t="s">
        <v>78</v>
      </c>
      <c r="B14" s="286" t="s">
        <v>79</v>
      </c>
      <c r="C14" s="294" t="s">
        <v>80</v>
      </c>
      <c r="D14" s="296" t="s">
        <v>81</v>
      </c>
      <c r="E14" s="533">
        <f t="shared" si="2"/>
        <v>0</v>
      </c>
      <c r="F14" s="532">
        <f t="shared" si="3"/>
        <v>0</v>
      </c>
      <c r="G14" s="288"/>
      <c r="H14" s="47"/>
      <c r="I14" s="46"/>
      <c r="J14" s="47"/>
      <c r="K14" s="46"/>
      <c r="L14" s="47"/>
      <c r="M14" s="46"/>
      <c r="N14" s="47"/>
      <c r="O14" s="46"/>
      <c r="P14" s="47"/>
      <c r="Q14" s="46"/>
      <c r="R14" s="47"/>
      <c r="S14" s="46"/>
      <c r="T14" s="47"/>
      <c r="U14" s="46"/>
      <c r="V14" s="47"/>
      <c r="W14" s="46"/>
      <c r="X14" s="47"/>
      <c r="Y14" s="46"/>
      <c r="Z14" s="541"/>
    </row>
    <row r="15" spans="1:26" ht="150" x14ac:dyDescent="0.25">
      <c r="A15" s="45" t="s">
        <v>78</v>
      </c>
      <c r="B15" s="286" t="s">
        <v>79</v>
      </c>
      <c r="C15" s="294" t="s">
        <v>80</v>
      </c>
      <c r="D15" s="296" t="s">
        <v>81</v>
      </c>
      <c r="E15" s="533">
        <f t="shared" si="2"/>
        <v>0</v>
      </c>
      <c r="F15" s="532">
        <f t="shared" si="3"/>
        <v>0</v>
      </c>
      <c r="G15" s="288"/>
      <c r="H15" s="47"/>
      <c r="I15" s="46"/>
      <c r="J15" s="47"/>
      <c r="K15" s="46"/>
      <c r="L15" s="47"/>
      <c r="M15" s="46"/>
      <c r="N15" s="47"/>
      <c r="O15" s="46"/>
      <c r="P15" s="47"/>
      <c r="Q15" s="46"/>
      <c r="R15" s="47"/>
      <c r="S15" s="46"/>
      <c r="T15" s="47"/>
      <c r="U15" s="46"/>
      <c r="V15" s="47"/>
      <c r="W15" s="46"/>
      <c r="X15" s="47"/>
      <c r="Y15" s="46"/>
      <c r="Z15" s="541"/>
    </row>
    <row r="16" spans="1:26" ht="90" x14ac:dyDescent="0.25">
      <c r="A16" s="45" t="s">
        <v>82</v>
      </c>
      <c r="B16" s="286" t="s">
        <v>83</v>
      </c>
      <c r="C16" s="294" t="s">
        <v>84</v>
      </c>
      <c r="D16" s="296" t="s">
        <v>81</v>
      </c>
      <c r="E16" s="533">
        <f t="shared" si="2"/>
        <v>0</v>
      </c>
      <c r="F16" s="532">
        <f t="shared" si="3"/>
        <v>0</v>
      </c>
      <c r="G16" s="288"/>
      <c r="H16" s="47"/>
      <c r="I16" s="46"/>
      <c r="J16" s="47"/>
      <c r="K16" s="46"/>
      <c r="L16" s="47"/>
      <c r="M16" s="46"/>
      <c r="N16" s="47"/>
      <c r="O16" s="46"/>
      <c r="P16" s="47"/>
      <c r="Q16" s="46"/>
      <c r="R16" s="47"/>
      <c r="S16" s="46"/>
      <c r="T16" s="47"/>
      <c r="U16" s="46"/>
      <c r="V16" s="47"/>
      <c r="W16" s="46"/>
      <c r="X16" s="47"/>
      <c r="Y16" s="46"/>
      <c r="Z16" s="541"/>
    </row>
    <row r="17" spans="1:26" ht="90" x14ac:dyDescent="0.25">
      <c r="A17" s="45" t="s">
        <v>82</v>
      </c>
      <c r="B17" s="286" t="s">
        <v>83</v>
      </c>
      <c r="C17" s="294" t="s">
        <v>84</v>
      </c>
      <c r="D17" s="296" t="s">
        <v>81</v>
      </c>
      <c r="E17" s="533">
        <f t="shared" si="2"/>
        <v>0</v>
      </c>
      <c r="F17" s="532">
        <f t="shared" si="3"/>
        <v>0</v>
      </c>
      <c r="G17" s="288"/>
      <c r="H17" s="47"/>
      <c r="I17" s="46"/>
      <c r="J17" s="47"/>
      <c r="K17" s="46"/>
      <c r="L17" s="47"/>
      <c r="M17" s="46"/>
      <c r="N17" s="47"/>
      <c r="O17" s="46"/>
      <c r="P17" s="47"/>
      <c r="Q17" s="46"/>
      <c r="R17" s="47"/>
      <c r="S17" s="46"/>
      <c r="T17" s="47"/>
      <c r="U17" s="46"/>
      <c r="V17" s="47"/>
      <c r="W17" s="46"/>
      <c r="X17" s="47"/>
      <c r="Y17" s="46"/>
      <c r="Z17" s="541"/>
    </row>
    <row r="18" spans="1:26" ht="90" x14ac:dyDescent="0.25">
      <c r="A18" s="45" t="s">
        <v>82</v>
      </c>
      <c r="B18" s="286" t="s">
        <v>85</v>
      </c>
      <c r="C18" s="294" t="s">
        <v>84</v>
      </c>
      <c r="D18" s="296" t="s">
        <v>81</v>
      </c>
      <c r="E18" s="533">
        <f t="shared" si="2"/>
        <v>0</v>
      </c>
      <c r="F18" s="532">
        <f t="shared" si="3"/>
        <v>0</v>
      </c>
      <c r="G18" s="288"/>
      <c r="H18" s="47"/>
      <c r="I18" s="46"/>
      <c r="J18" s="47"/>
      <c r="K18" s="46"/>
      <c r="L18" s="47"/>
      <c r="M18" s="46"/>
      <c r="N18" s="47"/>
      <c r="O18" s="46"/>
      <c r="P18" s="47"/>
      <c r="Q18" s="46"/>
      <c r="R18" s="47"/>
      <c r="S18" s="46"/>
      <c r="T18" s="47"/>
      <c r="U18" s="46"/>
      <c r="V18" s="47"/>
      <c r="W18" s="46"/>
      <c r="X18" s="47"/>
      <c r="Y18" s="46"/>
      <c r="Z18" s="541"/>
    </row>
    <row r="19" spans="1:26" ht="90" x14ac:dyDescent="0.25">
      <c r="A19" s="45" t="s">
        <v>82</v>
      </c>
      <c r="B19" s="286" t="s">
        <v>85</v>
      </c>
      <c r="C19" s="294" t="s">
        <v>84</v>
      </c>
      <c r="D19" s="296" t="s">
        <v>81</v>
      </c>
      <c r="E19" s="533">
        <f t="shared" si="2"/>
        <v>0</v>
      </c>
      <c r="F19" s="532">
        <f t="shared" si="3"/>
        <v>0</v>
      </c>
      <c r="G19" s="288"/>
      <c r="H19" s="47"/>
      <c r="I19" s="46"/>
      <c r="J19" s="47"/>
      <c r="K19" s="46"/>
      <c r="L19" s="47"/>
      <c r="M19" s="46"/>
      <c r="N19" s="47"/>
      <c r="O19" s="46"/>
      <c r="P19" s="47"/>
      <c r="Q19" s="46"/>
      <c r="R19" s="47"/>
      <c r="S19" s="46"/>
      <c r="T19" s="47"/>
      <c r="U19" s="46"/>
      <c r="V19" s="47"/>
      <c r="W19" s="46"/>
      <c r="X19" s="47"/>
      <c r="Y19" s="46"/>
      <c r="Z19" s="541"/>
    </row>
    <row r="20" spans="1:26" ht="90" x14ac:dyDescent="0.25">
      <c r="A20" s="45" t="s">
        <v>82</v>
      </c>
      <c r="B20" s="286" t="s">
        <v>85</v>
      </c>
      <c r="C20" s="294" t="s">
        <v>84</v>
      </c>
      <c r="D20" s="296" t="s">
        <v>81</v>
      </c>
      <c r="E20" s="533">
        <f t="shared" si="2"/>
        <v>0</v>
      </c>
      <c r="F20" s="532">
        <f t="shared" si="3"/>
        <v>0</v>
      </c>
      <c r="G20" s="288"/>
      <c r="H20" s="47"/>
      <c r="I20" s="46"/>
      <c r="J20" s="47"/>
      <c r="K20" s="46"/>
      <c r="L20" s="47"/>
      <c r="M20" s="46"/>
      <c r="N20" s="47"/>
      <c r="O20" s="46"/>
      <c r="P20" s="47"/>
      <c r="Q20" s="46"/>
      <c r="R20" s="47"/>
      <c r="S20" s="46"/>
      <c r="T20" s="47"/>
      <c r="U20" s="46"/>
      <c r="V20" s="47"/>
      <c r="W20" s="46"/>
      <c r="X20" s="47"/>
      <c r="Y20" s="46"/>
      <c r="Z20" s="541"/>
    </row>
    <row r="21" spans="1:26" ht="64.900000000000006" customHeight="1" x14ac:dyDescent="0.25">
      <c r="A21" s="45" t="s">
        <v>82</v>
      </c>
      <c r="B21" s="286" t="s">
        <v>85</v>
      </c>
      <c r="C21" s="294" t="s">
        <v>84</v>
      </c>
      <c r="D21" s="296" t="s">
        <v>81</v>
      </c>
      <c r="E21" s="533">
        <f t="shared" si="2"/>
        <v>0</v>
      </c>
      <c r="F21" s="532">
        <f t="shared" si="3"/>
        <v>0</v>
      </c>
      <c r="G21" s="288"/>
      <c r="H21" s="47"/>
      <c r="I21" s="46"/>
      <c r="J21" s="47"/>
      <c r="K21" s="46"/>
      <c r="L21" s="47"/>
      <c r="M21" s="46"/>
      <c r="N21" s="47"/>
      <c r="O21" s="46"/>
      <c r="P21" s="47"/>
      <c r="Q21" s="46"/>
      <c r="R21" s="47"/>
      <c r="S21" s="46"/>
      <c r="T21" s="47"/>
      <c r="U21" s="46"/>
      <c r="V21" s="47"/>
      <c r="W21" s="46"/>
      <c r="X21" s="47"/>
      <c r="Y21" s="46"/>
      <c r="Z21" s="541"/>
    </row>
    <row r="22" spans="1:26" ht="118.15" customHeight="1" x14ac:dyDescent="0.25">
      <c r="A22" s="45" t="s">
        <v>82</v>
      </c>
      <c r="B22" s="286" t="s">
        <v>85</v>
      </c>
      <c r="C22" s="294" t="s">
        <v>84</v>
      </c>
      <c r="D22" s="296" t="s">
        <v>81</v>
      </c>
      <c r="E22" s="533">
        <f t="shared" si="2"/>
        <v>0</v>
      </c>
      <c r="F22" s="532">
        <f t="shared" si="3"/>
        <v>0</v>
      </c>
      <c r="G22" s="288"/>
      <c r="H22" s="47"/>
      <c r="I22" s="46"/>
      <c r="J22" s="47"/>
      <c r="K22" s="46"/>
      <c r="L22" s="47"/>
      <c r="M22" s="46"/>
      <c r="N22" s="47"/>
      <c r="O22" s="46"/>
      <c r="P22" s="47"/>
      <c r="Q22" s="46"/>
      <c r="R22" s="47"/>
      <c r="S22" s="46"/>
      <c r="T22" s="47"/>
      <c r="U22" s="46"/>
      <c r="V22" s="47"/>
      <c r="W22" s="46"/>
      <c r="X22" s="47"/>
      <c r="Y22" s="46"/>
      <c r="Z22" s="541"/>
    </row>
    <row r="23" spans="1:26" ht="118.15" customHeight="1" x14ac:dyDescent="0.25">
      <c r="A23" s="45" t="s">
        <v>82</v>
      </c>
      <c r="B23" s="286" t="s">
        <v>85</v>
      </c>
      <c r="C23" s="294" t="s">
        <v>84</v>
      </c>
      <c r="D23" s="296" t="s">
        <v>81</v>
      </c>
      <c r="E23" s="533">
        <f t="shared" si="2"/>
        <v>0</v>
      </c>
      <c r="F23" s="532">
        <f t="shared" si="3"/>
        <v>0</v>
      </c>
      <c r="G23" s="288"/>
      <c r="H23" s="47"/>
      <c r="I23" s="46"/>
      <c r="J23" s="47"/>
      <c r="K23" s="46"/>
      <c r="L23" s="47"/>
      <c r="M23" s="46"/>
      <c r="N23" s="47"/>
      <c r="O23" s="46"/>
      <c r="P23" s="47"/>
      <c r="Q23" s="46"/>
      <c r="R23" s="47"/>
      <c r="S23" s="46"/>
      <c r="T23" s="47"/>
      <c r="U23" s="46"/>
      <c r="V23" s="47"/>
      <c r="W23" s="46"/>
      <c r="X23" s="47"/>
      <c r="Y23" s="46"/>
      <c r="Z23" s="541"/>
    </row>
    <row r="24" spans="1:26" ht="118.15" customHeight="1" x14ac:dyDescent="0.25">
      <c r="A24" s="45" t="s">
        <v>82</v>
      </c>
      <c r="B24" s="286" t="s">
        <v>85</v>
      </c>
      <c r="C24" s="294" t="s">
        <v>84</v>
      </c>
      <c r="D24" s="296" t="s">
        <v>81</v>
      </c>
      <c r="E24" s="533">
        <f t="shared" si="2"/>
        <v>0</v>
      </c>
      <c r="F24" s="532">
        <f t="shared" si="3"/>
        <v>0</v>
      </c>
      <c r="G24" s="288"/>
      <c r="H24" s="47"/>
      <c r="I24" s="46"/>
      <c r="J24" s="47"/>
      <c r="K24" s="46"/>
      <c r="L24" s="47"/>
      <c r="M24" s="46"/>
      <c r="N24" s="47"/>
      <c r="O24" s="46"/>
      <c r="P24" s="47"/>
      <c r="Q24" s="46"/>
      <c r="R24" s="47"/>
      <c r="S24" s="46"/>
      <c r="T24" s="47"/>
      <c r="U24" s="46"/>
      <c r="V24" s="47"/>
      <c r="W24" s="46"/>
      <c r="X24" s="47"/>
      <c r="Y24" s="46"/>
      <c r="Z24" s="541"/>
    </row>
    <row r="25" spans="1:26" ht="118.15" customHeight="1" x14ac:dyDescent="0.25">
      <c r="A25" s="45" t="s">
        <v>82</v>
      </c>
      <c r="B25" s="286" t="s">
        <v>85</v>
      </c>
      <c r="C25" s="294" t="s">
        <v>84</v>
      </c>
      <c r="D25" s="296" t="s">
        <v>81</v>
      </c>
      <c r="E25" s="533">
        <f t="shared" si="2"/>
        <v>0</v>
      </c>
      <c r="F25" s="532">
        <f t="shared" si="3"/>
        <v>0</v>
      </c>
      <c r="G25" s="288"/>
      <c r="H25" s="47"/>
      <c r="I25" s="46"/>
      <c r="J25" s="47"/>
      <c r="K25" s="46"/>
      <c r="L25" s="47"/>
      <c r="M25" s="46"/>
      <c r="N25" s="47"/>
      <c r="O25" s="46"/>
      <c r="P25" s="47"/>
      <c r="Q25" s="46"/>
      <c r="R25" s="47"/>
      <c r="S25" s="46"/>
      <c r="T25" s="47"/>
      <c r="U25" s="46"/>
      <c r="V25" s="47"/>
      <c r="W25" s="46"/>
      <c r="X25" s="47"/>
      <c r="Y25" s="46"/>
      <c r="Z25" s="541"/>
    </row>
    <row r="26" spans="1:26" ht="118.15" customHeight="1" x14ac:dyDescent="0.25">
      <c r="A26" s="45" t="s">
        <v>82</v>
      </c>
      <c r="B26" s="286" t="s">
        <v>85</v>
      </c>
      <c r="C26" s="294" t="s">
        <v>84</v>
      </c>
      <c r="D26" s="296" t="s">
        <v>81</v>
      </c>
      <c r="E26" s="533">
        <f t="shared" si="2"/>
        <v>0</v>
      </c>
      <c r="F26" s="532">
        <f t="shared" si="3"/>
        <v>0</v>
      </c>
      <c r="G26" s="288"/>
      <c r="H26" s="47"/>
      <c r="I26" s="46"/>
      <c r="J26" s="47"/>
      <c r="K26" s="46"/>
      <c r="L26" s="47"/>
      <c r="M26" s="46"/>
      <c r="N26" s="47"/>
      <c r="O26" s="46"/>
      <c r="P26" s="47"/>
      <c r="Q26" s="46"/>
      <c r="R26" s="47"/>
      <c r="S26" s="46"/>
      <c r="T26" s="47"/>
      <c r="U26" s="46"/>
      <c r="V26" s="47"/>
      <c r="W26" s="46"/>
      <c r="X26" s="47"/>
      <c r="Y26" s="46"/>
      <c r="Z26" s="541"/>
    </row>
    <row r="27" spans="1:26" ht="118.15" customHeight="1" x14ac:dyDescent="0.25">
      <c r="A27" s="45" t="s">
        <v>82</v>
      </c>
      <c r="B27" s="286" t="s">
        <v>85</v>
      </c>
      <c r="C27" s="294" t="s">
        <v>84</v>
      </c>
      <c r="D27" s="296" t="s">
        <v>81</v>
      </c>
      <c r="E27" s="533">
        <f t="shared" si="2"/>
        <v>0</v>
      </c>
      <c r="F27" s="532">
        <f t="shared" si="3"/>
        <v>0</v>
      </c>
      <c r="G27" s="288"/>
      <c r="H27" s="47"/>
      <c r="I27" s="46"/>
      <c r="J27" s="47"/>
      <c r="K27" s="46"/>
      <c r="L27" s="47"/>
      <c r="M27" s="46"/>
      <c r="N27" s="47"/>
      <c r="O27" s="46"/>
      <c r="P27" s="47"/>
      <c r="Q27" s="46"/>
      <c r="R27" s="47"/>
      <c r="S27" s="46"/>
      <c r="T27" s="47"/>
      <c r="U27" s="46"/>
      <c r="V27" s="47"/>
      <c r="W27" s="46"/>
      <c r="X27" s="47"/>
      <c r="Y27" s="46"/>
      <c r="Z27" s="541"/>
    </row>
    <row r="28" spans="1:26" ht="105" x14ac:dyDescent="0.25">
      <c r="A28" s="45" t="s">
        <v>86</v>
      </c>
      <c r="B28" s="286" t="s">
        <v>87</v>
      </c>
      <c r="C28" s="294" t="s">
        <v>88</v>
      </c>
      <c r="D28" s="296" t="s">
        <v>81</v>
      </c>
      <c r="E28" s="533">
        <f t="shared" si="2"/>
        <v>0</v>
      </c>
      <c r="F28" s="532">
        <f t="shared" si="3"/>
        <v>0</v>
      </c>
      <c r="G28" s="288"/>
      <c r="H28" s="47"/>
      <c r="I28" s="46"/>
      <c r="J28" s="47"/>
      <c r="K28" s="46"/>
      <c r="L28" s="47"/>
      <c r="M28" s="46"/>
      <c r="N28" s="47"/>
      <c r="O28" s="46"/>
      <c r="P28" s="47"/>
      <c r="Q28" s="46"/>
      <c r="R28" s="47"/>
      <c r="S28" s="46"/>
      <c r="T28" s="47"/>
      <c r="U28" s="46"/>
      <c r="V28" s="47"/>
      <c r="W28" s="46"/>
      <c r="X28" s="47"/>
      <c r="Y28" s="46"/>
      <c r="Z28" s="541"/>
    </row>
    <row r="29" spans="1:26" ht="105" x14ac:dyDescent="0.25">
      <c r="A29" s="45" t="s">
        <v>86</v>
      </c>
      <c r="B29" s="286" t="s">
        <v>87</v>
      </c>
      <c r="C29" s="294" t="s">
        <v>88</v>
      </c>
      <c r="D29" s="296" t="s">
        <v>81</v>
      </c>
      <c r="E29" s="533">
        <f t="shared" si="2"/>
        <v>0</v>
      </c>
      <c r="F29" s="532">
        <f t="shared" si="3"/>
        <v>0</v>
      </c>
      <c r="G29" s="288"/>
      <c r="H29" s="47"/>
      <c r="I29" s="46"/>
      <c r="J29" s="47"/>
      <c r="K29" s="46"/>
      <c r="L29" s="47"/>
      <c r="M29" s="46"/>
      <c r="N29" s="47"/>
      <c r="O29" s="46"/>
      <c r="P29" s="47"/>
      <c r="Q29" s="46"/>
      <c r="R29" s="47"/>
      <c r="S29" s="46"/>
      <c r="T29" s="47"/>
      <c r="U29" s="46"/>
      <c r="V29" s="47"/>
      <c r="W29" s="46"/>
      <c r="X29" s="47"/>
      <c r="Y29" s="46"/>
      <c r="Z29" s="541"/>
    </row>
    <row r="30" spans="1:26" ht="105" x14ac:dyDescent="0.25">
      <c r="A30" s="45" t="s">
        <v>86</v>
      </c>
      <c r="B30" s="286" t="s">
        <v>87</v>
      </c>
      <c r="C30" s="294" t="s">
        <v>88</v>
      </c>
      <c r="D30" s="296" t="s">
        <v>81</v>
      </c>
      <c r="E30" s="533">
        <f t="shared" si="2"/>
        <v>0</v>
      </c>
      <c r="F30" s="532">
        <f t="shared" si="3"/>
        <v>0</v>
      </c>
      <c r="G30" s="288"/>
      <c r="H30" s="47"/>
      <c r="I30" s="46"/>
      <c r="J30" s="47"/>
      <c r="K30" s="46"/>
      <c r="L30" s="47"/>
      <c r="M30" s="46"/>
      <c r="N30" s="47"/>
      <c r="O30" s="46"/>
      <c r="P30" s="47"/>
      <c r="Q30" s="46"/>
      <c r="R30" s="47"/>
      <c r="S30" s="46"/>
      <c r="T30" s="47"/>
      <c r="U30" s="46"/>
      <c r="V30" s="47"/>
      <c r="W30" s="46"/>
      <c r="X30" s="47"/>
      <c r="Y30" s="46"/>
      <c r="Z30" s="541"/>
    </row>
    <row r="31" spans="1:26" ht="105" x14ac:dyDescent="0.25">
      <c r="A31" s="45" t="s">
        <v>86</v>
      </c>
      <c r="B31" s="286" t="s">
        <v>87</v>
      </c>
      <c r="C31" s="294" t="s">
        <v>88</v>
      </c>
      <c r="D31" s="296" t="s">
        <v>81</v>
      </c>
      <c r="E31" s="533">
        <f t="shared" si="2"/>
        <v>0</v>
      </c>
      <c r="F31" s="532">
        <f t="shared" si="3"/>
        <v>0</v>
      </c>
      <c r="G31" s="288"/>
      <c r="H31" s="47"/>
      <c r="I31" s="46"/>
      <c r="J31" s="47"/>
      <c r="K31" s="46"/>
      <c r="L31" s="47"/>
      <c r="M31" s="46"/>
      <c r="N31" s="47"/>
      <c r="O31" s="46"/>
      <c r="P31" s="47"/>
      <c r="Q31" s="46"/>
      <c r="R31" s="47"/>
      <c r="S31" s="46"/>
      <c r="T31" s="47"/>
      <c r="U31" s="46"/>
      <c r="V31" s="47"/>
      <c r="W31" s="46"/>
      <c r="X31" s="47"/>
      <c r="Y31" s="46"/>
      <c r="Z31" s="541"/>
    </row>
    <row r="32" spans="1:26" ht="105" x14ac:dyDescent="0.25">
      <c r="A32" s="45" t="s">
        <v>86</v>
      </c>
      <c r="B32" s="286" t="s">
        <v>87</v>
      </c>
      <c r="C32" s="294" t="s">
        <v>88</v>
      </c>
      <c r="D32" s="296" t="s">
        <v>81</v>
      </c>
      <c r="E32" s="533">
        <f t="shared" si="2"/>
        <v>0</v>
      </c>
      <c r="F32" s="532">
        <f t="shared" si="3"/>
        <v>0</v>
      </c>
      <c r="G32" s="288"/>
      <c r="H32" s="47"/>
      <c r="I32" s="46"/>
      <c r="J32" s="47"/>
      <c r="K32" s="46"/>
      <c r="L32" s="47"/>
      <c r="M32" s="46"/>
      <c r="N32" s="47"/>
      <c r="O32" s="46"/>
      <c r="P32" s="47"/>
      <c r="Q32" s="46"/>
      <c r="R32" s="47"/>
      <c r="S32" s="46"/>
      <c r="T32" s="47"/>
      <c r="U32" s="46"/>
      <c r="V32" s="47"/>
      <c r="W32" s="46"/>
      <c r="X32" s="47"/>
      <c r="Y32" s="46"/>
      <c r="Z32" s="541"/>
    </row>
    <row r="33" spans="1:26" ht="105" x14ac:dyDescent="0.25">
      <c r="A33" s="45" t="s">
        <v>86</v>
      </c>
      <c r="B33" s="286" t="s">
        <v>87</v>
      </c>
      <c r="C33" s="294" t="s">
        <v>88</v>
      </c>
      <c r="D33" s="296" t="s">
        <v>81</v>
      </c>
      <c r="E33" s="533">
        <f t="shared" si="2"/>
        <v>0</v>
      </c>
      <c r="F33" s="532">
        <f t="shared" si="3"/>
        <v>0</v>
      </c>
      <c r="G33" s="288"/>
      <c r="H33" s="47"/>
      <c r="I33" s="46"/>
      <c r="J33" s="47"/>
      <c r="K33" s="46"/>
      <c r="L33" s="47"/>
      <c r="M33" s="46"/>
      <c r="N33" s="47"/>
      <c r="O33" s="46"/>
      <c r="P33" s="47"/>
      <c r="Q33" s="46"/>
      <c r="R33" s="47"/>
      <c r="S33" s="46"/>
      <c r="T33" s="47"/>
      <c r="U33" s="46"/>
      <c r="V33" s="47"/>
      <c r="W33" s="46"/>
      <c r="X33" s="47"/>
      <c r="Y33" s="46"/>
      <c r="Z33" s="541"/>
    </row>
    <row r="34" spans="1:26" ht="105" x14ac:dyDescent="0.25">
      <c r="A34" s="45" t="s">
        <v>86</v>
      </c>
      <c r="B34" s="286" t="s">
        <v>87</v>
      </c>
      <c r="C34" s="294" t="s">
        <v>88</v>
      </c>
      <c r="D34" s="296" t="s">
        <v>81</v>
      </c>
      <c r="E34" s="533">
        <f t="shared" si="2"/>
        <v>0</v>
      </c>
      <c r="F34" s="532">
        <f t="shared" si="3"/>
        <v>0</v>
      </c>
      <c r="G34" s="288"/>
      <c r="H34" s="47"/>
      <c r="I34" s="46"/>
      <c r="J34" s="47"/>
      <c r="K34" s="46"/>
      <c r="L34" s="47"/>
      <c r="M34" s="46"/>
      <c r="N34" s="47"/>
      <c r="O34" s="46"/>
      <c r="P34" s="47"/>
      <c r="Q34" s="46"/>
      <c r="R34" s="47"/>
      <c r="S34" s="46"/>
      <c r="T34" s="47"/>
      <c r="U34" s="46"/>
      <c r="V34" s="47"/>
      <c r="W34" s="46"/>
      <c r="X34" s="47"/>
      <c r="Y34" s="46"/>
      <c r="Z34" s="541"/>
    </row>
    <row r="35" spans="1:26" ht="105" x14ac:dyDescent="0.25">
      <c r="A35" s="45" t="s">
        <v>86</v>
      </c>
      <c r="B35" s="286" t="s">
        <v>87</v>
      </c>
      <c r="C35" s="294" t="s">
        <v>88</v>
      </c>
      <c r="D35" s="296" t="s">
        <v>81</v>
      </c>
      <c r="E35" s="533">
        <f t="shared" si="2"/>
        <v>0</v>
      </c>
      <c r="F35" s="532">
        <f t="shared" si="3"/>
        <v>0</v>
      </c>
      <c r="G35" s="288"/>
      <c r="H35" s="47"/>
      <c r="I35" s="46"/>
      <c r="J35" s="47"/>
      <c r="K35" s="46"/>
      <c r="L35" s="47"/>
      <c r="M35" s="46"/>
      <c r="N35" s="47"/>
      <c r="O35" s="46"/>
      <c r="P35" s="47"/>
      <c r="Q35" s="46"/>
      <c r="R35" s="47"/>
      <c r="S35" s="46"/>
      <c r="T35" s="47"/>
      <c r="U35" s="46"/>
      <c r="V35" s="47"/>
      <c r="W35" s="46"/>
      <c r="X35" s="47"/>
      <c r="Y35" s="46"/>
      <c r="Z35" s="541"/>
    </row>
    <row r="36" spans="1:26" ht="105" x14ac:dyDescent="0.25">
      <c r="A36" s="45" t="s">
        <v>86</v>
      </c>
      <c r="B36" s="286" t="s">
        <v>87</v>
      </c>
      <c r="C36" s="294" t="s">
        <v>88</v>
      </c>
      <c r="D36" s="296" t="s">
        <v>81</v>
      </c>
      <c r="E36" s="533">
        <f t="shared" si="2"/>
        <v>0</v>
      </c>
      <c r="F36" s="532">
        <f t="shared" si="3"/>
        <v>0</v>
      </c>
      <c r="G36" s="288"/>
      <c r="H36" s="47"/>
      <c r="I36" s="46"/>
      <c r="J36" s="47"/>
      <c r="K36" s="46"/>
      <c r="L36" s="47"/>
      <c r="M36" s="46"/>
      <c r="N36" s="47"/>
      <c r="O36" s="46"/>
      <c r="P36" s="47"/>
      <c r="Q36" s="46"/>
      <c r="R36" s="47"/>
      <c r="S36" s="46"/>
      <c r="T36" s="47"/>
      <c r="U36" s="46"/>
      <c r="V36" s="47"/>
      <c r="W36" s="46"/>
      <c r="X36" s="47"/>
      <c r="Y36" s="46"/>
      <c r="Z36" s="541"/>
    </row>
    <row r="37" spans="1:26" ht="105" x14ac:dyDescent="0.25">
      <c r="A37" s="45" t="s">
        <v>276</v>
      </c>
      <c r="B37" s="286" t="s">
        <v>89</v>
      </c>
      <c r="C37" s="294" t="s">
        <v>278</v>
      </c>
      <c r="D37" s="296" t="s">
        <v>81</v>
      </c>
      <c r="E37" s="533">
        <f t="shared" si="2"/>
        <v>0</v>
      </c>
      <c r="F37" s="532">
        <f t="shared" si="3"/>
        <v>0</v>
      </c>
      <c r="G37" s="288"/>
      <c r="H37" s="47"/>
      <c r="I37" s="46"/>
      <c r="J37" s="47"/>
      <c r="K37" s="46"/>
      <c r="L37" s="47"/>
      <c r="M37" s="46"/>
      <c r="N37" s="47"/>
      <c r="O37" s="46"/>
      <c r="P37" s="47"/>
      <c r="Q37" s="46"/>
      <c r="R37" s="47"/>
      <c r="S37" s="46"/>
      <c r="T37" s="47"/>
      <c r="U37" s="46"/>
      <c r="V37" s="47"/>
      <c r="W37" s="46"/>
      <c r="X37" s="47"/>
      <c r="Y37" s="46"/>
      <c r="Z37" s="541"/>
    </row>
    <row r="38" spans="1:26" ht="114" customHeight="1" x14ac:dyDescent="0.25">
      <c r="A38" s="45" t="s">
        <v>276</v>
      </c>
      <c r="B38" s="286" t="s">
        <v>89</v>
      </c>
      <c r="C38" s="294" t="s">
        <v>278</v>
      </c>
      <c r="D38" s="296" t="s">
        <v>81</v>
      </c>
      <c r="E38" s="533">
        <f t="shared" si="2"/>
        <v>0</v>
      </c>
      <c r="F38" s="532">
        <f t="shared" si="3"/>
        <v>0</v>
      </c>
      <c r="G38" s="288"/>
      <c r="H38" s="47"/>
      <c r="I38" s="46"/>
      <c r="J38" s="47"/>
      <c r="K38" s="46"/>
      <c r="L38" s="47"/>
      <c r="M38" s="46"/>
      <c r="N38" s="47"/>
      <c r="O38" s="46"/>
      <c r="P38" s="47"/>
      <c r="Q38" s="46"/>
      <c r="R38" s="47"/>
      <c r="S38" s="46"/>
      <c r="T38" s="47"/>
      <c r="U38" s="46"/>
      <c r="V38" s="47"/>
      <c r="W38" s="46"/>
      <c r="X38" s="47"/>
      <c r="Y38" s="46"/>
      <c r="Z38" s="541"/>
    </row>
    <row r="39" spans="1:26" ht="105" x14ac:dyDescent="0.25">
      <c r="A39" s="45" t="s">
        <v>276</v>
      </c>
      <c r="B39" s="286" t="s">
        <v>89</v>
      </c>
      <c r="C39" s="294" t="s">
        <v>278</v>
      </c>
      <c r="D39" s="296" t="s">
        <v>81</v>
      </c>
      <c r="E39" s="533">
        <f t="shared" si="2"/>
        <v>0</v>
      </c>
      <c r="F39" s="532">
        <f t="shared" si="3"/>
        <v>0</v>
      </c>
      <c r="G39" s="288"/>
      <c r="H39" s="47"/>
      <c r="I39" s="46"/>
      <c r="J39" s="47"/>
      <c r="K39" s="46"/>
      <c r="L39" s="47"/>
      <c r="M39" s="46"/>
      <c r="N39" s="47"/>
      <c r="O39" s="46"/>
      <c r="P39" s="47"/>
      <c r="Q39" s="46"/>
      <c r="R39" s="47"/>
      <c r="S39" s="46"/>
      <c r="T39" s="47"/>
      <c r="U39" s="46"/>
      <c r="V39" s="47"/>
      <c r="W39" s="46"/>
      <c r="X39" s="47"/>
      <c r="Y39" s="46"/>
      <c r="Z39" s="541"/>
    </row>
    <row r="40" spans="1:26" ht="75" x14ac:dyDescent="0.25">
      <c r="A40" s="45" t="s">
        <v>91</v>
      </c>
      <c r="B40" s="286" t="s">
        <v>92</v>
      </c>
      <c r="C40" s="294" t="s">
        <v>90</v>
      </c>
      <c r="D40" s="296" t="s">
        <v>81</v>
      </c>
      <c r="E40" s="533">
        <f t="shared" si="2"/>
        <v>0</v>
      </c>
      <c r="F40" s="532">
        <f t="shared" si="3"/>
        <v>0</v>
      </c>
      <c r="G40" s="288"/>
      <c r="H40" s="47"/>
      <c r="I40" s="46"/>
      <c r="J40" s="47"/>
      <c r="K40" s="46"/>
      <c r="L40" s="47"/>
      <c r="M40" s="46"/>
      <c r="N40" s="47"/>
      <c r="O40" s="46"/>
      <c r="P40" s="47"/>
      <c r="Q40" s="46"/>
      <c r="R40" s="47"/>
      <c r="S40" s="46"/>
      <c r="T40" s="47"/>
      <c r="U40" s="46"/>
      <c r="V40" s="47"/>
      <c r="W40" s="46"/>
      <c r="X40" s="47"/>
      <c r="Y40" s="46"/>
      <c r="Z40" s="541"/>
    </row>
    <row r="41" spans="1:26" ht="105" x14ac:dyDescent="0.25">
      <c r="A41" s="45" t="s">
        <v>277</v>
      </c>
      <c r="B41" s="286" t="s">
        <v>94</v>
      </c>
      <c r="C41" s="294" t="s">
        <v>279</v>
      </c>
      <c r="D41" s="296" t="s">
        <v>81</v>
      </c>
      <c r="E41" s="533">
        <f t="shared" si="2"/>
        <v>0</v>
      </c>
      <c r="F41" s="532">
        <f t="shared" si="3"/>
        <v>0</v>
      </c>
      <c r="G41" s="288"/>
      <c r="H41" s="47"/>
      <c r="I41" s="46"/>
      <c r="J41" s="47"/>
      <c r="K41" s="46"/>
      <c r="L41" s="47"/>
      <c r="M41" s="46"/>
      <c r="N41" s="47"/>
      <c r="O41" s="46"/>
      <c r="P41" s="47"/>
      <c r="Q41" s="46"/>
      <c r="R41" s="47"/>
      <c r="S41" s="46"/>
      <c r="T41" s="47"/>
      <c r="U41" s="46"/>
      <c r="V41" s="47"/>
      <c r="W41" s="46"/>
      <c r="X41" s="47"/>
      <c r="Y41" s="46"/>
      <c r="Z41" s="541"/>
    </row>
    <row r="42" spans="1:26" ht="105" x14ac:dyDescent="0.25">
      <c r="A42" s="45" t="s">
        <v>277</v>
      </c>
      <c r="B42" s="286" t="s">
        <v>94</v>
      </c>
      <c r="C42" s="294" t="s">
        <v>279</v>
      </c>
      <c r="D42" s="296" t="s">
        <v>81</v>
      </c>
      <c r="E42" s="533">
        <f t="shared" si="2"/>
        <v>0</v>
      </c>
      <c r="F42" s="532">
        <f t="shared" si="3"/>
        <v>0</v>
      </c>
      <c r="G42" s="288"/>
      <c r="H42" s="47"/>
      <c r="I42" s="46"/>
      <c r="J42" s="47"/>
      <c r="K42" s="46"/>
      <c r="L42" s="47"/>
      <c r="M42" s="46"/>
      <c r="N42" s="47"/>
      <c r="O42" s="46"/>
      <c r="P42" s="47"/>
      <c r="Q42" s="46"/>
      <c r="R42" s="47"/>
      <c r="S42" s="46"/>
      <c r="T42" s="47"/>
      <c r="U42" s="46"/>
      <c r="V42" s="47"/>
      <c r="W42" s="46"/>
      <c r="X42" s="47"/>
      <c r="Y42" s="46"/>
      <c r="Z42" s="541"/>
    </row>
    <row r="43" spans="1:26" ht="105.75" thickBot="1" x14ac:dyDescent="0.3">
      <c r="A43" s="45" t="s">
        <v>277</v>
      </c>
      <c r="B43" s="286" t="s">
        <v>94</v>
      </c>
      <c r="C43" s="294" t="s">
        <v>279</v>
      </c>
      <c r="D43" s="297" t="s">
        <v>81</v>
      </c>
      <c r="E43" s="534">
        <f t="shared" si="2"/>
        <v>0</v>
      </c>
      <c r="F43" s="542">
        <f t="shared" si="3"/>
        <v>0</v>
      </c>
      <c r="G43" s="543"/>
      <c r="H43" s="544"/>
      <c r="I43" s="545"/>
      <c r="J43" s="544"/>
      <c r="K43" s="545"/>
      <c r="L43" s="544"/>
      <c r="M43" s="545"/>
      <c r="N43" s="544"/>
      <c r="O43" s="545"/>
      <c r="P43" s="544"/>
      <c r="Q43" s="545"/>
      <c r="R43" s="544"/>
      <c r="S43" s="545"/>
      <c r="T43" s="544"/>
      <c r="U43" s="545"/>
      <c r="V43" s="544"/>
      <c r="W43" s="545"/>
      <c r="X43" s="544"/>
      <c r="Y43" s="545"/>
      <c r="Z43" s="546"/>
    </row>
  </sheetData>
  <autoFilter ref="A5:R43"/>
  <mergeCells count="11">
    <mergeCell ref="Y3:Z3"/>
    <mergeCell ref="O3:P3"/>
    <mergeCell ref="Q3:R3"/>
    <mergeCell ref="S3:T3"/>
    <mergeCell ref="U3:V3"/>
    <mergeCell ref="W3:X3"/>
    <mergeCell ref="E3:F3"/>
    <mergeCell ref="G3:H3"/>
    <mergeCell ref="I3:J3"/>
    <mergeCell ref="K3:L3"/>
    <mergeCell ref="M3:N3"/>
  </mergeCells>
  <conditionalFormatting sqref="G6:Z43">
    <cfRule type="cellIs" dxfId="33" priority="23" operator="greaterThan">
      <formula>0</formula>
    </cfRule>
  </conditionalFormatting>
  <conditionalFormatting sqref="F6">
    <cfRule type="cellIs" dxfId="32" priority="22" operator="notEqual">
      <formula>E6</formula>
    </cfRule>
  </conditionalFormatting>
  <conditionalFormatting sqref="F7:F43">
    <cfRule type="cellIs" dxfId="31" priority="21" operator="notEqual">
      <formula>E7</formula>
    </cfRule>
  </conditionalFormatting>
  <conditionalFormatting sqref="H6">
    <cfRule type="cellIs" dxfId="30" priority="20" operator="notEqual">
      <formula>G6</formula>
    </cfRule>
  </conditionalFormatting>
  <conditionalFormatting sqref="H7:H43">
    <cfRule type="cellIs" dxfId="29" priority="19" operator="notEqual">
      <formula>G7</formula>
    </cfRule>
  </conditionalFormatting>
  <conditionalFormatting sqref="Z7:Z43">
    <cfRule type="cellIs" dxfId="28" priority="1" operator="notEqual">
      <formula>Y7</formula>
    </cfRule>
  </conditionalFormatting>
  <conditionalFormatting sqref="J6">
    <cfRule type="cellIs" dxfId="27" priority="18" operator="notEqual">
      <formula>I6</formula>
    </cfRule>
  </conditionalFormatting>
  <conditionalFormatting sqref="J7:J43">
    <cfRule type="cellIs" dxfId="26" priority="17" operator="notEqual">
      <formula>I7</formula>
    </cfRule>
  </conditionalFormatting>
  <conditionalFormatting sqref="L6">
    <cfRule type="cellIs" dxfId="25" priority="16" operator="notEqual">
      <formula>K6</formula>
    </cfRule>
  </conditionalFormatting>
  <conditionalFormatting sqref="L7:L43">
    <cfRule type="cellIs" dxfId="24" priority="15" operator="notEqual">
      <formula>K7</formula>
    </cfRule>
  </conditionalFormatting>
  <conditionalFormatting sqref="N6">
    <cfRule type="cellIs" dxfId="23" priority="14" operator="notEqual">
      <formula>M6</formula>
    </cfRule>
  </conditionalFormatting>
  <conditionalFormatting sqref="N7:N43">
    <cfRule type="cellIs" dxfId="22" priority="13" operator="notEqual">
      <formula>M7</formula>
    </cfRule>
  </conditionalFormatting>
  <conditionalFormatting sqref="P6">
    <cfRule type="cellIs" dxfId="21" priority="12" operator="notEqual">
      <formula>O6</formula>
    </cfRule>
  </conditionalFormatting>
  <conditionalFormatting sqref="P7:P43">
    <cfRule type="cellIs" dxfId="20" priority="11" operator="notEqual">
      <formula>O7</formula>
    </cfRule>
  </conditionalFormatting>
  <conditionalFormatting sqref="R6">
    <cfRule type="cellIs" dxfId="19" priority="10" operator="notEqual">
      <formula>Q6</formula>
    </cfRule>
  </conditionalFormatting>
  <conditionalFormatting sqref="R7:R43">
    <cfRule type="cellIs" dxfId="18" priority="9" operator="notEqual">
      <formula>Q7</formula>
    </cfRule>
  </conditionalFormatting>
  <conditionalFormatting sqref="T6">
    <cfRule type="cellIs" dxfId="17" priority="8" operator="notEqual">
      <formula>S6</formula>
    </cfRule>
  </conditionalFormatting>
  <conditionalFormatting sqref="T7:T43">
    <cfRule type="cellIs" dxfId="16" priority="7" operator="notEqual">
      <formula>S7</formula>
    </cfRule>
  </conditionalFormatting>
  <conditionalFormatting sqref="V6">
    <cfRule type="cellIs" dxfId="15" priority="6" operator="notEqual">
      <formula>U6</formula>
    </cfRule>
  </conditionalFormatting>
  <conditionalFormatting sqref="V7:V43">
    <cfRule type="cellIs" dxfId="14" priority="5" operator="notEqual">
      <formula>U7</formula>
    </cfRule>
  </conditionalFormatting>
  <conditionalFormatting sqref="X6">
    <cfRule type="cellIs" dxfId="13" priority="4" operator="notEqual">
      <formula>W6</formula>
    </cfRule>
  </conditionalFormatting>
  <conditionalFormatting sqref="X7:X43">
    <cfRule type="cellIs" dxfId="12" priority="3" operator="notEqual">
      <formula>W7</formula>
    </cfRule>
  </conditionalFormatting>
  <conditionalFormatting sqref="Z6">
    <cfRule type="cellIs" dxfId="11" priority="2" operator="notEqual">
      <formula>Y6</formula>
    </cfRule>
  </conditionalFormatting>
  <pageMargins left="0.78749999999999998" right="0.78749999999999998" top="1.05277777777778" bottom="1.05277777777778" header="0.78749999999999998" footer="0.78749999999999998"/>
  <pageSetup paperSize="9" scale="16" firstPageNumber="0" orientation="portrait" horizontalDpi="300" verticalDpi="300" r:id="rId1"/>
  <headerFooter>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28"/>
  <sheetViews>
    <sheetView workbookViewId="0">
      <pane xSplit="5" topLeftCell="AL1" activePane="topRight" state="frozen"/>
      <selection activeCell="A2" sqref="A2"/>
      <selection pane="topRight" activeCell="D10" sqref="D10"/>
    </sheetView>
  </sheetViews>
  <sheetFormatPr baseColWidth="10" defaultColWidth="11.5703125" defaultRowHeight="15" x14ac:dyDescent="0.25"/>
  <cols>
    <col min="1" max="2" width="11.5703125" style="265"/>
    <col min="3" max="3" width="0" style="265" hidden="1" customWidth="1"/>
    <col min="4" max="4" width="14.28515625" style="265" customWidth="1"/>
    <col min="5" max="5" width="19.7109375" style="266" customWidth="1"/>
    <col min="6" max="14" width="11.5703125" style="266"/>
    <col min="15" max="26" width="11.5703125" style="265"/>
    <col min="27" max="35" width="11.5703125" style="266"/>
    <col min="36" max="38" width="11.5703125" style="265"/>
    <col min="39" max="39" width="11.5703125" style="266"/>
    <col min="40" max="16384" width="11.5703125" style="265"/>
  </cols>
  <sheetData>
    <row r="1" spans="2:51" x14ac:dyDescent="0.25">
      <c r="D1" s="325" t="s">
        <v>242</v>
      </c>
      <c r="E1" s="325"/>
      <c r="AR1" s="324" t="s">
        <v>243</v>
      </c>
      <c r="AS1" s="324"/>
      <c r="AT1" s="324"/>
      <c r="AU1" s="324"/>
      <c r="AV1" s="324"/>
      <c r="AW1" s="324"/>
      <c r="AX1" s="324"/>
      <c r="AY1" s="324"/>
    </row>
    <row r="2" spans="2:51" ht="15.75" thickBot="1" x14ac:dyDescent="0.3"/>
    <row r="3" spans="2:51" s="312" customFormat="1" ht="90" x14ac:dyDescent="0.25">
      <c r="B3" s="305" cm="1">
        <f t="array" ref="B3:AQ28">TRANSPOSE('II.Temps des personnels détail'!A2:Z43)</f>
        <v>0</v>
      </c>
      <c r="C3" s="306">
        <v>0</v>
      </c>
      <c r="D3" s="306">
        <v>0</v>
      </c>
      <c r="E3" s="307" t="str">
        <v>Thématique</v>
      </c>
      <c r="F3" s="308" t="str">
        <v>Repérage/sensibilisation des cédants</v>
      </c>
      <c r="G3" s="307" t="str">
        <v>Repérage/sensibilisation des cédants</v>
      </c>
      <c r="H3" s="307" t="str">
        <v>Repérage/sensibilisation des cédants</v>
      </c>
      <c r="I3" s="307" t="str">
        <v>Repérage/sensibilisation des cédants</v>
      </c>
      <c r="J3" s="307" t="str">
        <v>Repérage/sensibilisation des cédants</v>
      </c>
      <c r="K3" s="307" t="str">
        <v>Repérage/sensibilisation des cédants</v>
      </c>
      <c r="L3" s="307" t="str">
        <v>Repérage/sensibilisation des cédants</v>
      </c>
      <c r="M3" s="307" t="str">
        <v>Repérage/sensibilisation des cédants</v>
      </c>
      <c r="N3" s="307" t="str">
        <v>Repérage/sensibilisation des cédants</v>
      </c>
      <c r="O3" s="309" t="str">
        <v>Repérage/sensibilisation des cédants</v>
      </c>
      <c r="P3" s="305" t="str">
        <v>Accueil Accompagnement des cédants</v>
      </c>
      <c r="Q3" s="306" t="str">
        <v>Accueil Accompagnement des cédants</v>
      </c>
      <c r="R3" s="306" t="str">
        <v>Accueil Accompagnement des cédants</v>
      </c>
      <c r="S3" s="306" t="str">
        <v>Accueil Accompagnement des cédants</v>
      </c>
      <c r="T3" s="306" t="str">
        <v>Accueil Accompagnement des cédants</v>
      </c>
      <c r="U3" s="306" t="str">
        <v>Accueil Accompagnement des cédants</v>
      </c>
      <c r="V3" s="306" t="str">
        <v>Accueil Accompagnement des cédants</v>
      </c>
      <c r="W3" s="306" t="str">
        <v>Accueil Accompagnement des cédants</v>
      </c>
      <c r="X3" s="306" t="str">
        <v>Accueil Accompagnement des cédants</v>
      </c>
      <c r="Y3" s="306" t="str">
        <v>Accueil Accompagnement des cédants</v>
      </c>
      <c r="Z3" s="306" t="str">
        <v>Accueil Accompagnement des cédants</v>
      </c>
      <c r="AA3" s="310" t="str">
        <v>Accueil Accompagnement des cédants</v>
      </c>
      <c r="AB3" s="308" t="str">
        <v>Mise en relation cédants/repreneurs</v>
      </c>
      <c r="AC3" s="307" t="str">
        <v>Mise en relation cédants/repreneurs</v>
      </c>
      <c r="AD3" s="307" t="str">
        <v>Mise en relation cédants/repreneurs</v>
      </c>
      <c r="AE3" s="307" t="str">
        <v>Mise en relation cédants/repreneurs</v>
      </c>
      <c r="AF3" s="307" t="str">
        <v>Mise en relation cédants/repreneurs</v>
      </c>
      <c r="AG3" s="307" t="str">
        <v>Mise en relation cédants/repreneurs</v>
      </c>
      <c r="AH3" s="307" t="str">
        <v>Mise en relation cédants/repreneurs</v>
      </c>
      <c r="AI3" s="307" t="str">
        <v>Mise en relation cédants/repreneurs</v>
      </c>
      <c r="AJ3" s="309" t="str">
        <v>Mise en relation cédants/repreneurs</v>
      </c>
      <c r="AK3" s="305" t="str">
        <v>Observatoire régional / études régionales</v>
      </c>
      <c r="AL3" s="306" t="str">
        <v>Observatoire régional / études régionales</v>
      </c>
      <c r="AM3" s="310" t="str">
        <v>Observatoire régional / études régionales</v>
      </c>
      <c r="AN3" s="311" t="str">
        <v>Observatoire départemental</v>
      </c>
      <c r="AO3" s="306" t="str">
        <v>Coordination /animation régionale / tête de filat régional</v>
      </c>
      <c r="AP3" s="306" t="str">
        <v>Coordination /animation régionale / tête de filat régional</v>
      </c>
      <c r="AQ3" s="309" t="str">
        <v>Coordination /animation régionale / tête de filat régional</v>
      </c>
      <c r="AR3" s="305" t="str">
        <f>'IV.Charges de personnel'!D3</f>
        <v>Repérage/sensibilisation des cédants</v>
      </c>
      <c r="AS3" s="306" t="str">
        <f>'IV.Charges de personnel'!F3</f>
        <v>Accueil Accompagnement des cédants</v>
      </c>
      <c r="AT3" s="306" t="str">
        <f>'IV.Charges de personnel'!H3</f>
        <v>Mise en relation cédants/repreneurs</v>
      </c>
      <c r="AU3" s="306" t="str">
        <f>'IV.Charges de personnel'!J3</f>
        <v>Observatoire régional / études régionales</v>
      </c>
      <c r="AV3" s="309" t="str">
        <f>'IV.Charges de personnel'!L3</f>
        <v>Coordination /animation régionale / tête de filat régional</v>
      </c>
    </row>
    <row r="4" spans="2:51" x14ac:dyDescent="0.25">
      <c r="B4" s="264">
        <v>0</v>
      </c>
      <c r="C4" s="265">
        <v>0</v>
      </c>
      <c r="D4" s="265">
        <v>0</v>
      </c>
      <c r="E4" s="266" t="str">
        <v>Codification</v>
      </c>
      <c r="F4" s="272" t="str">
        <v>REP_SENS_CED</v>
      </c>
      <c r="G4" s="266" t="str">
        <v>REP_SENS_CED</v>
      </c>
      <c r="H4" s="266" t="str">
        <v>REP_SENS_CED</v>
      </c>
      <c r="I4" s="266" t="str">
        <v>REP_SENS_CED</v>
      </c>
      <c r="J4" s="266" t="str">
        <v>REP_SENS_CED</v>
      </c>
      <c r="K4" s="266" t="str">
        <v>REP_SENS_CED</v>
      </c>
      <c r="L4" s="266" t="str">
        <v>REP_SENS_CED</v>
      </c>
      <c r="M4" s="266" t="str">
        <v>REP_SENS_CED</v>
      </c>
      <c r="N4" s="266" t="str">
        <v>REP_SENS_CED</v>
      </c>
      <c r="O4" s="267" t="str">
        <v>REP_SENS_CED</v>
      </c>
      <c r="P4" s="264" t="str">
        <v>ACC_PAT</v>
      </c>
      <c r="Q4" s="265" t="str">
        <v>ACC_PAT</v>
      </c>
      <c r="R4" s="265" t="str">
        <v>ACCT_COLLEC</v>
      </c>
      <c r="S4" s="265" t="str">
        <v>ACCT_COLLEC</v>
      </c>
      <c r="T4" s="265" t="str">
        <v>ACCT_COLLEC</v>
      </c>
      <c r="U4" s="265" t="str">
        <v>ACCT_COLLEC</v>
      </c>
      <c r="V4" s="265" t="str">
        <v>ACCT_COLLEC</v>
      </c>
      <c r="W4" s="265" t="str">
        <v>ACCT_COLLEC</v>
      </c>
      <c r="X4" s="265" t="str">
        <v>ACCT_COLLEC</v>
      </c>
      <c r="Y4" s="265" t="str">
        <v>ACCT_COLLEC</v>
      </c>
      <c r="Z4" s="265" t="str">
        <v>ACCT_COLLEC</v>
      </c>
      <c r="AA4" s="273" t="str">
        <v>ACCT_COLLEC</v>
      </c>
      <c r="AB4" s="272" t="str">
        <v>MIS-REL</v>
      </c>
      <c r="AC4" s="266" t="str">
        <v>MIS-REL</v>
      </c>
      <c r="AD4" s="266" t="str">
        <v>MIS-REL</v>
      </c>
      <c r="AE4" s="266" t="str">
        <v>MIS-REL</v>
      </c>
      <c r="AF4" s="266" t="str">
        <v>MIS-REL</v>
      </c>
      <c r="AG4" s="266" t="str">
        <v>MIS-REL</v>
      </c>
      <c r="AH4" s="266" t="str">
        <v>MIS-REL</v>
      </c>
      <c r="AI4" s="266" t="str">
        <v>MIS-REL</v>
      </c>
      <c r="AJ4" s="267" t="str">
        <v>MIS-REL</v>
      </c>
      <c r="AK4" s="264" t="str">
        <v>OBS_REG</v>
      </c>
      <c r="AL4" s="265" t="str">
        <v>OBS_REG</v>
      </c>
      <c r="AM4" s="273" t="str">
        <v>OBS_REG</v>
      </c>
      <c r="AN4" s="280" t="str">
        <v>OBS_DPT</v>
      </c>
      <c r="AO4" s="265" t="str">
        <v>COORD_REG</v>
      </c>
      <c r="AP4" s="265" t="str">
        <v>COORD_REG</v>
      </c>
      <c r="AQ4" s="267" t="str">
        <v>COORD_REG</v>
      </c>
      <c r="AR4" s="264"/>
      <c r="AV4" s="267"/>
    </row>
    <row r="5" spans="2:51" x14ac:dyDescent="0.25">
      <c r="B5" s="264">
        <v>0</v>
      </c>
      <c r="C5" s="265">
        <v>0</v>
      </c>
      <c r="D5" s="265">
        <v>0</v>
      </c>
      <c r="E5" s="266" t="str">
        <v>Actions</v>
      </c>
      <c r="F5" s="272"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G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H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I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J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K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L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M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N5" s="266"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O5" s="267" t="str">
        <v>Repérage des exploitations susceptibles de se libérer dans les années à venir /sensibilisation des agriculteurs aux démarches de transmission de leur exploitation/identification sur des territoires, géographiquement ciblés et organisés, les conditions de reprise des exploitations au vu de la situation des filières professionnelles et des modes d’organisation des exploitations</v>
      </c>
      <c r="P5" s="264" t="str">
        <v>Information sur les démarches de la transmission/diagnostic du degré de maturité du projet de cession et le besoin d’être accompagné/orientation vers les partenaires, vers le RDI/formalisme du projet…</v>
      </c>
      <c r="Q5" s="265" t="str">
        <v>Information sur les démarches de la transmission/diagnostic du degré de maturité du projet de cession et le besoin d’être accompagné/orientation vers les partenaires, vers le RDI/formalisme du projet…</v>
      </c>
      <c r="R5" s="265" t="str">
        <v>Information sur les démarches de la transmission/diagnostic du degré de maturité du projet de cession et le besoin d’être accompagné/orientation vers les partenaires, vers le RDI/formalisme du projet…</v>
      </c>
      <c r="S5" s="265" t="str">
        <v>Information sur les démarches de la transmission/diagnostic du degré de maturité du projet de cession et le besoin d’être accompagné/orientation vers les partenaires, vers le RDI/formalisme du projet…</v>
      </c>
      <c r="T5" s="265" t="str">
        <v>Information sur les démarches de la transmission/diagnostic du degré de maturité du projet de cession et le besoin d’être accompagné/orientation vers les partenaires, vers le RDI/formalisme du projet…</v>
      </c>
      <c r="U5" s="265" t="str">
        <v>Information sur les démarches de la transmission/diagnostic du degré de maturité du projet de cession et le besoin d’être accompagné/orientation vers les partenaires, vers le RDI/formalisme du projet…</v>
      </c>
      <c r="V5" s="265" t="str">
        <v>Information sur les démarches de la transmission/diagnostic du degré de maturité du projet de cession et le besoin d’être accompagné/orientation vers les partenaires, vers le RDI/formalisme du projet…</v>
      </c>
      <c r="W5" s="265" t="str">
        <v>Information sur les démarches de la transmission/diagnostic du degré de maturité du projet de cession et le besoin d’être accompagné/orientation vers les partenaires, vers le RDI/formalisme du projet…</v>
      </c>
      <c r="X5" s="265" t="str">
        <v>Information sur les démarches de la transmission/diagnostic du degré de maturité du projet de cession et le besoin d’être accompagné/orientation vers les partenaires, vers le RDI/formalisme du projet…</v>
      </c>
      <c r="Y5" s="265" t="str">
        <v>Information sur les démarches de la transmission/diagnostic du degré de maturité du projet de cession et le besoin d’être accompagné/orientation vers les partenaires, vers le RDI/formalisme du projet…</v>
      </c>
      <c r="Z5" s="265" t="str">
        <v>Information sur les démarches de la transmission/diagnostic du degré de maturité du projet de cession et le besoin d’être accompagné/orientation vers les partenaires, vers le RDI/formalisme du projet…</v>
      </c>
      <c r="AA5" s="273" t="str">
        <v>Information sur les démarches de la transmission/diagnostic du degré de maturité du projet de cession et le besoin d’être accompagné/orientation vers les partenaires, vers le RDI/formalisme du projet…</v>
      </c>
      <c r="AB5" s="272"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C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D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E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F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G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H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I5" s="266"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J5" s="267" t="str">
        <v>Mise en relation permettra à des porteurs de projet en recherche d’exploitation et des agriculteurs souhaitant céder leur exploitation. Exemples, non exhaustifs, d’actions collectives de mise en relation : farm-dating, speed dating/cafés transmission, réunions de rencontres, …</v>
      </c>
      <c r="AK5" s="264" t="str">
        <v>Eclairage des politiques publiques face aux défis de l’installation et de la transmission en agriculture en élaborant une photographie et une analyse dynamique du renouvellement des générations. Production  d'études statistiques régionalisées.</v>
      </c>
      <c r="AL5" s="265" t="str">
        <v>Eclairage des politiques publiques face aux défis de l’installation et de la transmission en agriculture en élaborant une photographie et une analyse dynamique du renouvellement des générations. Production  d'études statistiques régionalisées.</v>
      </c>
      <c r="AM5" s="273" t="str">
        <v>Eclairage des politiques publiques face aux défis de l’installation et de la transmission en agriculture en élaborant une photographie et une analyse dynamique du renouvellement des générations. Production  d'études statistiques régionalisées.</v>
      </c>
      <c r="AN5" s="280" t="str">
        <v>Eclairage des politiques publiques face aux défis de l’installation et de la transmission en agriculture en élaborant une photographie et une analyse dynamique du renouvellement des générations.</v>
      </c>
      <c r="AO5" s="265"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P5" s="265"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Q5" s="323" t="str">
        <v>Coordination des actions et d’animation par une entité régionale des structures départementales faisant partie d’un même réseau/ création et mise à jour de supports de communication (site internet ou support papier). Coordination pour la mise en œuvre de dossiers ensemblés.</v>
      </c>
      <c r="AR5" s="264"/>
      <c r="AV5" s="267"/>
    </row>
    <row r="6" spans="2:51" x14ac:dyDescent="0.25">
      <c r="B6" s="264" t="str">
        <v>Total</v>
      </c>
      <c r="C6" s="265">
        <v>0</v>
      </c>
      <c r="D6" s="265">
        <v>0</v>
      </c>
      <c r="E6" s="266" t="str">
        <v>Libellé court action</v>
      </c>
      <c r="F6" s="272" t="str">
        <v>A saisir</v>
      </c>
      <c r="G6" s="266" t="str">
        <v>A saisir</v>
      </c>
      <c r="H6" s="266" t="str">
        <v>A saisir</v>
      </c>
      <c r="I6" s="266" t="str">
        <v>A saisir</v>
      </c>
      <c r="J6" s="266" t="str">
        <v>A saisir</v>
      </c>
      <c r="K6" s="266" t="str">
        <v>A saisir</v>
      </c>
      <c r="L6" s="266" t="str">
        <v>A saisir</v>
      </c>
      <c r="M6" s="266" t="str">
        <v>A saisir</v>
      </c>
      <c r="N6" s="266" t="str">
        <v>A saisir</v>
      </c>
      <c r="O6" s="267" t="str">
        <v>A saisir</v>
      </c>
      <c r="P6" s="264" t="str">
        <v>A saisir</v>
      </c>
      <c r="Q6" s="265" t="str">
        <v>A saisir</v>
      </c>
      <c r="R6" s="265" t="str">
        <v>A saisir</v>
      </c>
      <c r="S6" s="265" t="str">
        <v>A saisir</v>
      </c>
      <c r="T6" s="265" t="str">
        <v>A saisir</v>
      </c>
      <c r="U6" s="265" t="str">
        <v>A saisir</v>
      </c>
      <c r="V6" s="265" t="str">
        <v>A saisir</v>
      </c>
      <c r="W6" s="265" t="str">
        <v>A saisir</v>
      </c>
      <c r="X6" s="265" t="str">
        <v>A saisir</v>
      </c>
      <c r="Y6" s="265" t="str">
        <v>A saisir</v>
      </c>
      <c r="Z6" s="265" t="str">
        <v>A saisir</v>
      </c>
      <c r="AA6" s="273" t="str">
        <v>A saisir</v>
      </c>
      <c r="AB6" s="272" t="str">
        <v>A saisir</v>
      </c>
      <c r="AC6" s="266" t="str">
        <v>A saisir</v>
      </c>
      <c r="AD6" s="266" t="str">
        <v>A saisir</v>
      </c>
      <c r="AE6" s="266" t="str">
        <v>A saisir</v>
      </c>
      <c r="AF6" s="266" t="str">
        <v>A saisir</v>
      </c>
      <c r="AG6" s="266" t="str">
        <v>A saisir</v>
      </c>
      <c r="AH6" s="266" t="str">
        <v>A saisir</v>
      </c>
      <c r="AI6" s="266" t="str">
        <v>A saisir</v>
      </c>
      <c r="AJ6" s="267" t="str">
        <v>A saisir</v>
      </c>
      <c r="AK6" s="264" t="str">
        <v>A saisir</v>
      </c>
      <c r="AL6" s="265" t="str">
        <v>A saisir</v>
      </c>
      <c r="AM6" s="273" t="str">
        <v>A saisir</v>
      </c>
      <c r="AN6" s="280" t="str">
        <v>A saisir</v>
      </c>
      <c r="AO6" s="265" t="str">
        <v>A saisir</v>
      </c>
      <c r="AP6" s="265" t="str">
        <v>A saisir</v>
      </c>
      <c r="AQ6" s="267" t="str">
        <v>A saisir</v>
      </c>
      <c r="AR6" s="264"/>
      <c r="AV6" s="267"/>
    </row>
    <row r="7" spans="2:51" x14ac:dyDescent="0.25">
      <c r="B7" s="276">
        <v>0</v>
      </c>
      <c r="C7" s="277" t="str">
        <v>TOTAL</v>
      </c>
      <c r="D7" s="277">
        <v>0</v>
      </c>
      <c r="E7" s="277" t="str">
        <v>Nb total de jours prévus sur l’action</v>
      </c>
      <c r="F7" s="276">
        <v>0</v>
      </c>
      <c r="G7" s="277">
        <v>0</v>
      </c>
      <c r="H7" s="277">
        <v>0</v>
      </c>
      <c r="I7" s="277">
        <v>0</v>
      </c>
      <c r="J7" s="277">
        <v>0</v>
      </c>
      <c r="K7" s="277">
        <v>0</v>
      </c>
      <c r="L7" s="277">
        <v>0</v>
      </c>
      <c r="M7" s="277">
        <v>0</v>
      </c>
      <c r="N7" s="277">
        <v>0</v>
      </c>
      <c r="O7" s="278">
        <v>0</v>
      </c>
      <c r="P7" s="276">
        <v>0</v>
      </c>
      <c r="Q7" s="277">
        <v>0</v>
      </c>
      <c r="R7" s="277">
        <v>0</v>
      </c>
      <c r="S7" s="277">
        <v>0</v>
      </c>
      <c r="T7" s="277">
        <v>0</v>
      </c>
      <c r="U7" s="277">
        <v>0</v>
      </c>
      <c r="V7" s="277">
        <v>0</v>
      </c>
      <c r="W7" s="277">
        <v>0</v>
      </c>
      <c r="X7" s="277">
        <v>0</v>
      </c>
      <c r="Y7" s="277">
        <v>0</v>
      </c>
      <c r="Z7" s="277">
        <v>0</v>
      </c>
      <c r="AA7" s="278">
        <v>0</v>
      </c>
      <c r="AB7" s="276">
        <v>0</v>
      </c>
      <c r="AC7" s="277">
        <v>0</v>
      </c>
      <c r="AD7" s="277">
        <v>0</v>
      </c>
      <c r="AE7" s="277">
        <v>0</v>
      </c>
      <c r="AF7" s="277">
        <v>0</v>
      </c>
      <c r="AG7" s="277">
        <v>0</v>
      </c>
      <c r="AH7" s="277">
        <v>0</v>
      </c>
      <c r="AI7" s="277">
        <v>0</v>
      </c>
      <c r="AJ7" s="278">
        <v>0</v>
      </c>
      <c r="AK7" s="276">
        <v>0</v>
      </c>
      <c r="AL7" s="277">
        <v>0</v>
      </c>
      <c r="AM7" s="278">
        <v>0</v>
      </c>
      <c r="AN7" s="279">
        <v>0</v>
      </c>
      <c r="AO7" s="277">
        <v>0</v>
      </c>
      <c r="AP7" s="277">
        <v>0</v>
      </c>
      <c r="AQ7" s="278">
        <v>0</v>
      </c>
      <c r="AR7" s="313">
        <f>SUM(F7:O7)</f>
        <v>0</v>
      </c>
      <c r="AS7" s="314">
        <f>SUM(P7:AA7)</f>
        <v>0</v>
      </c>
      <c r="AT7" s="314">
        <f>SUM(AB7:AJ7)</f>
        <v>0</v>
      </c>
      <c r="AU7" s="314">
        <f>SUM(AK7:AN7)</f>
        <v>0</v>
      </c>
      <c r="AV7" s="315">
        <f>SUM(AO7:AQ7)</f>
        <v>0</v>
      </c>
    </row>
    <row r="8" spans="2:51" x14ac:dyDescent="0.25">
      <c r="B8" s="276">
        <v>0</v>
      </c>
      <c r="C8" s="277">
        <v>0</v>
      </c>
      <c r="D8" s="277">
        <v>0</v>
      </c>
      <c r="E8" s="277" t="str">
        <v>Nb total de jours  RETENUS</v>
      </c>
      <c r="F8" s="276">
        <v>0</v>
      </c>
      <c r="G8" s="277">
        <v>0</v>
      </c>
      <c r="H8" s="277">
        <v>0</v>
      </c>
      <c r="I8" s="277">
        <v>0</v>
      </c>
      <c r="J8" s="277">
        <v>0</v>
      </c>
      <c r="K8" s="277">
        <v>0</v>
      </c>
      <c r="L8" s="277">
        <v>0</v>
      </c>
      <c r="M8" s="277">
        <v>0</v>
      </c>
      <c r="N8" s="277">
        <v>0</v>
      </c>
      <c r="O8" s="278">
        <v>0</v>
      </c>
      <c r="P8" s="276">
        <v>0</v>
      </c>
      <c r="Q8" s="277">
        <v>0</v>
      </c>
      <c r="R8" s="277">
        <v>0</v>
      </c>
      <c r="S8" s="277">
        <v>0</v>
      </c>
      <c r="T8" s="277">
        <v>0</v>
      </c>
      <c r="U8" s="277">
        <v>0</v>
      </c>
      <c r="V8" s="277">
        <v>0</v>
      </c>
      <c r="W8" s="277">
        <v>0</v>
      </c>
      <c r="X8" s="277">
        <v>0</v>
      </c>
      <c r="Y8" s="277">
        <v>0</v>
      </c>
      <c r="Z8" s="277">
        <v>0</v>
      </c>
      <c r="AA8" s="278">
        <v>0</v>
      </c>
      <c r="AB8" s="276">
        <v>0</v>
      </c>
      <c r="AC8" s="277">
        <v>0</v>
      </c>
      <c r="AD8" s="277">
        <v>0</v>
      </c>
      <c r="AE8" s="277">
        <v>0</v>
      </c>
      <c r="AF8" s="277">
        <v>0</v>
      </c>
      <c r="AG8" s="277">
        <v>0</v>
      </c>
      <c r="AH8" s="277">
        <v>0</v>
      </c>
      <c r="AI8" s="277">
        <v>0</v>
      </c>
      <c r="AJ8" s="278">
        <v>0</v>
      </c>
      <c r="AK8" s="276">
        <v>0</v>
      </c>
      <c r="AL8" s="277">
        <v>0</v>
      </c>
      <c r="AM8" s="278">
        <v>0</v>
      </c>
      <c r="AN8" s="279">
        <v>0</v>
      </c>
      <c r="AO8" s="277">
        <v>0</v>
      </c>
      <c r="AP8" s="277">
        <v>0</v>
      </c>
      <c r="AQ8" s="278">
        <v>0</v>
      </c>
      <c r="AR8" s="313">
        <f t="shared" ref="AR8:AR28" si="0">SUM(F8:O8)</f>
        <v>0</v>
      </c>
      <c r="AS8" s="314">
        <f t="shared" ref="AS8:AS28" si="1">SUM(P8:AA8)</f>
        <v>0</v>
      </c>
      <c r="AT8" s="314">
        <f t="shared" ref="AT8:AT28" si="2">SUM(AB8:AJ8)</f>
        <v>0</v>
      </c>
      <c r="AU8" s="314">
        <f t="shared" ref="AU8:AU28" si="3">SUM(AK8:AN8)</f>
        <v>0</v>
      </c>
      <c r="AV8" s="315">
        <f t="shared" ref="AV8:AV28" si="4">SUM(AO8:AQ8)</f>
        <v>0</v>
      </c>
    </row>
    <row r="9" spans="2:51" s="301" customFormat="1" x14ac:dyDescent="0.25">
      <c r="B9" s="300">
        <v>0</v>
      </c>
      <c r="C9" s="301" t="str">
        <v>Nom et Prénom de l'intervenant</v>
      </c>
      <c r="D9" s="301" t="str">
        <v>Nom et Prénom de l'intervenant</v>
      </c>
      <c r="E9" s="301" t="str">
        <v>Nb de jours prévus</v>
      </c>
      <c r="F9" s="302">
        <v>0</v>
      </c>
      <c r="G9" s="301">
        <v>0</v>
      </c>
      <c r="H9" s="301">
        <v>0</v>
      </c>
      <c r="I9" s="301">
        <v>0</v>
      </c>
      <c r="J9" s="301">
        <v>0</v>
      </c>
      <c r="K9" s="301">
        <v>0</v>
      </c>
      <c r="L9" s="301">
        <v>0</v>
      </c>
      <c r="M9" s="301">
        <v>0</v>
      </c>
      <c r="N9" s="301">
        <v>0</v>
      </c>
      <c r="O9" s="303">
        <v>0</v>
      </c>
      <c r="P9" s="302">
        <v>0</v>
      </c>
      <c r="Q9" s="301">
        <v>0</v>
      </c>
      <c r="R9" s="301">
        <v>0</v>
      </c>
      <c r="S9" s="301">
        <v>0</v>
      </c>
      <c r="T9" s="301">
        <v>0</v>
      </c>
      <c r="U9" s="301">
        <v>0</v>
      </c>
      <c r="V9" s="301">
        <v>0</v>
      </c>
      <c r="W9" s="301">
        <v>0</v>
      </c>
      <c r="X9" s="301">
        <v>0</v>
      </c>
      <c r="Y9" s="301">
        <v>0</v>
      </c>
      <c r="Z9" s="301">
        <v>0</v>
      </c>
      <c r="AA9" s="303">
        <v>0</v>
      </c>
      <c r="AB9" s="302">
        <v>0</v>
      </c>
      <c r="AC9" s="301">
        <v>0</v>
      </c>
      <c r="AD9" s="301">
        <v>0</v>
      </c>
      <c r="AE9" s="301">
        <v>0</v>
      </c>
      <c r="AF9" s="301">
        <v>0</v>
      </c>
      <c r="AG9" s="301">
        <v>0</v>
      </c>
      <c r="AH9" s="301">
        <v>0</v>
      </c>
      <c r="AI9" s="301">
        <v>0</v>
      </c>
      <c r="AJ9" s="303">
        <v>0</v>
      </c>
      <c r="AK9" s="302">
        <v>0</v>
      </c>
      <c r="AL9" s="301">
        <v>0</v>
      </c>
      <c r="AM9" s="303">
        <v>0</v>
      </c>
      <c r="AN9" s="304">
        <v>0</v>
      </c>
      <c r="AO9" s="301">
        <v>0</v>
      </c>
      <c r="AP9" s="301">
        <v>0</v>
      </c>
      <c r="AQ9" s="303">
        <v>0</v>
      </c>
      <c r="AR9" s="302">
        <f t="shared" si="0"/>
        <v>0</v>
      </c>
      <c r="AS9" s="301">
        <f t="shared" si="1"/>
        <v>0</v>
      </c>
      <c r="AT9" s="301">
        <f t="shared" si="2"/>
        <v>0</v>
      </c>
      <c r="AU9" s="301">
        <f t="shared" si="3"/>
        <v>0</v>
      </c>
      <c r="AV9" s="303">
        <f t="shared" si="4"/>
        <v>0</v>
      </c>
    </row>
    <row r="10" spans="2:51" x14ac:dyDescent="0.25">
      <c r="B10" s="282">
        <v>0</v>
      </c>
      <c r="C10" s="265">
        <v>0</v>
      </c>
      <c r="D10" s="265" t="str">
        <v>Nom et Prénom de l'intervenant</v>
      </c>
      <c r="E10" s="266" t="str">
        <v>Nb de jours  RETENUS</v>
      </c>
      <c r="F10" s="272">
        <v>0</v>
      </c>
      <c r="G10" s="266">
        <v>0</v>
      </c>
      <c r="H10" s="266">
        <v>0</v>
      </c>
      <c r="I10" s="266">
        <v>0</v>
      </c>
      <c r="J10" s="266">
        <v>0</v>
      </c>
      <c r="K10" s="266">
        <v>0</v>
      </c>
      <c r="L10" s="266">
        <v>0</v>
      </c>
      <c r="M10" s="266">
        <v>0</v>
      </c>
      <c r="N10" s="266">
        <v>0</v>
      </c>
      <c r="O10" s="267">
        <v>0</v>
      </c>
      <c r="P10" s="264">
        <v>0</v>
      </c>
      <c r="Q10" s="265">
        <v>0</v>
      </c>
      <c r="R10" s="265">
        <v>0</v>
      </c>
      <c r="S10" s="265">
        <v>0</v>
      </c>
      <c r="T10" s="265">
        <v>0</v>
      </c>
      <c r="U10" s="265">
        <v>0</v>
      </c>
      <c r="V10" s="265">
        <v>0</v>
      </c>
      <c r="W10" s="265">
        <v>0</v>
      </c>
      <c r="X10" s="265">
        <v>0</v>
      </c>
      <c r="Y10" s="265">
        <v>0</v>
      </c>
      <c r="Z10" s="265">
        <v>0</v>
      </c>
      <c r="AA10" s="273">
        <v>0</v>
      </c>
      <c r="AB10" s="272">
        <v>0</v>
      </c>
      <c r="AC10" s="266">
        <v>0</v>
      </c>
      <c r="AD10" s="266">
        <v>0</v>
      </c>
      <c r="AE10" s="266">
        <v>0</v>
      </c>
      <c r="AF10" s="266">
        <v>0</v>
      </c>
      <c r="AG10" s="266">
        <v>0</v>
      </c>
      <c r="AH10" s="266">
        <v>0</v>
      </c>
      <c r="AI10" s="266">
        <v>0</v>
      </c>
      <c r="AJ10" s="267">
        <v>0</v>
      </c>
      <c r="AK10" s="264">
        <v>0</v>
      </c>
      <c r="AL10" s="265">
        <v>0</v>
      </c>
      <c r="AM10" s="273">
        <v>0</v>
      </c>
      <c r="AN10" s="280">
        <v>0</v>
      </c>
      <c r="AO10" s="265">
        <v>0</v>
      </c>
      <c r="AP10" s="265">
        <v>0</v>
      </c>
      <c r="AQ10" s="267">
        <v>0</v>
      </c>
      <c r="AR10" s="264">
        <f t="shared" si="0"/>
        <v>0</v>
      </c>
      <c r="AS10" s="265">
        <f t="shared" si="1"/>
        <v>0</v>
      </c>
      <c r="AT10" s="265">
        <f t="shared" si="2"/>
        <v>0</v>
      </c>
      <c r="AU10" s="265">
        <f t="shared" si="3"/>
        <v>0</v>
      </c>
      <c r="AV10" s="267">
        <f t="shared" si="4"/>
        <v>0</v>
      </c>
    </row>
    <row r="11" spans="2:51" s="301" customFormat="1" x14ac:dyDescent="0.25">
      <c r="B11" s="300">
        <v>0</v>
      </c>
      <c r="C11" s="301" t="str">
        <v>Nom et Prénom de l'intervenant</v>
      </c>
      <c r="D11" s="301" t="str">
        <v>Nom et Prénom de l'intervenant</v>
      </c>
      <c r="E11" s="301" t="str">
        <v>Nb de jours prévus</v>
      </c>
      <c r="F11" s="302">
        <v>0</v>
      </c>
      <c r="G11" s="301">
        <v>0</v>
      </c>
      <c r="H11" s="301">
        <v>0</v>
      </c>
      <c r="I11" s="301">
        <v>0</v>
      </c>
      <c r="J11" s="301">
        <v>0</v>
      </c>
      <c r="K11" s="301">
        <v>0</v>
      </c>
      <c r="L11" s="301">
        <v>0</v>
      </c>
      <c r="M11" s="301">
        <v>0</v>
      </c>
      <c r="N11" s="301">
        <v>0</v>
      </c>
      <c r="O11" s="303">
        <v>0</v>
      </c>
      <c r="P11" s="302">
        <v>0</v>
      </c>
      <c r="Q11" s="301">
        <v>0</v>
      </c>
      <c r="R11" s="301">
        <v>0</v>
      </c>
      <c r="S11" s="301">
        <v>0</v>
      </c>
      <c r="T11" s="301">
        <v>0</v>
      </c>
      <c r="U11" s="301">
        <v>0</v>
      </c>
      <c r="V11" s="301">
        <v>0</v>
      </c>
      <c r="W11" s="301">
        <v>0</v>
      </c>
      <c r="X11" s="301">
        <v>0</v>
      </c>
      <c r="Y11" s="301">
        <v>0</v>
      </c>
      <c r="Z11" s="301">
        <v>0</v>
      </c>
      <c r="AA11" s="303">
        <v>0</v>
      </c>
      <c r="AB11" s="302">
        <v>0</v>
      </c>
      <c r="AC11" s="301">
        <v>0</v>
      </c>
      <c r="AD11" s="301">
        <v>0</v>
      </c>
      <c r="AE11" s="301">
        <v>0</v>
      </c>
      <c r="AF11" s="301">
        <v>0</v>
      </c>
      <c r="AG11" s="301">
        <v>0</v>
      </c>
      <c r="AH11" s="301">
        <v>0</v>
      </c>
      <c r="AI11" s="301">
        <v>0</v>
      </c>
      <c r="AJ11" s="303">
        <v>0</v>
      </c>
      <c r="AK11" s="302">
        <v>0</v>
      </c>
      <c r="AL11" s="301">
        <v>0</v>
      </c>
      <c r="AM11" s="303">
        <v>0</v>
      </c>
      <c r="AN11" s="304">
        <v>0</v>
      </c>
      <c r="AO11" s="301">
        <v>0</v>
      </c>
      <c r="AP11" s="301">
        <v>0</v>
      </c>
      <c r="AQ11" s="303">
        <v>0</v>
      </c>
      <c r="AR11" s="302">
        <f t="shared" si="0"/>
        <v>0</v>
      </c>
      <c r="AS11" s="301">
        <f t="shared" si="1"/>
        <v>0</v>
      </c>
      <c r="AT11" s="301">
        <f t="shared" si="2"/>
        <v>0</v>
      </c>
      <c r="AU11" s="301">
        <f t="shared" si="3"/>
        <v>0</v>
      </c>
      <c r="AV11" s="303">
        <f t="shared" si="4"/>
        <v>0</v>
      </c>
    </row>
    <row r="12" spans="2:51" x14ac:dyDescent="0.25">
      <c r="B12" s="282">
        <v>0</v>
      </c>
      <c r="C12" s="265">
        <v>0</v>
      </c>
      <c r="D12" s="265" t="str">
        <v>Nom et Prénom de l'intervenant</v>
      </c>
      <c r="E12" s="266" t="str">
        <v>Nb de jours  RETENUS</v>
      </c>
      <c r="F12" s="272">
        <v>0</v>
      </c>
      <c r="G12" s="266">
        <v>0</v>
      </c>
      <c r="H12" s="266">
        <v>0</v>
      </c>
      <c r="I12" s="266">
        <v>0</v>
      </c>
      <c r="J12" s="266">
        <v>0</v>
      </c>
      <c r="K12" s="266">
        <v>0</v>
      </c>
      <c r="L12" s="266">
        <v>0</v>
      </c>
      <c r="M12" s="266">
        <v>0</v>
      </c>
      <c r="N12" s="266">
        <v>0</v>
      </c>
      <c r="O12" s="267">
        <v>0</v>
      </c>
      <c r="P12" s="264">
        <v>0</v>
      </c>
      <c r="Q12" s="265">
        <v>0</v>
      </c>
      <c r="R12" s="265">
        <v>0</v>
      </c>
      <c r="S12" s="265">
        <v>0</v>
      </c>
      <c r="T12" s="265">
        <v>0</v>
      </c>
      <c r="U12" s="265">
        <v>0</v>
      </c>
      <c r="V12" s="265">
        <v>0</v>
      </c>
      <c r="W12" s="265">
        <v>0</v>
      </c>
      <c r="X12" s="265">
        <v>0</v>
      </c>
      <c r="Y12" s="265">
        <v>0</v>
      </c>
      <c r="Z12" s="265">
        <v>0</v>
      </c>
      <c r="AA12" s="273">
        <v>0</v>
      </c>
      <c r="AB12" s="272">
        <v>0</v>
      </c>
      <c r="AC12" s="266">
        <v>0</v>
      </c>
      <c r="AD12" s="266">
        <v>0</v>
      </c>
      <c r="AE12" s="266">
        <v>0</v>
      </c>
      <c r="AF12" s="266">
        <v>0</v>
      </c>
      <c r="AG12" s="266">
        <v>0</v>
      </c>
      <c r="AH12" s="266">
        <v>0</v>
      </c>
      <c r="AI12" s="266">
        <v>0</v>
      </c>
      <c r="AJ12" s="267">
        <v>0</v>
      </c>
      <c r="AK12" s="264">
        <v>0</v>
      </c>
      <c r="AL12" s="265">
        <v>0</v>
      </c>
      <c r="AM12" s="273">
        <v>0</v>
      </c>
      <c r="AN12" s="280">
        <v>0</v>
      </c>
      <c r="AO12" s="265">
        <v>0</v>
      </c>
      <c r="AP12" s="265">
        <v>0</v>
      </c>
      <c r="AQ12" s="267">
        <v>0</v>
      </c>
      <c r="AR12" s="264">
        <f t="shared" si="0"/>
        <v>0</v>
      </c>
      <c r="AS12" s="265">
        <f t="shared" si="1"/>
        <v>0</v>
      </c>
      <c r="AT12" s="265">
        <f t="shared" si="2"/>
        <v>0</v>
      </c>
      <c r="AU12" s="265">
        <f t="shared" si="3"/>
        <v>0</v>
      </c>
      <c r="AV12" s="267">
        <f t="shared" si="4"/>
        <v>0</v>
      </c>
    </row>
    <row r="13" spans="2:51" s="301" customFormat="1" x14ac:dyDescent="0.25">
      <c r="B13" s="300">
        <v>0</v>
      </c>
      <c r="C13" s="301" t="str">
        <v>Nom et Prénom de l'intervenant</v>
      </c>
      <c r="D13" s="301" t="str">
        <v>Nom et Prénom de l'intervenant</v>
      </c>
      <c r="E13" s="301" t="str">
        <v>Nb de jours prévus</v>
      </c>
      <c r="F13" s="302">
        <v>0</v>
      </c>
      <c r="G13" s="301">
        <v>0</v>
      </c>
      <c r="H13" s="301">
        <v>0</v>
      </c>
      <c r="I13" s="301">
        <v>0</v>
      </c>
      <c r="J13" s="301">
        <v>0</v>
      </c>
      <c r="K13" s="301">
        <v>0</v>
      </c>
      <c r="L13" s="301">
        <v>0</v>
      </c>
      <c r="M13" s="301">
        <v>0</v>
      </c>
      <c r="N13" s="301">
        <v>0</v>
      </c>
      <c r="O13" s="303">
        <v>0</v>
      </c>
      <c r="P13" s="302">
        <v>0</v>
      </c>
      <c r="Q13" s="301">
        <v>0</v>
      </c>
      <c r="R13" s="301">
        <v>0</v>
      </c>
      <c r="S13" s="301">
        <v>0</v>
      </c>
      <c r="T13" s="301">
        <v>0</v>
      </c>
      <c r="U13" s="301">
        <v>0</v>
      </c>
      <c r="V13" s="301">
        <v>0</v>
      </c>
      <c r="W13" s="301">
        <v>0</v>
      </c>
      <c r="X13" s="301">
        <v>0</v>
      </c>
      <c r="Y13" s="301">
        <v>0</v>
      </c>
      <c r="Z13" s="301">
        <v>0</v>
      </c>
      <c r="AA13" s="303">
        <v>0</v>
      </c>
      <c r="AB13" s="302">
        <v>0</v>
      </c>
      <c r="AC13" s="301">
        <v>0</v>
      </c>
      <c r="AD13" s="301">
        <v>0</v>
      </c>
      <c r="AE13" s="301">
        <v>0</v>
      </c>
      <c r="AF13" s="301">
        <v>0</v>
      </c>
      <c r="AG13" s="301">
        <v>0</v>
      </c>
      <c r="AH13" s="301">
        <v>0</v>
      </c>
      <c r="AI13" s="301">
        <v>0</v>
      </c>
      <c r="AJ13" s="303">
        <v>0</v>
      </c>
      <c r="AK13" s="302">
        <v>0</v>
      </c>
      <c r="AL13" s="301">
        <v>0</v>
      </c>
      <c r="AM13" s="303">
        <v>0</v>
      </c>
      <c r="AN13" s="304">
        <v>0</v>
      </c>
      <c r="AO13" s="301">
        <v>0</v>
      </c>
      <c r="AP13" s="301">
        <v>0</v>
      </c>
      <c r="AQ13" s="303">
        <v>0</v>
      </c>
      <c r="AR13" s="302">
        <f t="shared" si="0"/>
        <v>0</v>
      </c>
      <c r="AS13" s="301">
        <f t="shared" si="1"/>
        <v>0</v>
      </c>
      <c r="AT13" s="301">
        <f t="shared" si="2"/>
        <v>0</v>
      </c>
      <c r="AU13" s="301">
        <f t="shared" si="3"/>
        <v>0</v>
      </c>
      <c r="AV13" s="303">
        <f t="shared" si="4"/>
        <v>0</v>
      </c>
    </row>
    <row r="14" spans="2:51" x14ac:dyDescent="0.25">
      <c r="B14" s="282">
        <v>0</v>
      </c>
      <c r="C14" s="265">
        <v>0</v>
      </c>
      <c r="D14" s="265" t="str">
        <v>Nom et Prénom de l'intervenant</v>
      </c>
      <c r="E14" s="266" t="str">
        <v>Nb de jours  RETENUS</v>
      </c>
      <c r="F14" s="272">
        <v>0</v>
      </c>
      <c r="G14" s="266">
        <v>0</v>
      </c>
      <c r="H14" s="266">
        <v>0</v>
      </c>
      <c r="I14" s="266">
        <v>0</v>
      </c>
      <c r="J14" s="266">
        <v>0</v>
      </c>
      <c r="K14" s="266">
        <v>0</v>
      </c>
      <c r="L14" s="266">
        <v>0</v>
      </c>
      <c r="M14" s="266">
        <v>0</v>
      </c>
      <c r="N14" s="266">
        <v>0</v>
      </c>
      <c r="O14" s="267">
        <v>0</v>
      </c>
      <c r="P14" s="264">
        <v>0</v>
      </c>
      <c r="Q14" s="265">
        <v>0</v>
      </c>
      <c r="R14" s="265">
        <v>0</v>
      </c>
      <c r="S14" s="265">
        <v>0</v>
      </c>
      <c r="T14" s="265">
        <v>0</v>
      </c>
      <c r="U14" s="265">
        <v>0</v>
      </c>
      <c r="V14" s="265">
        <v>0</v>
      </c>
      <c r="W14" s="265">
        <v>0</v>
      </c>
      <c r="X14" s="265">
        <v>0</v>
      </c>
      <c r="Y14" s="265">
        <v>0</v>
      </c>
      <c r="Z14" s="265">
        <v>0</v>
      </c>
      <c r="AA14" s="273">
        <v>0</v>
      </c>
      <c r="AB14" s="272">
        <v>0</v>
      </c>
      <c r="AC14" s="266">
        <v>0</v>
      </c>
      <c r="AD14" s="266">
        <v>0</v>
      </c>
      <c r="AE14" s="266">
        <v>0</v>
      </c>
      <c r="AF14" s="266">
        <v>0</v>
      </c>
      <c r="AG14" s="266">
        <v>0</v>
      </c>
      <c r="AH14" s="266">
        <v>0</v>
      </c>
      <c r="AI14" s="266">
        <v>0</v>
      </c>
      <c r="AJ14" s="267">
        <v>0</v>
      </c>
      <c r="AK14" s="264">
        <v>0</v>
      </c>
      <c r="AL14" s="265">
        <v>0</v>
      </c>
      <c r="AM14" s="273">
        <v>0</v>
      </c>
      <c r="AN14" s="280">
        <v>0</v>
      </c>
      <c r="AO14" s="265">
        <v>0</v>
      </c>
      <c r="AP14" s="265">
        <v>0</v>
      </c>
      <c r="AQ14" s="267">
        <v>0</v>
      </c>
      <c r="AR14" s="264">
        <f t="shared" si="0"/>
        <v>0</v>
      </c>
      <c r="AS14" s="265">
        <f t="shared" si="1"/>
        <v>0</v>
      </c>
      <c r="AT14" s="265">
        <f t="shared" si="2"/>
        <v>0</v>
      </c>
      <c r="AU14" s="265">
        <f t="shared" si="3"/>
        <v>0</v>
      </c>
      <c r="AV14" s="267">
        <f t="shared" si="4"/>
        <v>0</v>
      </c>
    </row>
    <row r="15" spans="2:51" s="301" customFormat="1" x14ac:dyDescent="0.25">
      <c r="B15" s="300">
        <v>0</v>
      </c>
      <c r="C15" s="301" t="str">
        <v>Nom et Prénom de l'intervenant</v>
      </c>
      <c r="D15" s="301" t="str">
        <v>Nom et Prénom de l'intervenant</v>
      </c>
      <c r="E15" s="301" t="str">
        <v>Nb de jours prévus</v>
      </c>
      <c r="F15" s="302">
        <v>0</v>
      </c>
      <c r="G15" s="301">
        <v>0</v>
      </c>
      <c r="H15" s="301">
        <v>0</v>
      </c>
      <c r="I15" s="301">
        <v>0</v>
      </c>
      <c r="J15" s="301">
        <v>0</v>
      </c>
      <c r="K15" s="301">
        <v>0</v>
      </c>
      <c r="L15" s="301">
        <v>0</v>
      </c>
      <c r="M15" s="301">
        <v>0</v>
      </c>
      <c r="N15" s="301">
        <v>0</v>
      </c>
      <c r="O15" s="303">
        <v>0</v>
      </c>
      <c r="P15" s="302">
        <v>0</v>
      </c>
      <c r="Q15" s="301">
        <v>0</v>
      </c>
      <c r="R15" s="301">
        <v>0</v>
      </c>
      <c r="S15" s="301">
        <v>0</v>
      </c>
      <c r="T15" s="301">
        <v>0</v>
      </c>
      <c r="U15" s="301">
        <v>0</v>
      </c>
      <c r="V15" s="301">
        <v>0</v>
      </c>
      <c r="W15" s="301">
        <v>0</v>
      </c>
      <c r="X15" s="301">
        <v>0</v>
      </c>
      <c r="Y15" s="301">
        <v>0</v>
      </c>
      <c r="Z15" s="301">
        <v>0</v>
      </c>
      <c r="AA15" s="303">
        <v>0</v>
      </c>
      <c r="AB15" s="302">
        <v>0</v>
      </c>
      <c r="AC15" s="301">
        <v>0</v>
      </c>
      <c r="AD15" s="301">
        <v>0</v>
      </c>
      <c r="AE15" s="301">
        <v>0</v>
      </c>
      <c r="AF15" s="301">
        <v>0</v>
      </c>
      <c r="AG15" s="301">
        <v>0</v>
      </c>
      <c r="AH15" s="301">
        <v>0</v>
      </c>
      <c r="AI15" s="301">
        <v>0</v>
      </c>
      <c r="AJ15" s="303">
        <v>0</v>
      </c>
      <c r="AK15" s="302">
        <v>0</v>
      </c>
      <c r="AL15" s="301">
        <v>0</v>
      </c>
      <c r="AM15" s="303">
        <v>0</v>
      </c>
      <c r="AN15" s="304">
        <v>0</v>
      </c>
      <c r="AO15" s="301">
        <v>0</v>
      </c>
      <c r="AP15" s="301">
        <v>0</v>
      </c>
      <c r="AQ15" s="303">
        <v>0</v>
      </c>
      <c r="AR15" s="302">
        <f t="shared" si="0"/>
        <v>0</v>
      </c>
      <c r="AS15" s="301">
        <f t="shared" si="1"/>
        <v>0</v>
      </c>
      <c r="AT15" s="301">
        <f t="shared" si="2"/>
        <v>0</v>
      </c>
      <c r="AU15" s="301">
        <f t="shared" si="3"/>
        <v>0</v>
      </c>
      <c r="AV15" s="303">
        <f t="shared" si="4"/>
        <v>0</v>
      </c>
    </row>
    <row r="16" spans="2:51" x14ac:dyDescent="0.25">
      <c r="B16" s="282">
        <v>0</v>
      </c>
      <c r="C16" s="265">
        <v>0</v>
      </c>
      <c r="D16" s="265" t="str">
        <v>Nom et Prénom de l'intervenant</v>
      </c>
      <c r="E16" s="266" t="str">
        <v>Nb de jours  RETENUS</v>
      </c>
      <c r="F16" s="272">
        <v>0</v>
      </c>
      <c r="G16" s="266">
        <v>0</v>
      </c>
      <c r="H16" s="266">
        <v>0</v>
      </c>
      <c r="I16" s="266">
        <v>0</v>
      </c>
      <c r="J16" s="266">
        <v>0</v>
      </c>
      <c r="K16" s="266">
        <v>0</v>
      </c>
      <c r="L16" s="266">
        <v>0</v>
      </c>
      <c r="M16" s="266">
        <v>0</v>
      </c>
      <c r="N16" s="266">
        <v>0</v>
      </c>
      <c r="O16" s="267">
        <v>0</v>
      </c>
      <c r="P16" s="264">
        <v>0</v>
      </c>
      <c r="Q16" s="265">
        <v>0</v>
      </c>
      <c r="R16" s="265">
        <v>0</v>
      </c>
      <c r="S16" s="265">
        <v>0</v>
      </c>
      <c r="T16" s="265">
        <v>0</v>
      </c>
      <c r="U16" s="265">
        <v>0</v>
      </c>
      <c r="V16" s="265">
        <v>0</v>
      </c>
      <c r="W16" s="265">
        <v>0</v>
      </c>
      <c r="X16" s="265">
        <v>0</v>
      </c>
      <c r="Y16" s="265">
        <v>0</v>
      </c>
      <c r="Z16" s="265">
        <v>0</v>
      </c>
      <c r="AA16" s="273">
        <v>0</v>
      </c>
      <c r="AB16" s="272">
        <v>0</v>
      </c>
      <c r="AC16" s="266">
        <v>0</v>
      </c>
      <c r="AD16" s="266">
        <v>0</v>
      </c>
      <c r="AE16" s="266">
        <v>0</v>
      </c>
      <c r="AF16" s="266">
        <v>0</v>
      </c>
      <c r="AG16" s="266">
        <v>0</v>
      </c>
      <c r="AH16" s="266">
        <v>0</v>
      </c>
      <c r="AI16" s="266">
        <v>0</v>
      </c>
      <c r="AJ16" s="267">
        <v>0</v>
      </c>
      <c r="AK16" s="264">
        <v>0</v>
      </c>
      <c r="AL16" s="265">
        <v>0</v>
      </c>
      <c r="AM16" s="273">
        <v>0</v>
      </c>
      <c r="AN16" s="280">
        <v>0</v>
      </c>
      <c r="AO16" s="265">
        <v>0</v>
      </c>
      <c r="AP16" s="265">
        <v>0</v>
      </c>
      <c r="AQ16" s="267">
        <v>0</v>
      </c>
      <c r="AR16" s="264">
        <f t="shared" si="0"/>
        <v>0</v>
      </c>
      <c r="AS16" s="265">
        <f t="shared" si="1"/>
        <v>0</v>
      </c>
      <c r="AT16" s="265">
        <f t="shared" si="2"/>
        <v>0</v>
      </c>
      <c r="AU16" s="265">
        <f t="shared" si="3"/>
        <v>0</v>
      </c>
      <c r="AV16" s="267">
        <f t="shared" si="4"/>
        <v>0</v>
      </c>
    </row>
    <row r="17" spans="2:48" s="301" customFormat="1" x14ac:dyDescent="0.25">
      <c r="B17" s="300">
        <v>0</v>
      </c>
      <c r="C17" s="301" t="str">
        <v>Nom et Prénom de l'intervenant</v>
      </c>
      <c r="D17" s="301" t="str">
        <v>Nom et Prénom de l'intervenant</v>
      </c>
      <c r="E17" s="301" t="str">
        <v>Nb de jours prévus</v>
      </c>
      <c r="F17" s="302">
        <v>0</v>
      </c>
      <c r="G17" s="301">
        <v>0</v>
      </c>
      <c r="H17" s="301">
        <v>0</v>
      </c>
      <c r="I17" s="301">
        <v>0</v>
      </c>
      <c r="J17" s="301">
        <v>0</v>
      </c>
      <c r="K17" s="301">
        <v>0</v>
      </c>
      <c r="L17" s="301">
        <v>0</v>
      </c>
      <c r="M17" s="301">
        <v>0</v>
      </c>
      <c r="N17" s="301">
        <v>0</v>
      </c>
      <c r="O17" s="303">
        <v>0</v>
      </c>
      <c r="P17" s="302">
        <v>0</v>
      </c>
      <c r="Q17" s="301">
        <v>0</v>
      </c>
      <c r="R17" s="301">
        <v>0</v>
      </c>
      <c r="S17" s="301">
        <v>0</v>
      </c>
      <c r="T17" s="301">
        <v>0</v>
      </c>
      <c r="U17" s="301">
        <v>0</v>
      </c>
      <c r="V17" s="301">
        <v>0</v>
      </c>
      <c r="W17" s="301">
        <v>0</v>
      </c>
      <c r="X17" s="301">
        <v>0</v>
      </c>
      <c r="Y17" s="301">
        <v>0</v>
      </c>
      <c r="Z17" s="301">
        <v>0</v>
      </c>
      <c r="AA17" s="303">
        <v>0</v>
      </c>
      <c r="AB17" s="302">
        <v>0</v>
      </c>
      <c r="AC17" s="301">
        <v>0</v>
      </c>
      <c r="AD17" s="301">
        <v>0</v>
      </c>
      <c r="AE17" s="301">
        <v>0</v>
      </c>
      <c r="AF17" s="301">
        <v>0</v>
      </c>
      <c r="AG17" s="301">
        <v>0</v>
      </c>
      <c r="AH17" s="301">
        <v>0</v>
      </c>
      <c r="AI17" s="301">
        <v>0</v>
      </c>
      <c r="AJ17" s="303">
        <v>0</v>
      </c>
      <c r="AK17" s="302">
        <v>0</v>
      </c>
      <c r="AL17" s="301">
        <v>0</v>
      </c>
      <c r="AM17" s="303">
        <v>0</v>
      </c>
      <c r="AN17" s="304">
        <v>0</v>
      </c>
      <c r="AO17" s="301">
        <v>0</v>
      </c>
      <c r="AP17" s="301">
        <v>0</v>
      </c>
      <c r="AQ17" s="303">
        <v>0</v>
      </c>
      <c r="AR17" s="302">
        <f t="shared" si="0"/>
        <v>0</v>
      </c>
      <c r="AS17" s="301">
        <f t="shared" si="1"/>
        <v>0</v>
      </c>
      <c r="AT17" s="301">
        <f t="shared" si="2"/>
        <v>0</v>
      </c>
      <c r="AU17" s="301">
        <f t="shared" si="3"/>
        <v>0</v>
      </c>
      <c r="AV17" s="303">
        <f t="shared" si="4"/>
        <v>0</v>
      </c>
    </row>
    <row r="18" spans="2:48" x14ac:dyDescent="0.25">
      <c r="B18" s="282">
        <v>0</v>
      </c>
      <c r="C18" s="265">
        <v>0</v>
      </c>
      <c r="D18" s="265" t="str">
        <v>Nom et Prénom de l'intervenant</v>
      </c>
      <c r="E18" s="266" t="str">
        <v>Nb de jours  RETENUS</v>
      </c>
      <c r="F18" s="272">
        <v>0</v>
      </c>
      <c r="G18" s="266">
        <v>0</v>
      </c>
      <c r="H18" s="266">
        <v>0</v>
      </c>
      <c r="I18" s="266">
        <v>0</v>
      </c>
      <c r="J18" s="266">
        <v>0</v>
      </c>
      <c r="K18" s="266">
        <v>0</v>
      </c>
      <c r="L18" s="266">
        <v>0</v>
      </c>
      <c r="M18" s="266">
        <v>0</v>
      </c>
      <c r="N18" s="266">
        <v>0</v>
      </c>
      <c r="O18" s="267">
        <v>0</v>
      </c>
      <c r="P18" s="264">
        <v>0</v>
      </c>
      <c r="Q18" s="265">
        <v>0</v>
      </c>
      <c r="R18" s="265">
        <v>0</v>
      </c>
      <c r="S18" s="265">
        <v>0</v>
      </c>
      <c r="T18" s="265">
        <v>0</v>
      </c>
      <c r="U18" s="265">
        <v>0</v>
      </c>
      <c r="V18" s="265">
        <v>0</v>
      </c>
      <c r="W18" s="265">
        <v>0</v>
      </c>
      <c r="X18" s="265">
        <v>0</v>
      </c>
      <c r="Y18" s="265">
        <v>0</v>
      </c>
      <c r="Z18" s="265">
        <v>0</v>
      </c>
      <c r="AA18" s="273">
        <v>0</v>
      </c>
      <c r="AB18" s="272">
        <v>0</v>
      </c>
      <c r="AC18" s="266">
        <v>0</v>
      </c>
      <c r="AD18" s="266">
        <v>0</v>
      </c>
      <c r="AE18" s="266">
        <v>0</v>
      </c>
      <c r="AF18" s="266">
        <v>0</v>
      </c>
      <c r="AG18" s="266">
        <v>0</v>
      </c>
      <c r="AH18" s="266">
        <v>0</v>
      </c>
      <c r="AI18" s="266">
        <v>0</v>
      </c>
      <c r="AJ18" s="267">
        <v>0</v>
      </c>
      <c r="AK18" s="264">
        <v>0</v>
      </c>
      <c r="AL18" s="265">
        <v>0</v>
      </c>
      <c r="AM18" s="273">
        <v>0</v>
      </c>
      <c r="AN18" s="280">
        <v>0</v>
      </c>
      <c r="AO18" s="265">
        <v>0</v>
      </c>
      <c r="AP18" s="265">
        <v>0</v>
      </c>
      <c r="AQ18" s="267">
        <v>0</v>
      </c>
      <c r="AR18" s="264">
        <f t="shared" si="0"/>
        <v>0</v>
      </c>
      <c r="AS18" s="265">
        <f t="shared" si="1"/>
        <v>0</v>
      </c>
      <c r="AT18" s="265">
        <f t="shared" si="2"/>
        <v>0</v>
      </c>
      <c r="AU18" s="265">
        <f t="shared" si="3"/>
        <v>0</v>
      </c>
      <c r="AV18" s="267">
        <f t="shared" si="4"/>
        <v>0</v>
      </c>
    </row>
    <row r="19" spans="2:48" s="301" customFormat="1" x14ac:dyDescent="0.25">
      <c r="B19" s="300">
        <v>0</v>
      </c>
      <c r="C19" s="301" t="str">
        <v>Nom et Prénom de l'intervenant</v>
      </c>
      <c r="D19" s="301" t="str">
        <v>Nom et Prénom de l'intervenant</v>
      </c>
      <c r="E19" s="301" t="str">
        <v>Nb de jours prévus</v>
      </c>
      <c r="F19" s="302">
        <v>0</v>
      </c>
      <c r="G19" s="301">
        <v>0</v>
      </c>
      <c r="H19" s="301">
        <v>0</v>
      </c>
      <c r="I19" s="301">
        <v>0</v>
      </c>
      <c r="J19" s="301">
        <v>0</v>
      </c>
      <c r="K19" s="301">
        <v>0</v>
      </c>
      <c r="L19" s="301">
        <v>0</v>
      </c>
      <c r="M19" s="301">
        <v>0</v>
      </c>
      <c r="N19" s="301">
        <v>0</v>
      </c>
      <c r="O19" s="303">
        <v>0</v>
      </c>
      <c r="P19" s="302">
        <v>0</v>
      </c>
      <c r="Q19" s="301">
        <v>0</v>
      </c>
      <c r="R19" s="301">
        <v>0</v>
      </c>
      <c r="S19" s="301">
        <v>0</v>
      </c>
      <c r="T19" s="301">
        <v>0</v>
      </c>
      <c r="U19" s="301">
        <v>0</v>
      </c>
      <c r="V19" s="301">
        <v>0</v>
      </c>
      <c r="W19" s="301">
        <v>0</v>
      </c>
      <c r="X19" s="301">
        <v>0</v>
      </c>
      <c r="Y19" s="301">
        <v>0</v>
      </c>
      <c r="Z19" s="301">
        <v>0</v>
      </c>
      <c r="AA19" s="303">
        <v>0</v>
      </c>
      <c r="AB19" s="302">
        <v>0</v>
      </c>
      <c r="AC19" s="301">
        <v>0</v>
      </c>
      <c r="AD19" s="301">
        <v>0</v>
      </c>
      <c r="AE19" s="301">
        <v>0</v>
      </c>
      <c r="AF19" s="301">
        <v>0</v>
      </c>
      <c r="AG19" s="301">
        <v>0</v>
      </c>
      <c r="AH19" s="301">
        <v>0</v>
      </c>
      <c r="AI19" s="301">
        <v>0</v>
      </c>
      <c r="AJ19" s="303">
        <v>0</v>
      </c>
      <c r="AK19" s="302">
        <v>0</v>
      </c>
      <c r="AL19" s="301">
        <v>0</v>
      </c>
      <c r="AM19" s="303">
        <v>0</v>
      </c>
      <c r="AN19" s="304">
        <v>0</v>
      </c>
      <c r="AO19" s="301">
        <v>0</v>
      </c>
      <c r="AP19" s="301">
        <v>0</v>
      </c>
      <c r="AQ19" s="303">
        <v>0</v>
      </c>
      <c r="AR19" s="302">
        <f t="shared" si="0"/>
        <v>0</v>
      </c>
      <c r="AS19" s="301">
        <f t="shared" si="1"/>
        <v>0</v>
      </c>
      <c r="AT19" s="301">
        <f t="shared" si="2"/>
        <v>0</v>
      </c>
      <c r="AU19" s="301">
        <f t="shared" si="3"/>
        <v>0</v>
      </c>
      <c r="AV19" s="303">
        <f t="shared" si="4"/>
        <v>0</v>
      </c>
    </row>
    <row r="20" spans="2:48" x14ac:dyDescent="0.25">
      <c r="B20" s="282">
        <v>0</v>
      </c>
      <c r="C20" s="265">
        <v>0</v>
      </c>
      <c r="D20" s="265" t="str">
        <v>Nom et Prénom de l'intervenant</v>
      </c>
      <c r="E20" s="266" t="str">
        <v>Nb de jours  RETENUS</v>
      </c>
      <c r="F20" s="272">
        <v>0</v>
      </c>
      <c r="G20" s="266">
        <v>0</v>
      </c>
      <c r="H20" s="266">
        <v>0</v>
      </c>
      <c r="I20" s="266">
        <v>0</v>
      </c>
      <c r="J20" s="266">
        <v>0</v>
      </c>
      <c r="K20" s="266">
        <v>0</v>
      </c>
      <c r="L20" s="266">
        <v>0</v>
      </c>
      <c r="M20" s="266">
        <v>0</v>
      </c>
      <c r="N20" s="266">
        <v>0</v>
      </c>
      <c r="O20" s="267">
        <v>0</v>
      </c>
      <c r="P20" s="264">
        <v>0</v>
      </c>
      <c r="Q20" s="265">
        <v>0</v>
      </c>
      <c r="R20" s="265">
        <v>0</v>
      </c>
      <c r="S20" s="265">
        <v>0</v>
      </c>
      <c r="T20" s="265">
        <v>0</v>
      </c>
      <c r="U20" s="265">
        <v>0</v>
      </c>
      <c r="V20" s="265">
        <v>0</v>
      </c>
      <c r="W20" s="265">
        <v>0</v>
      </c>
      <c r="X20" s="265">
        <v>0</v>
      </c>
      <c r="Y20" s="265">
        <v>0</v>
      </c>
      <c r="Z20" s="265">
        <v>0</v>
      </c>
      <c r="AA20" s="273">
        <v>0</v>
      </c>
      <c r="AB20" s="272">
        <v>0</v>
      </c>
      <c r="AC20" s="266">
        <v>0</v>
      </c>
      <c r="AD20" s="266">
        <v>0</v>
      </c>
      <c r="AE20" s="266">
        <v>0</v>
      </c>
      <c r="AF20" s="266">
        <v>0</v>
      </c>
      <c r="AG20" s="266">
        <v>0</v>
      </c>
      <c r="AH20" s="266">
        <v>0</v>
      </c>
      <c r="AI20" s="266">
        <v>0</v>
      </c>
      <c r="AJ20" s="267">
        <v>0</v>
      </c>
      <c r="AK20" s="264">
        <v>0</v>
      </c>
      <c r="AL20" s="265">
        <v>0</v>
      </c>
      <c r="AM20" s="273">
        <v>0</v>
      </c>
      <c r="AN20" s="280">
        <v>0</v>
      </c>
      <c r="AO20" s="265">
        <v>0</v>
      </c>
      <c r="AP20" s="265">
        <v>0</v>
      </c>
      <c r="AQ20" s="267">
        <v>0</v>
      </c>
      <c r="AR20" s="264">
        <f t="shared" si="0"/>
        <v>0</v>
      </c>
      <c r="AS20" s="265">
        <f t="shared" si="1"/>
        <v>0</v>
      </c>
      <c r="AT20" s="265">
        <f t="shared" si="2"/>
        <v>0</v>
      </c>
      <c r="AU20" s="265">
        <f t="shared" si="3"/>
        <v>0</v>
      </c>
      <c r="AV20" s="267">
        <f t="shared" si="4"/>
        <v>0</v>
      </c>
    </row>
    <row r="21" spans="2:48" s="301" customFormat="1" x14ac:dyDescent="0.25">
      <c r="B21" s="300">
        <v>0</v>
      </c>
      <c r="C21" s="301" t="str">
        <v>Nom et Prénom de l'intervenant</v>
      </c>
      <c r="D21" s="301" t="str">
        <v>Nom et Prénom de l'intervenant</v>
      </c>
      <c r="E21" s="301" t="str">
        <v>Nb de jours prévus</v>
      </c>
      <c r="F21" s="302">
        <v>0</v>
      </c>
      <c r="G21" s="301">
        <v>0</v>
      </c>
      <c r="H21" s="301">
        <v>0</v>
      </c>
      <c r="I21" s="301">
        <v>0</v>
      </c>
      <c r="J21" s="301">
        <v>0</v>
      </c>
      <c r="K21" s="301">
        <v>0</v>
      </c>
      <c r="L21" s="301">
        <v>0</v>
      </c>
      <c r="M21" s="301">
        <v>0</v>
      </c>
      <c r="N21" s="301">
        <v>0</v>
      </c>
      <c r="O21" s="303">
        <v>0</v>
      </c>
      <c r="P21" s="302">
        <v>0</v>
      </c>
      <c r="Q21" s="301">
        <v>0</v>
      </c>
      <c r="R21" s="301">
        <v>0</v>
      </c>
      <c r="S21" s="301">
        <v>0</v>
      </c>
      <c r="T21" s="301">
        <v>0</v>
      </c>
      <c r="U21" s="301">
        <v>0</v>
      </c>
      <c r="V21" s="301">
        <v>0</v>
      </c>
      <c r="W21" s="301">
        <v>0</v>
      </c>
      <c r="X21" s="301">
        <v>0</v>
      </c>
      <c r="Y21" s="301">
        <v>0</v>
      </c>
      <c r="Z21" s="301">
        <v>0</v>
      </c>
      <c r="AA21" s="303">
        <v>0</v>
      </c>
      <c r="AB21" s="302">
        <v>0</v>
      </c>
      <c r="AC21" s="301">
        <v>0</v>
      </c>
      <c r="AD21" s="301">
        <v>0</v>
      </c>
      <c r="AE21" s="301">
        <v>0</v>
      </c>
      <c r="AF21" s="301">
        <v>0</v>
      </c>
      <c r="AG21" s="301">
        <v>0</v>
      </c>
      <c r="AH21" s="301">
        <v>0</v>
      </c>
      <c r="AI21" s="301">
        <v>0</v>
      </c>
      <c r="AJ21" s="303">
        <v>0</v>
      </c>
      <c r="AK21" s="302">
        <v>0</v>
      </c>
      <c r="AL21" s="301">
        <v>0</v>
      </c>
      <c r="AM21" s="303">
        <v>0</v>
      </c>
      <c r="AN21" s="304">
        <v>0</v>
      </c>
      <c r="AO21" s="301">
        <v>0</v>
      </c>
      <c r="AP21" s="301">
        <v>0</v>
      </c>
      <c r="AQ21" s="303">
        <v>0</v>
      </c>
      <c r="AR21" s="302">
        <f t="shared" si="0"/>
        <v>0</v>
      </c>
      <c r="AS21" s="301">
        <f t="shared" si="1"/>
        <v>0</v>
      </c>
      <c r="AT21" s="301">
        <f t="shared" si="2"/>
        <v>0</v>
      </c>
      <c r="AU21" s="301">
        <f t="shared" si="3"/>
        <v>0</v>
      </c>
      <c r="AV21" s="303">
        <f t="shared" si="4"/>
        <v>0</v>
      </c>
    </row>
    <row r="22" spans="2:48" x14ac:dyDescent="0.25">
      <c r="B22" s="282">
        <v>0</v>
      </c>
      <c r="C22" s="265">
        <v>0</v>
      </c>
      <c r="D22" s="265" t="str">
        <v>Nom et Prénom de l'intervenant</v>
      </c>
      <c r="E22" s="266" t="str">
        <v>Nb de jours  RETENUS</v>
      </c>
      <c r="F22" s="272">
        <v>0</v>
      </c>
      <c r="G22" s="266">
        <v>0</v>
      </c>
      <c r="H22" s="266">
        <v>0</v>
      </c>
      <c r="I22" s="266">
        <v>0</v>
      </c>
      <c r="J22" s="266">
        <v>0</v>
      </c>
      <c r="K22" s="266">
        <v>0</v>
      </c>
      <c r="L22" s="266">
        <v>0</v>
      </c>
      <c r="M22" s="266">
        <v>0</v>
      </c>
      <c r="N22" s="266">
        <v>0</v>
      </c>
      <c r="O22" s="267">
        <v>0</v>
      </c>
      <c r="P22" s="264">
        <v>0</v>
      </c>
      <c r="Q22" s="265">
        <v>0</v>
      </c>
      <c r="R22" s="265">
        <v>0</v>
      </c>
      <c r="S22" s="265">
        <v>0</v>
      </c>
      <c r="T22" s="265">
        <v>0</v>
      </c>
      <c r="U22" s="265">
        <v>0</v>
      </c>
      <c r="V22" s="265">
        <v>0</v>
      </c>
      <c r="W22" s="265">
        <v>0</v>
      </c>
      <c r="X22" s="265">
        <v>0</v>
      </c>
      <c r="Y22" s="265">
        <v>0</v>
      </c>
      <c r="Z22" s="265">
        <v>0</v>
      </c>
      <c r="AA22" s="273">
        <v>0</v>
      </c>
      <c r="AB22" s="272">
        <v>0</v>
      </c>
      <c r="AC22" s="266">
        <v>0</v>
      </c>
      <c r="AD22" s="266">
        <v>0</v>
      </c>
      <c r="AE22" s="266">
        <v>0</v>
      </c>
      <c r="AF22" s="266">
        <v>0</v>
      </c>
      <c r="AG22" s="266">
        <v>0</v>
      </c>
      <c r="AH22" s="266">
        <v>0</v>
      </c>
      <c r="AI22" s="266">
        <v>0</v>
      </c>
      <c r="AJ22" s="267">
        <v>0</v>
      </c>
      <c r="AK22" s="264">
        <v>0</v>
      </c>
      <c r="AL22" s="265">
        <v>0</v>
      </c>
      <c r="AM22" s="273">
        <v>0</v>
      </c>
      <c r="AN22" s="280">
        <v>0</v>
      </c>
      <c r="AO22" s="265">
        <v>0</v>
      </c>
      <c r="AP22" s="265">
        <v>0</v>
      </c>
      <c r="AQ22" s="267">
        <v>0</v>
      </c>
      <c r="AR22" s="264">
        <f t="shared" si="0"/>
        <v>0</v>
      </c>
      <c r="AS22" s="265">
        <f t="shared" si="1"/>
        <v>0</v>
      </c>
      <c r="AT22" s="265">
        <f t="shared" si="2"/>
        <v>0</v>
      </c>
      <c r="AU22" s="265">
        <f t="shared" si="3"/>
        <v>0</v>
      </c>
      <c r="AV22" s="267">
        <f t="shared" si="4"/>
        <v>0</v>
      </c>
    </row>
    <row r="23" spans="2:48" s="301" customFormat="1" x14ac:dyDescent="0.25">
      <c r="B23" s="300">
        <v>0</v>
      </c>
      <c r="C23" s="301" t="str">
        <v>Nom et Prénom de l'intervenant</v>
      </c>
      <c r="D23" s="301" t="str">
        <v>Nom et Prénom de l'intervenant</v>
      </c>
      <c r="E23" s="301" t="str">
        <v>Nb de jours prévus</v>
      </c>
      <c r="F23" s="302">
        <v>0</v>
      </c>
      <c r="G23" s="301">
        <v>0</v>
      </c>
      <c r="H23" s="301">
        <v>0</v>
      </c>
      <c r="I23" s="301">
        <v>0</v>
      </c>
      <c r="J23" s="301">
        <v>0</v>
      </c>
      <c r="K23" s="301">
        <v>0</v>
      </c>
      <c r="L23" s="301">
        <v>0</v>
      </c>
      <c r="M23" s="301">
        <v>0</v>
      </c>
      <c r="N23" s="301">
        <v>0</v>
      </c>
      <c r="O23" s="303">
        <v>0</v>
      </c>
      <c r="P23" s="302">
        <v>0</v>
      </c>
      <c r="Q23" s="301">
        <v>0</v>
      </c>
      <c r="R23" s="301">
        <v>0</v>
      </c>
      <c r="S23" s="301">
        <v>0</v>
      </c>
      <c r="T23" s="301">
        <v>0</v>
      </c>
      <c r="U23" s="301">
        <v>0</v>
      </c>
      <c r="V23" s="301">
        <v>0</v>
      </c>
      <c r="W23" s="301">
        <v>0</v>
      </c>
      <c r="X23" s="301">
        <v>0</v>
      </c>
      <c r="Y23" s="301">
        <v>0</v>
      </c>
      <c r="Z23" s="301">
        <v>0</v>
      </c>
      <c r="AA23" s="303">
        <v>0</v>
      </c>
      <c r="AB23" s="302">
        <v>0</v>
      </c>
      <c r="AC23" s="301">
        <v>0</v>
      </c>
      <c r="AD23" s="301">
        <v>0</v>
      </c>
      <c r="AE23" s="301">
        <v>0</v>
      </c>
      <c r="AF23" s="301">
        <v>0</v>
      </c>
      <c r="AG23" s="301">
        <v>0</v>
      </c>
      <c r="AH23" s="301">
        <v>0</v>
      </c>
      <c r="AI23" s="301">
        <v>0</v>
      </c>
      <c r="AJ23" s="303">
        <v>0</v>
      </c>
      <c r="AK23" s="302">
        <v>0</v>
      </c>
      <c r="AL23" s="301">
        <v>0</v>
      </c>
      <c r="AM23" s="303">
        <v>0</v>
      </c>
      <c r="AN23" s="304">
        <v>0</v>
      </c>
      <c r="AO23" s="301">
        <v>0</v>
      </c>
      <c r="AP23" s="301">
        <v>0</v>
      </c>
      <c r="AQ23" s="303">
        <v>0</v>
      </c>
      <c r="AR23" s="302">
        <f t="shared" si="0"/>
        <v>0</v>
      </c>
      <c r="AS23" s="301">
        <f t="shared" si="1"/>
        <v>0</v>
      </c>
      <c r="AT23" s="301">
        <f t="shared" si="2"/>
        <v>0</v>
      </c>
      <c r="AU23" s="301">
        <f t="shared" si="3"/>
        <v>0</v>
      </c>
      <c r="AV23" s="303">
        <f t="shared" si="4"/>
        <v>0</v>
      </c>
    </row>
    <row r="24" spans="2:48" x14ac:dyDescent="0.25">
      <c r="B24" s="282">
        <v>0</v>
      </c>
      <c r="C24" s="265">
        <v>0</v>
      </c>
      <c r="D24" s="265" t="str">
        <v>Nom et Prénom de l'intervenant</v>
      </c>
      <c r="E24" s="266" t="str">
        <v>Nb de jours  RETENUS</v>
      </c>
      <c r="F24" s="272">
        <v>0</v>
      </c>
      <c r="G24" s="266">
        <v>0</v>
      </c>
      <c r="H24" s="266">
        <v>0</v>
      </c>
      <c r="I24" s="266">
        <v>0</v>
      </c>
      <c r="J24" s="266">
        <v>0</v>
      </c>
      <c r="K24" s="266">
        <v>0</v>
      </c>
      <c r="L24" s="266">
        <v>0</v>
      </c>
      <c r="M24" s="266">
        <v>0</v>
      </c>
      <c r="N24" s="266">
        <v>0</v>
      </c>
      <c r="O24" s="267">
        <v>0</v>
      </c>
      <c r="P24" s="264">
        <v>0</v>
      </c>
      <c r="Q24" s="265">
        <v>0</v>
      </c>
      <c r="R24" s="265">
        <v>0</v>
      </c>
      <c r="S24" s="265">
        <v>0</v>
      </c>
      <c r="T24" s="265">
        <v>0</v>
      </c>
      <c r="U24" s="265">
        <v>0</v>
      </c>
      <c r="V24" s="265">
        <v>0</v>
      </c>
      <c r="W24" s="265">
        <v>0</v>
      </c>
      <c r="X24" s="265">
        <v>0</v>
      </c>
      <c r="Y24" s="265">
        <v>0</v>
      </c>
      <c r="Z24" s="265">
        <v>0</v>
      </c>
      <c r="AA24" s="273">
        <v>0</v>
      </c>
      <c r="AB24" s="272">
        <v>0</v>
      </c>
      <c r="AC24" s="266">
        <v>0</v>
      </c>
      <c r="AD24" s="266">
        <v>0</v>
      </c>
      <c r="AE24" s="266">
        <v>0</v>
      </c>
      <c r="AF24" s="266">
        <v>0</v>
      </c>
      <c r="AG24" s="266">
        <v>0</v>
      </c>
      <c r="AH24" s="266">
        <v>0</v>
      </c>
      <c r="AI24" s="266">
        <v>0</v>
      </c>
      <c r="AJ24" s="267">
        <v>0</v>
      </c>
      <c r="AK24" s="264">
        <v>0</v>
      </c>
      <c r="AL24" s="265">
        <v>0</v>
      </c>
      <c r="AM24" s="273">
        <v>0</v>
      </c>
      <c r="AN24" s="280">
        <v>0</v>
      </c>
      <c r="AO24" s="265">
        <v>0</v>
      </c>
      <c r="AP24" s="265">
        <v>0</v>
      </c>
      <c r="AQ24" s="267">
        <v>0</v>
      </c>
      <c r="AR24" s="264">
        <f t="shared" si="0"/>
        <v>0</v>
      </c>
      <c r="AS24" s="265">
        <f t="shared" si="1"/>
        <v>0</v>
      </c>
      <c r="AT24" s="265">
        <f t="shared" si="2"/>
        <v>0</v>
      </c>
      <c r="AU24" s="265">
        <f t="shared" si="3"/>
        <v>0</v>
      </c>
      <c r="AV24" s="267">
        <f t="shared" si="4"/>
        <v>0</v>
      </c>
    </row>
    <row r="25" spans="2:48" s="301" customFormat="1" x14ac:dyDescent="0.25">
      <c r="B25" s="300">
        <v>0</v>
      </c>
      <c r="C25" s="301" t="str">
        <v>Nom et Prénom de l'intervenant</v>
      </c>
      <c r="D25" s="301" t="str">
        <v>Nom et Prénom de l'intervenant</v>
      </c>
      <c r="E25" s="301" t="str">
        <v>Nb de jours prévus</v>
      </c>
      <c r="F25" s="302">
        <v>0</v>
      </c>
      <c r="G25" s="301">
        <v>0</v>
      </c>
      <c r="H25" s="301">
        <v>0</v>
      </c>
      <c r="I25" s="301">
        <v>0</v>
      </c>
      <c r="J25" s="301">
        <v>0</v>
      </c>
      <c r="K25" s="301">
        <v>0</v>
      </c>
      <c r="L25" s="301">
        <v>0</v>
      </c>
      <c r="M25" s="301">
        <v>0</v>
      </c>
      <c r="N25" s="301">
        <v>0</v>
      </c>
      <c r="O25" s="303">
        <v>0</v>
      </c>
      <c r="P25" s="302">
        <v>0</v>
      </c>
      <c r="Q25" s="301">
        <v>0</v>
      </c>
      <c r="R25" s="301">
        <v>0</v>
      </c>
      <c r="S25" s="301">
        <v>0</v>
      </c>
      <c r="T25" s="301">
        <v>0</v>
      </c>
      <c r="U25" s="301">
        <v>0</v>
      </c>
      <c r="V25" s="301">
        <v>0</v>
      </c>
      <c r="W25" s="301">
        <v>0</v>
      </c>
      <c r="X25" s="301">
        <v>0</v>
      </c>
      <c r="Y25" s="301">
        <v>0</v>
      </c>
      <c r="Z25" s="301">
        <v>0</v>
      </c>
      <c r="AA25" s="303">
        <v>0</v>
      </c>
      <c r="AB25" s="302">
        <v>0</v>
      </c>
      <c r="AC25" s="301">
        <v>0</v>
      </c>
      <c r="AD25" s="301">
        <v>0</v>
      </c>
      <c r="AE25" s="301">
        <v>0</v>
      </c>
      <c r="AF25" s="301">
        <v>0</v>
      </c>
      <c r="AG25" s="301">
        <v>0</v>
      </c>
      <c r="AH25" s="301">
        <v>0</v>
      </c>
      <c r="AI25" s="301">
        <v>0</v>
      </c>
      <c r="AJ25" s="303">
        <v>0</v>
      </c>
      <c r="AK25" s="302">
        <v>0</v>
      </c>
      <c r="AL25" s="301">
        <v>0</v>
      </c>
      <c r="AM25" s="303">
        <v>0</v>
      </c>
      <c r="AN25" s="304">
        <v>0</v>
      </c>
      <c r="AO25" s="301">
        <v>0</v>
      </c>
      <c r="AP25" s="301">
        <v>0</v>
      </c>
      <c r="AQ25" s="303">
        <v>0</v>
      </c>
      <c r="AR25" s="302">
        <f t="shared" si="0"/>
        <v>0</v>
      </c>
      <c r="AS25" s="301">
        <f t="shared" si="1"/>
        <v>0</v>
      </c>
      <c r="AT25" s="301">
        <f t="shared" si="2"/>
        <v>0</v>
      </c>
      <c r="AU25" s="301">
        <f t="shared" si="3"/>
        <v>0</v>
      </c>
      <c r="AV25" s="303">
        <f t="shared" si="4"/>
        <v>0</v>
      </c>
    </row>
    <row r="26" spans="2:48" x14ac:dyDescent="0.25">
      <c r="B26" s="282">
        <v>0</v>
      </c>
      <c r="C26" s="265">
        <v>0</v>
      </c>
      <c r="D26" s="265" t="str">
        <v>Nom et Prénom de l'intervenant</v>
      </c>
      <c r="E26" s="266" t="str">
        <v>Nb de jours  RETENUS</v>
      </c>
      <c r="F26" s="272">
        <v>0</v>
      </c>
      <c r="G26" s="266">
        <v>0</v>
      </c>
      <c r="H26" s="266">
        <v>0</v>
      </c>
      <c r="I26" s="266">
        <v>0</v>
      </c>
      <c r="J26" s="266">
        <v>0</v>
      </c>
      <c r="K26" s="266">
        <v>0</v>
      </c>
      <c r="L26" s="266">
        <v>0</v>
      </c>
      <c r="M26" s="266">
        <v>0</v>
      </c>
      <c r="N26" s="266">
        <v>0</v>
      </c>
      <c r="O26" s="267">
        <v>0</v>
      </c>
      <c r="P26" s="264">
        <v>0</v>
      </c>
      <c r="Q26" s="265">
        <v>0</v>
      </c>
      <c r="R26" s="265">
        <v>0</v>
      </c>
      <c r="S26" s="265">
        <v>0</v>
      </c>
      <c r="T26" s="265">
        <v>0</v>
      </c>
      <c r="U26" s="265">
        <v>0</v>
      </c>
      <c r="V26" s="265">
        <v>0</v>
      </c>
      <c r="W26" s="265">
        <v>0</v>
      </c>
      <c r="X26" s="265">
        <v>0</v>
      </c>
      <c r="Y26" s="265">
        <v>0</v>
      </c>
      <c r="Z26" s="265">
        <v>0</v>
      </c>
      <c r="AA26" s="273">
        <v>0</v>
      </c>
      <c r="AB26" s="272">
        <v>0</v>
      </c>
      <c r="AC26" s="266">
        <v>0</v>
      </c>
      <c r="AD26" s="266">
        <v>0</v>
      </c>
      <c r="AE26" s="266">
        <v>0</v>
      </c>
      <c r="AF26" s="266">
        <v>0</v>
      </c>
      <c r="AG26" s="266">
        <v>0</v>
      </c>
      <c r="AH26" s="266">
        <v>0</v>
      </c>
      <c r="AI26" s="266">
        <v>0</v>
      </c>
      <c r="AJ26" s="267">
        <v>0</v>
      </c>
      <c r="AK26" s="264">
        <v>0</v>
      </c>
      <c r="AL26" s="265">
        <v>0</v>
      </c>
      <c r="AM26" s="273">
        <v>0</v>
      </c>
      <c r="AN26" s="280">
        <v>0</v>
      </c>
      <c r="AO26" s="265">
        <v>0</v>
      </c>
      <c r="AP26" s="265">
        <v>0</v>
      </c>
      <c r="AQ26" s="267">
        <v>0</v>
      </c>
      <c r="AR26" s="264">
        <f t="shared" si="0"/>
        <v>0</v>
      </c>
      <c r="AS26" s="265">
        <f t="shared" si="1"/>
        <v>0</v>
      </c>
      <c r="AT26" s="265">
        <f t="shared" si="2"/>
        <v>0</v>
      </c>
      <c r="AU26" s="265">
        <f t="shared" si="3"/>
        <v>0</v>
      </c>
      <c r="AV26" s="267">
        <f t="shared" si="4"/>
        <v>0</v>
      </c>
    </row>
    <row r="27" spans="2:48" s="301" customFormat="1" x14ac:dyDescent="0.25">
      <c r="B27" s="300">
        <v>0</v>
      </c>
      <c r="C27" s="301" t="str">
        <v>Nom et Prénom de l'intervenant</v>
      </c>
      <c r="D27" s="301" t="str">
        <v>Nom et Prénom de l'intervenant</v>
      </c>
      <c r="E27" s="301" t="str">
        <v>Nb de jours prévus</v>
      </c>
      <c r="F27" s="302">
        <v>0</v>
      </c>
      <c r="G27" s="301">
        <v>0</v>
      </c>
      <c r="H27" s="301">
        <v>0</v>
      </c>
      <c r="I27" s="301">
        <v>0</v>
      </c>
      <c r="J27" s="301">
        <v>0</v>
      </c>
      <c r="K27" s="301">
        <v>0</v>
      </c>
      <c r="L27" s="301">
        <v>0</v>
      </c>
      <c r="M27" s="301">
        <v>0</v>
      </c>
      <c r="N27" s="301">
        <v>0</v>
      </c>
      <c r="O27" s="303">
        <v>0</v>
      </c>
      <c r="P27" s="302">
        <v>0</v>
      </c>
      <c r="Q27" s="301">
        <v>0</v>
      </c>
      <c r="R27" s="301">
        <v>0</v>
      </c>
      <c r="S27" s="301">
        <v>0</v>
      </c>
      <c r="T27" s="301">
        <v>0</v>
      </c>
      <c r="U27" s="301">
        <v>0</v>
      </c>
      <c r="V27" s="301">
        <v>0</v>
      </c>
      <c r="W27" s="301">
        <v>0</v>
      </c>
      <c r="X27" s="301">
        <v>0</v>
      </c>
      <c r="Y27" s="301">
        <v>0</v>
      </c>
      <c r="Z27" s="301">
        <v>0</v>
      </c>
      <c r="AA27" s="303">
        <v>0</v>
      </c>
      <c r="AB27" s="302">
        <v>0</v>
      </c>
      <c r="AC27" s="301">
        <v>0</v>
      </c>
      <c r="AD27" s="301">
        <v>0</v>
      </c>
      <c r="AE27" s="301">
        <v>0</v>
      </c>
      <c r="AF27" s="301">
        <v>0</v>
      </c>
      <c r="AG27" s="301">
        <v>0</v>
      </c>
      <c r="AH27" s="301">
        <v>0</v>
      </c>
      <c r="AI27" s="301">
        <v>0</v>
      </c>
      <c r="AJ27" s="303">
        <v>0</v>
      </c>
      <c r="AK27" s="302">
        <v>0</v>
      </c>
      <c r="AL27" s="301">
        <v>0</v>
      </c>
      <c r="AM27" s="303">
        <v>0</v>
      </c>
      <c r="AN27" s="304">
        <v>0</v>
      </c>
      <c r="AO27" s="301">
        <v>0</v>
      </c>
      <c r="AP27" s="301">
        <v>0</v>
      </c>
      <c r="AQ27" s="303">
        <v>0</v>
      </c>
      <c r="AR27" s="302">
        <f t="shared" si="0"/>
        <v>0</v>
      </c>
      <c r="AS27" s="301">
        <f t="shared" si="1"/>
        <v>0</v>
      </c>
      <c r="AT27" s="301">
        <f t="shared" si="2"/>
        <v>0</v>
      </c>
      <c r="AU27" s="301">
        <f t="shared" si="3"/>
        <v>0</v>
      </c>
      <c r="AV27" s="303">
        <f t="shared" si="4"/>
        <v>0</v>
      </c>
    </row>
    <row r="28" spans="2:48" ht="15.75" thickBot="1" x14ac:dyDescent="0.3">
      <c r="B28" s="283">
        <v>0</v>
      </c>
      <c r="C28" s="269">
        <v>0</v>
      </c>
      <c r="D28" s="269" t="str">
        <v>Nom et Prénom de l'intervenant</v>
      </c>
      <c r="E28" s="270" t="str">
        <v>Nb de jours  RETENUS</v>
      </c>
      <c r="F28" s="274">
        <v>0</v>
      </c>
      <c r="G28" s="270">
        <v>0</v>
      </c>
      <c r="H28" s="270">
        <v>0</v>
      </c>
      <c r="I28" s="270">
        <v>0</v>
      </c>
      <c r="J28" s="270">
        <v>0</v>
      </c>
      <c r="K28" s="270">
        <v>0</v>
      </c>
      <c r="L28" s="270">
        <v>0</v>
      </c>
      <c r="M28" s="270">
        <v>0</v>
      </c>
      <c r="N28" s="270">
        <v>0</v>
      </c>
      <c r="O28" s="271">
        <v>0</v>
      </c>
      <c r="P28" s="268">
        <v>0</v>
      </c>
      <c r="Q28" s="269">
        <v>0</v>
      </c>
      <c r="R28" s="269">
        <v>0</v>
      </c>
      <c r="S28" s="269">
        <v>0</v>
      </c>
      <c r="T28" s="269">
        <v>0</v>
      </c>
      <c r="U28" s="269">
        <v>0</v>
      </c>
      <c r="V28" s="269">
        <v>0</v>
      </c>
      <c r="W28" s="269">
        <v>0</v>
      </c>
      <c r="X28" s="269">
        <v>0</v>
      </c>
      <c r="Y28" s="269">
        <v>0</v>
      </c>
      <c r="Z28" s="269">
        <v>0</v>
      </c>
      <c r="AA28" s="275">
        <v>0</v>
      </c>
      <c r="AB28" s="274">
        <v>0</v>
      </c>
      <c r="AC28" s="270">
        <v>0</v>
      </c>
      <c r="AD28" s="270">
        <v>0</v>
      </c>
      <c r="AE28" s="270">
        <v>0</v>
      </c>
      <c r="AF28" s="270">
        <v>0</v>
      </c>
      <c r="AG28" s="270">
        <v>0</v>
      </c>
      <c r="AH28" s="270">
        <v>0</v>
      </c>
      <c r="AI28" s="270">
        <v>0</v>
      </c>
      <c r="AJ28" s="271">
        <v>0</v>
      </c>
      <c r="AK28" s="268">
        <v>0</v>
      </c>
      <c r="AL28" s="269">
        <v>0</v>
      </c>
      <c r="AM28" s="275">
        <v>0</v>
      </c>
      <c r="AN28" s="281">
        <v>0</v>
      </c>
      <c r="AO28" s="269">
        <v>0</v>
      </c>
      <c r="AP28" s="269">
        <v>0</v>
      </c>
      <c r="AQ28" s="271">
        <v>0</v>
      </c>
      <c r="AR28" s="268">
        <f t="shared" si="0"/>
        <v>0</v>
      </c>
      <c r="AS28" s="269">
        <f t="shared" si="1"/>
        <v>0</v>
      </c>
      <c r="AT28" s="269">
        <f t="shared" si="2"/>
        <v>0</v>
      </c>
      <c r="AU28" s="269">
        <f t="shared" si="3"/>
        <v>0</v>
      </c>
      <c r="AV28" s="271">
        <f t="shared" si="4"/>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F18"/>
  <sheetViews>
    <sheetView showGridLines="0" zoomScale="85" zoomScaleNormal="85" workbookViewId="0">
      <selection activeCell="I2" sqref="I2:J2"/>
    </sheetView>
  </sheetViews>
  <sheetFormatPr baseColWidth="10" defaultColWidth="9.140625" defaultRowHeight="15.75" x14ac:dyDescent="0.25"/>
  <cols>
    <col min="1" max="1" width="24.42578125" style="368" customWidth="1"/>
    <col min="2" max="2" width="7.5703125" style="368" customWidth="1"/>
    <col min="3" max="12" width="17.7109375" style="368" customWidth="1"/>
    <col min="13" max="1014" width="11.42578125" style="368"/>
    <col min="1015" max="1020" width="9.140625" style="368" customWidth="1"/>
    <col min="1021" max="1024" width="11.5703125" style="338" customWidth="1"/>
    <col min="1025" max="1026" width="8.85546875" style="338" customWidth="1"/>
    <col min="1027" max="16384" width="9.140625" style="338"/>
  </cols>
  <sheetData>
    <row r="1" spans="1:1020" s="362" customFormat="1" ht="24" customHeight="1" thickBot="1" x14ac:dyDescent="0.35">
      <c r="A1" s="620" t="str">
        <f>CONCATENATE("III. Frais de mission demandés par action (NB : la justification doit être présentée dans la fiche de cadrage)   ",'Informations sur le demandeur'!B3)</f>
        <v xml:space="preserve">III. Frais de mission demandés par action (NB : la justification doit être présentée dans la fiche de cadrage)   </v>
      </c>
      <c r="B1" s="620"/>
      <c r="C1" s="620"/>
      <c r="D1" s="620"/>
      <c r="E1" s="620"/>
      <c r="F1" s="620"/>
      <c r="G1" s="620"/>
      <c r="H1" s="620"/>
      <c r="J1" s="410"/>
    </row>
    <row r="2" spans="1:1020" s="416" customFormat="1" ht="38.25" customHeight="1" x14ac:dyDescent="0.25">
      <c r="A2" s="415"/>
      <c r="B2" s="415"/>
      <c r="C2" s="621" t="s">
        <v>78</v>
      </c>
      <c r="D2" s="622"/>
      <c r="E2" s="622" t="s">
        <v>82</v>
      </c>
      <c r="F2" s="622"/>
      <c r="G2" s="622" t="s">
        <v>86</v>
      </c>
      <c r="H2" s="622"/>
      <c r="I2" s="618" t="s">
        <v>95</v>
      </c>
      <c r="J2" s="618"/>
      <c r="K2" s="618" t="s">
        <v>93</v>
      </c>
      <c r="L2" s="619"/>
    </row>
    <row r="3" spans="1:1020" x14ac:dyDescent="0.25">
      <c r="A3" s="410"/>
      <c r="B3" s="410"/>
      <c r="C3" s="417" t="s">
        <v>96</v>
      </c>
      <c r="D3" s="418" t="s">
        <v>97</v>
      </c>
      <c r="E3" s="419" t="s">
        <v>96</v>
      </c>
      <c r="F3" s="418" t="s">
        <v>97</v>
      </c>
      <c r="G3" s="419" t="s">
        <v>96</v>
      </c>
      <c r="H3" s="418" t="s">
        <v>97</v>
      </c>
      <c r="I3" s="420" t="s">
        <v>96</v>
      </c>
      <c r="J3" s="421" t="s">
        <v>97</v>
      </c>
      <c r="K3" s="420" t="s">
        <v>96</v>
      </c>
      <c r="L3" s="422" t="s">
        <v>97</v>
      </c>
    </row>
    <row r="4" spans="1:1020" ht="27.75" customHeight="1" thickBot="1" x14ac:dyDescent="0.3">
      <c r="A4" s="410"/>
      <c r="B4" s="410"/>
      <c r="C4" s="135" t="b">
        <v>0</v>
      </c>
      <c r="D4" s="423" t="b">
        <v>0</v>
      </c>
      <c r="E4" s="134" t="b">
        <v>0</v>
      </c>
      <c r="F4" s="423" t="b">
        <v>0</v>
      </c>
      <c r="G4" s="134" t="b">
        <v>0</v>
      </c>
      <c r="H4" s="423" t="b">
        <v>0</v>
      </c>
      <c r="I4" s="134" t="b">
        <v>0</v>
      </c>
      <c r="J4" s="423" t="b">
        <v>0</v>
      </c>
      <c r="K4" s="134" t="b">
        <v>0</v>
      </c>
      <c r="L4" s="424" t="b">
        <v>0</v>
      </c>
    </row>
    <row r="5" spans="1:1020" ht="30" customHeight="1" thickBot="1" x14ac:dyDescent="0.3">
      <c r="A5" s="425" t="s">
        <v>216</v>
      </c>
      <c r="B5" s="426">
        <f>Paramètres!R4</f>
        <v>0.1</v>
      </c>
      <c r="C5" s="427">
        <f>IF(C4=TRUE,Paramètres!$R$4,0)</f>
        <v>0</v>
      </c>
      <c r="D5" s="428">
        <f>IF(D4=TRUE,Paramètres!$R$4,0)</f>
        <v>0</v>
      </c>
      <c r="E5" s="429">
        <f>IF(E4=TRUE,Paramètres!$R$4,0)</f>
        <v>0</v>
      </c>
      <c r="F5" s="428">
        <f>IF(F4=TRUE,Paramètres!$R$4,0)</f>
        <v>0</v>
      </c>
      <c r="G5" s="429">
        <f>IF(G4=TRUE,Paramètres!$R$4,0)</f>
        <v>0</v>
      </c>
      <c r="H5" s="428">
        <f>IF(H4=TRUE,Paramètres!$R$4,0)</f>
        <v>0</v>
      </c>
      <c r="I5" s="429">
        <f>IF(I4=TRUE,Paramètres!$R$4,0)</f>
        <v>0</v>
      </c>
      <c r="J5" s="428">
        <f>IF(J4=TRUE,Paramètres!$R$4,0)</f>
        <v>0</v>
      </c>
      <c r="K5" s="429">
        <f>IF(K4=TRUE,Paramètres!$R$4,0)</f>
        <v>0</v>
      </c>
      <c r="L5" s="430">
        <f>IF(L4=TRUE,Paramètres!$R$4,0)</f>
        <v>0</v>
      </c>
    </row>
    <row r="6" spans="1:1020" x14ac:dyDescent="0.25">
      <c r="A6" s="410"/>
      <c r="B6" s="410"/>
      <c r="C6" s="410"/>
      <c r="D6" s="410"/>
      <c r="E6" s="410"/>
      <c r="F6" s="410"/>
      <c r="G6" s="410"/>
      <c r="H6" s="410"/>
    </row>
    <row r="7" spans="1:1020" x14ac:dyDescent="0.25">
      <c r="A7" s="410"/>
      <c r="B7" s="410"/>
      <c r="C7" s="410"/>
      <c r="D7" s="410"/>
      <c r="E7" s="410"/>
      <c r="F7" s="410"/>
      <c r="G7" s="410"/>
      <c r="H7" s="410"/>
      <c r="I7" s="410"/>
    </row>
    <row r="8" spans="1:1020" s="414" customFormat="1" x14ac:dyDescent="0.25">
      <c r="A8" s="50" t="s">
        <v>64</v>
      </c>
      <c r="B8" s="51"/>
      <c r="C8" s="51"/>
      <c r="D8" s="51"/>
      <c r="E8" s="51"/>
      <c r="F8" s="52"/>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row>
    <row r="9" spans="1:1020" s="414" customFormat="1" ht="47.25" x14ac:dyDescent="0.25">
      <c r="A9" s="53" t="s">
        <v>66</v>
      </c>
      <c r="B9" s="60"/>
      <c r="C9" s="48"/>
      <c r="D9" s="48"/>
      <c r="E9" s="48"/>
      <c r="F9" s="54"/>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row>
    <row r="10" spans="1:1020" s="414" customFormat="1" x14ac:dyDescent="0.25">
      <c r="A10" s="55" t="s">
        <v>67</v>
      </c>
      <c r="B10" s="48"/>
      <c r="C10" s="48"/>
      <c r="D10" s="48"/>
      <c r="E10" s="49"/>
      <c r="F10" s="56"/>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row>
    <row r="11" spans="1:1020" s="414" customFormat="1" x14ac:dyDescent="0.25">
      <c r="A11" s="57" t="s">
        <v>68</v>
      </c>
      <c r="B11" s="58"/>
      <c r="C11" s="58"/>
      <c r="D11" s="58"/>
      <c r="E11" s="58"/>
      <c r="F11" s="59"/>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row>
    <row r="12" spans="1:1020" s="414" customFormat="1"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row>
    <row r="13" spans="1:1020" s="414" customFormat="1"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row>
    <row r="14" spans="1:1020" s="414" customFormat="1"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row>
    <row r="15" spans="1:1020" s="414" customFormat="1"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row>
    <row r="16" spans="1:1020" s="414" customFormat="1"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row>
    <row r="17" spans="1:1020" s="414" customFormat="1"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row>
    <row r="18" spans="1:1020" s="414" customFormat="1"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row>
  </sheetData>
  <mergeCells count="6">
    <mergeCell ref="K2:L2"/>
    <mergeCell ref="A1:H1"/>
    <mergeCell ref="C2:D2"/>
    <mergeCell ref="E2:F2"/>
    <mergeCell ref="G2:H2"/>
    <mergeCell ref="I2:J2"/>
  </mergeCells>
  <conditionalFormatting sqref="C5:L5">
    <cfRule type="cellIs" dxfId="10" priority="1" operator="greaterThan">
      <formula>0</formula>
    </cfRule>
  </conditionalFormatting>
  <pageMargins left="0.78749999999999998" right="0.78749999999999998" top="1.05277777777778" bottom="1.05277777777778" header="0.78749999999999998" footer="0.78749999999999998"/>
  <pageSetup paperSize="9" scale="38" firstPageNumber="0" orientation="portrait" horizontalDpi="300" verticalDpi="300" r:id="rId1"/>
  <headerFooter>
    <oddHeader>&amp;C&amp;"Times New Roman,Normal"&amp;12&amp;A</oddHeader>
    <oddFooter>&amp;C&amp;"Times New Roman,Normal"&amp;12Page &amp;P</oddFooter>
  </headerFooter>
  <ignoredErrors>
    <ignoredError sqref="B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514350</xdr:colOff>
                    <xdr:row>3</xdr:row>
                    <xdr:rowOff>57150</xdr:rowOff>
                  </from>
                  <to>
                    <xdr:col>2</xdr:col>
                    <xdr:colOff>1095375</xdr:colOff>
                    <xdr:row>3</xdr:row>
                    <xdr:rowOff>295275</xdr:rowOff>
                  </to>
                </anchor>
              </controlPr>
            </control>
          </mc:Choice>
        </mc:AlternateContent>
        <mc:AlternateContent xmlns:mc="http://schemas.openxmlformats.org/markup-compatibility/2006">
          <mc:Choice Requires="x14">
            <control shapeId="8213" r:id="rId5" name="Check Box 21">
              <controlPr defaultSize="0" autoFill="0" autoLine="0" autoPict="0">
                <anchor moveWithCells="1">
                  <from>
                    <xdr:col>3</xdr:col>
                    <xdr:colOff>514350</xdr:colOff>
                    <xdr:row>3</xdr:row>
                    <xdr:rowOff>57150</xdr:rowOff>
                  </from>
                  <to>
                    <xdr:col>3</xdr:col>
                    <xdr:colOff>1095375</xdr:colOff>
                    <xdr:row>3</xdr:row>
                    <xdr:rowOff>295275</xdr:rowOff>
                  </to>
                </anchor>
              </controlPr>
            </control>
          </mc:Choice>
        </mc:AlternateContent>
        <mc:AlternateContent xmlns:mc="http://schemas.openxmlformats.org/markup-compatibility/2006">
          <mc:Choice Requires="x14">
            <control shapeId="8214" r:id="rId6" name="Check Box 22">
              <controlPr defaultSize="0" autoFill="0" autoLine="0" autoPict="0">
                <anchor moveWithCells="1">
                  <from>
                    <xdr:col>4</xdr:col>
                    <xdr:colOff>514350</xdr:colOff>
                    <xdr:row>3</xdr:row>
                    <xdr:rowOff>57150</xdr:rowOff>
                  </from>
                  <to>
                    <xdr:col>4</xdr:col>
                    <xdr:colOff>1095375</xdr:colOff>
                    <xdr:row>3</xdr:row>
                    <xdr:rowOff>295275</xdr:rowOff>
                  </to>
                </anchor>
              </controlPr>
            </control>
          </mc:Choice>
        </mc:AlternateContent>
        <mc:AlternateContent xmlns:mc="http://schemas.openxmlformats.org/markup-compatibility/2006">
          <mc:Choice Requires="x14">
            <control shapeId="8215" r:id="rId7" name="Check Box 23">
              <controlPr defaultSize="0" autoFill="0" autoLine="0" autoPict="0">
                <anchor moveWithCells="1">
                  <from>
                    <xdr:col>5</xdr:col>
                    <xdr:colOff>514350</xdr:colOff>
                    <xdr:row>3</xdr:row>
                    <xdr:rowOff>57150</xdr:rowOff>
                  </from>
                  <to>
                    <xdr:col>5</xdr:col>
                    <xdr:colOff>1095375</xdr:colOff>
                    <xdr:row>3</xdr:row>
                    <xdr:rowOff>295275</xdr:rowOff>
                  </to>
                </anchor>
              </controlPr>
            </control>
          </mc:Choice>
        </mc:AlternateContent>
        <mc:AlternateContent xmlns:mc="http://schemas.openxmlformats.org/markup-compatibility/2006">
          <mc:Choice Requires="x14">
            <control shapeId="8216" r:id="rId8" name="Check Box 24">
              <controlPr defaultSize="0" autoFill="0" autoLine="0" autoPict="0">
                <anchor moveWithCells="1">
                  <from>
                    <xdr:col>6</xdr:col>
                    <xdr:colOff>514350</xdr:colOff>
                    <xdr:row>3</xdr:row>
                    <xdr:rowOff>57150</xdr:rowOff>
                  </from>
                  <to>
                    <xdr:col>6</xdr:col>
                    <xdr:colOff>1095375</xdr:colOff>
                    <xdr:row>3</xdr:row>
                    <xdr:rowOff>295275</xdr:rowOff>
                  </to>
                </anchor>
              </controlPr>
            </control>
          </mc:Choice>
        </mc:AlternateContent>
        <mc:AlternateContent xmlns:mc="http://schemas.openxmlformats.org/markup-compatibility/2006">
          <mc:Choice Requires="x14">
            <control shapeId="8217" r:id="rId9" name="Check Box 25">
              <controlPr defaultSize="0" autoFill="0" autoLine="0" autoPict="0">
                <anchor moveWithCells="1">
                  <from>
                    <xdr:col>7</xdr:col>
                    <xdr:colOff>514350</xdr:colOff>
                    <xdr:row>3</xdr:row>
                    <xdr:rowOff>57150</xdr:rowOff>
                  </from>
                  <to>
                    <xdr:col>7</xdr:col>
                    <xdr:colOff>1095375</xdr:colOff>
                    <xdr:row>3</xdr:row>
                    <xdr:rowOff>295275</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from>
                    <xdr:col>8</xdr:col>
                    <xdr:colOff>514350</xdr:colOff>
                    <xdr:row>3</xdr:row>
                    <xdr:rowOff>57150</xdr:rowOff>
                  </from>
                  <to>
                    <xdr:col>8</xdr:col>
                    <xdr:colOff>1095375</xdr:colOff>
                    <xdr:row>3</xdr:row>
                    <xdr:rowOff>295275</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from>
                    <xdr:col>9</xdr:col>
                    <xdr:colOff>514350</xdr:colOff>
                    <xdr:row>3</xdr:row>
                    <xdr:rowOff>57150</xdr:rowOff>
                  </from>
                  <to>
                    <xdr:col>9</xdr:col>
                    <xdr:colOff>1095375</xdr:colOff>
                    <xdr:row>3</xdr:row>
                    <xdr:rowOff>295275</xdr:rowOff>
                  </to>
                </anchor>
              </controlPr>
            </control>
          </mc:Choice>
        </mc:AlternateContent>
        <mc:AlternateContent xmlns:mc="http://schemas.openxmlformats.org/markup-compatibility/2006">
          <mc:Choice Requires="x14">
            <control shapeId="8220" r:id="rId12" name="Check Box 28">
              <controlPr defaultSize="0" autoFill="0" autoLine="0" autoPict="0">
                <anchor moveWithCells="1">
                  <from>
                    <xdr:col>10</xdr:col>
                    <xdr:colOff>514350</xdr:colOff>
                    <xdr:row>3</xdr:row>
                    <xdr:rowOff>57150</xdr:rowOff>
                  </from>
                  <to>
                    <xdr:col>10</xdr:col>
                    <xdr:colOff>1095375</xdr:colOff>
                    <xdr:row>3</xdr:row>
                    <xdr:rowOff>295275</xdr:rowOff>
                  </to>
                </anchor>
              </controlPr>
            </control>
          </mc:Choice>
        </mc:AlternateContent>
        <mc:AlternateContent xmlns:mc="http://schemas.openxmlformats.org/markup-compatibility/2006">
          <mc:Choice Requires="x14">
            <control shapeId="8221" r:id="rId13" name="Check Box 29">
              <controlPr defaultSize="0" autoFill="0" autoLine="0" autoPict="0">
                <anchor moveWithCells="1">
                  <from>
                    <xdr:col>11</xdr:col>
                    <xdr:colOff>514350</xdr:colOff>
                    <xdr:row>3</xdr:row>
                    <xdr:rowOff>57150</xdr:rowOff>
                  </from>
                  <to>
                    <xdr:col>11</xdr:col>
                    <xdr:colOff>1095375</xdr:colOff>
                    <xdr:row>3</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0"/>
  <sheetViews>
    <sheetView showGridLines="0" topLeftCell="D2" zoomScale="85" zoomScaleNormal="85" workbookViewId="0">
      <selection activeCell="J4" sqref="J4"/>
    </sheetView>
  </sheetViews>
  <sheetFormatPr baseColWidth="10" defaultColWidth="9.140625" defaultRowHeight="15.75" x14ac:dyDescent="0.25"/>
  <cols>
    <col min="1" max="1" width="34.7109375" style="368" customWidth="1"/>
    <col min="2" max="3" width="13.7109375" style="368" customWidth="1"/>
    <col min="4" max="15" width="16.7109375" style="368" customWidth="1"/>
    <col min="16" max="16" width="17" style="368" customWidth="1"/>
    <col min="17" max="17" width="16" style="368" customWidth="1"/>
    <col min="18" max="1020" width="11.42578125" style="368"/>
    <col min="1021" max="1025" width="9.140625" style="368" customWidth="1"/>
    <col min="1026" max="16384" width="9.140625" style="338"/>
  </cols>
  <sheetData>
    <row r="1" spans="1:1025" s="362" customFormat="1" ht="30.75" customHeight="1" thickBot="1" x14ac:dyDescent="0.35">
      <c r="A1" s="624" t="str">
        <f>CONCATENATE("IV. Charges de personnel ",'Informations sur le demandeur'!B3)</f>
        <v xml:space="preserve">IV. Charges de personnel </v>
      </c>
      <c r="B1" s="624"/>
      <c r="C1" s="624"/>
      <c r="D1" s="624"/>
      <c r="E1" s="624"/>
      <c r="F1" s="624"/>
      <c r="G1" s="624"/>
      <c r="H1" s="624"/>
      <c r="I1" s="624"/>
      <c r="J1" s="624"/>
      <c r="K1" s="624"/>
      <c r="L1" s="624"/>
      <c r="M1" s="624"/>
      <c r="N1" s="624"/>
      <c r="O1" s="624"/>
    </row>
    <row r="2" spans="1:1025" ht="32.25" thickBot="1" x14ac:dyDescent="0.3">
      <c r="A2" s="363"/>
      <c r="B2" s="363"/>
      <c r="C2" s="363"/>
      <c r="D2" s="364" t="str">
        <f>'II.Temps des personnels détail'!G5</f>
        <v>Nb de jours prévus</v>
      </c>
      <c r="E2" s="365" t="str">
        <f>'II.Temps des personnels détail'!H5</f>
        <v>Nb de jours  RETENUS</v>
      </c>
      <c r="F2" s="364" t="str">
        <f>D2</f>
        <v>Nb de jours prévus</v>
      </c>
      <c r="G2" s="365" t="str">
        <f>E2</f>
        <v>Nb de jours  RETENUS</v>
      </c>
      <c r="H2" s="364" t="str">
        <f>D2</f>
        <v>Nb de jours prévus</v>
      </c>
      <c r="I2" s="365" t="str">
        <f>E2</f>
        <v>Nb de jours  RETENUS</v>
      </c>
      <c r="J2" s="364" t="str">
        <f>D2</f>
        <v>Nb de jours prévus</v>
      </c>
      <c r="K2" s="365" t="str">
        <f>F2</f>
        <v>Nb de jours prévus</v>
      </c>
      <c r="L2" s="364" t="str">
        <f>D2</f>
        <v>Nb de jours prévus</v>
      </c>
      <c r="M2" s="365" t="str">
        <f>E2</f>
        <v>Nb de jours  RETENUS</v>
      </c>
      <c r="N2" s="366" t="str">
        <f>D2</f>
        <v>Nb de jours prévus</v>
      </c>
      <c r="O2" s="367" t="str">
        <f>E2</f>
        <v>Nb de jours  RETENUS</v>
      </c>
      <c r="P2" s="625" t="s">
        <v>100</v>
      </c>
      <c r="Q2" s="626"/>
    </row>
    <row r="3" spans="1:1025" ht="54.75" customHeight="1" thickBot="1" x14ac:dyDescent="0.3">
      <c r="A3" s="369" t="s">
        <v>101</v>
      </c>
      <c r="B3" s="369" t="s">
        <v>102</v>
      </c>
      <c r="C3" s="370" t="s">
        <v>103</v>
      </c>
      <c r="D3" s="371" t="str">
        <f>'II.Temps des personnels détail'!A6</f>
        <v>Repérage/sensibilisation des cédants</v>
      </c>
      <c r="E3" s="372"/>
      <c r="F3" s="371" t="str">
        <f>'II.Temps des personnels détail'!A18</f>
        <v>Accueil Accompagnement des cédants</v>
      </c>
      <c r="G3" s="373"/>
      <c r="H3" s="371" t="str">
        <f>'II.Temps des personnels détail'!A34</f>
        <v>Mise en relation cédants/repreneurs</v>
      </c>
      <c r="I3" s="373"/>
      <c r="J3" s="374" t="str">
        <f>'II.Temps des personnels détail'!A37</f>
        <v>Observatoire régional / études régionales</v>
      </c>
      <c r="K3" s="375"/>
      <c r="L3" s="374" t="str">
        <f>'II.Temps des personnels détail'!A41</f>
        <v>Coordination /animation régionale / tête de filat régional</v>
      </c>
      <c r="M3" s="375"/>
      <c r="N3" s="376" t="s">
        <v>69</v>
      </c>
      <c r="O3" s="377"/>
      <c r="P3" s="378" t="s">
        <v>98</v>
      </c>
      <c r="Q3" s="378" t="s">
        <v>99</v>
      </c>
    </row>
    <row r="4" spans="1:1025" s="389" customFormat="1" ht="21.95" customHeight="1" thickBot="1" x14ac:dyDescent="0.3">
      <c r="A4" s="379" t="str">
        <f>'I. Coût jour'!A6</f>
        <v>Nom et Prénom de l'intervenant</v>
      </c>
      <c r="B4" s="380">
        <f>'I. Coût jour'!J6</f>
        <v>0</v>
      </c>
      <c r="C4" s="381">
        <f>'I. Coût jour'!L6</f>
        <v>0</v>
      </c>
      <c r="D4" s="382">
        <f>SUMIFS('Pour calculs onglet IV'!$AR$9:$AR$28,'Pour calculs onglet IV'!$D$9:$D$28,'IV.Charges de personnel'!$A4,'Pour calculs onglet IV'!$E$9:$E$28,'IV.Charges de personnel'!$D$2)</f>
        <v>0</v>
      </c>
      <c r="E4" s="383">
        <f>SUMIFS('Pour calculs onglet IV'!$AR$9:$AR$28,'Pour calculs onglet IV'!$D$9:$D$28,'IV.Charges de personnel'!$A4,'Pour calculs onglet IV'!$E$9:$E$28,'IV.Charges de personnel'!$E$2)</f>
        <v>0</v>
      </c>
      <c r="F4" s="384">
        <f>SUMIFS('Pour calculs onglet IV'!$AS$9:$AS$28,'Pour calculs onglet IV'!$D$9:$D$28,'IV.Charges de personnel'!$A4,'Pour calculs onglet IV'!$E$9:$E$28,'IV.Charges de personnel'!$D$2)</f>
        <v>0</v>
      </c>
      <c r="G4" s="383">
        <f>SUMIFS('Pour calculs onglet IV'!$AS$9:$AS$28,'Pour calculs onglet IV'!$D$9:$D$28,'IV.Charges de personnel'!$A4,'Pour calculs onglet IV'!$E$9:$E$28,'IV.Charges de personnel'!$E$2)</f>
        <v>0</v>
      </c>
      <c r="H4" s="384">
        <f>SUMIFS('Pour calculs onglet IV'!$AT$9:$AT$28,'Pour calculs onglet IV'!$D$9:$D$28,'IV.Charges de personnel'!$A4,'Pour calculs onglet IV'!$E$9:$E$28,'IV.Charges de personnel'!$D$2)</f>
        <v>0</v>
      </c>
      <c r="I4" s="383">
        <f>SUMIFS('Pour calculs onglet IV'!$AT$9:$AT$28,'Pour calculs onglet IV'!$D$9:$D$28,'IV.Charges de personnel'!$A4,'Pour calculs onglet IV'!$E$9:$E$28,'IV.Charges de personnel'!$E$2)</f>
        <v>0</v>
      </c>
      <c r="J4" s="384">
        <f>SUMIFS('Pour calculs onglet IV'!$AU$9:$AU$28,'Pour calculs onglet IV'!$D$9:$D$28,'IV.Charges de personnel'!$A4,'Pour calculs onglet IV'!$E$9:$E$28,'IV.Charges de personnel'!$D$2)</f>
        <v>0</v>
      </c>
      <c r="K4" s="383">
        <f>SUMIFS('Pour calculs onglet IV'!$AU$9:$AU$28,'Pour calculs onglet IV'!$D$9:$D$28,'IV.Charges de personnel'!$A4,'Pour calculs onglet IV'!$E$9:$E$28,'IV.Charges de personnel'!$E$2)</f>
        <v>0</v>
      </c>
      <c r="L4" s="384">
        <f>SUMIFS('Pour calculs onglet IV'!$AV$9:$AV$28,'Pour calculs onglet IV'!$D$9:$D$28,'IV.Charges de personnel'!$A4,'Pour calculs onglet IV'!$E$9:$E$28,'IV.Charges de personnel'!$D$2)</f>
        <v>0</v>
      </c>
      <c r="M4" s="383">
        <f>SUMIFS('Pour calculs onglet IV'!$AV$9:$AV$28,'Pour calculs onglet IV'!$D$9:$D$28,'IV.Charges de personnel'!$A4,'Pour calculs onglet IV'!$E$9:$E$28,'IV.Charges de personnel'!$E$2)</f>
        <v>0</v>
      </c>
      <c r="N4" s="385">
        <f>F4+H4+D4+J4+L4</f>
        <v>0</v>
      </c>
      <c r="O4" s="386">
        <f t="shared" ref="O4:O13" si="0">G4+I4+E4+K4+M4</f>
        <v>0</v>
      </c>
      <c r="P4" s="387">
        <f>'II.Temps des personnels détail'!G2</f>
        <v>0</v>
      </c>
      <c r="Q4" s="387">
        <f>'II.Temps des personnels détail'!H2</f>
        <v>0</v>
      </c>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c r="HQ4" s="388"/>
      <c r="HR4" s="388"/>
      <c r="HS4" s="388"/>
      <c r="HT4" s="388"/>
      <c r="HU4" s="388"/>
      <c r="HV4" s="388"/>
      <c r="HW4" s="388"/>
      <c r="HX4" s="388"/>
      <c r="HY4" s="388"/>
      <c r="HZ4" s="388"/>
      <c r="IA4" s="388"/>
      <c r="IB4" s="388"/>
      <c r="IC4" s="388"/>
      <c r="ID4" s="388"/>
      <c r="IE4" s="388"/>
      <c r="IF4" s="388"/>
      <c r="IG4" s="388"/>
      <c r="IH4" s="388"/>
      <c r="II4" s="388"/>
      <c r="IJ4" s="388"/>
      <c r="IK4" s="388"/>
      <c r="IL4" s="388"/>
      <c r="IM4" s="388"/>
      <c r="IN4" s="388"/>
      <c r="IO4" s="388"/>
      <c r="IP4" s="388"/>
      <c r="IQ4" s="388"/>
      <c r="IR4" s="388"/>
      <c r="IS4" s="388"/>
      <c r="IT4" s="388"/>
      <c r="IU4" s="388"/>
      <c r="IV4" s="388"/>
      <c r="IW4" s="388"/>
      <c r="IX4" s="388"/>
      <c r="IY4" s="388"/>
      <c r="IZ4" s="388"/>
      <c r="JA4" s="388"/>
      <c r="JB4" s="388"/>
      <c r="JC4" s="388"/>
      <c r="JD4" s="388"/>
      <c r="JE4" s="388"/>
      <c r="JF4" s="388"/>
      <c r="JG4" s="388"/>
      <c r="JH4" s="388"/>
      <c r="JI4" s="388"/>
      <c r="JJ4" s="388"/>
      <c r="JK4" s="388"/>
      <c r="JL4" s="388"/>
      <c r="JM4" s="388"/>
      <c r="JN4" s="388"/>
      <c r="JO4" s="388"/>
      <c r="JP4" s="388"/>
      <c r="JQ4" s="388"/>
      <c r="JR4" s="388"/>
      <c r="JS4" s="388"/>
      <c r="JT4" s="388"/>
      <c r="JU4" s="388"/>
      <c r="JV4" s="388"/>
      <c r="JW4" s="388"/>
      <c r="JX4" s="388"/>
      <c r="JY4" s="388"/>
      <c r="JZ4" s="388"/>
      <c r="KA4" s="388"/>
      <c r="KB4" s="388"/>
      <c r="KC4" s="388"/>
      <c r="KD4" s="388"/>
      <c r="KE4" s="388"/>
      <c r="KF4" s="388"/>
      <c r="KG4" s="388"/>
      <c r="KH4" s="388"/>
      <c r="KI4" s="388"/>
      <c r="KJ4" s="388"/>
      <c r="KK4" s="388"/>
      <c r="KL4" s="388"/>
      <c r="KM4" s="388"/>
      <c r="KN4" s="388"/>
      <c r="KO4" s="388"/>
      <c r="KP4" s="388"/>
      <c r="KQ4" s="388"/>
      <c r="KR4" s="388"/>
      <c r="KS4" s="388"/>
      <c r="KT4" s="388"/>
      <c r="KU4" s="388"/>
      <c r="KV4" s="388"/>
      <c r="KW4" s="388"/>
      <c r="KX4" s="388"/>
      <c r="KY4" s="388"/>
      <c r="KZ4" s="388"/>
      <c r="LA4" s="388"/>
      <c r="LB4" s="388"/>
      <c r="LC4" s="388"/>
      <c r="LD4" s="388"/>
      <c r="LE4" s="388"/>
      <c r="LF4" s="388"/>
      <c r="LG4" s="388"/>
      <c r="LH4" s="388"/>
      <c r="LI4" s="388"/>
      <c r="LJ4" s="388"/>
      <c r="LK4" s="388"/>
      <c r="LL4" s="388"/>
      <c r="LM4" s="388"/>
      <c r="LN4" s="388"/>
      <c r="LO4" s="388"/>
      <c r="LP4" s="388"/>
      <c r="LQ4" s="388"/>
      <c r="LR4" s="388"/>
      <c r="LS4" s="388"/>
      <c r="LT4" s="388"/>
      <c r="LU4" s="388"/>
      <c r="LV4" s="388"/>
      <c r="LW4" s="388"/>
      <c r="LX4" s="388"/>
      <c r="LY4" s="388"/>
      <c r="LZ4" s="388"/>
      <c r="MA4" s="388"/>
      <c r="MB4" s="388"/>
      <c r="MC4" s="388"/>
      <c r="MD4" s="388"/>
      <c r="ME4" s="388"/>
      <c r="MF4" s="388"/>
      <c r="MG4" s="388"/>
      <c r="MH4" s="388"/>
      <c r="MI4" s="388"/>
      <c r="MJ4" s="388"/>
      <c r="MK4" s="388"/>
      <c r="ML4" s="388"/>
      <c r="MM4" s="388"/>
      <c r="MN4" s="388"/>
      <c r="MO4" s="388"/>
      <c r="MP4" s="388"/>
      <c r="MQ4" s="388"/>
      <c r="MR4" s="388"/>
      <c r="MS4" s="388"/>
      <c r="MT4" s="388"/>
      <c r="MU4" s="388"/>
      <c r="MV4" s="388"/>
      <c r="MW4" s="388"/>
      <c r="MX4" s="388"/>
      <c r="MY4" s="388"/>
      <c r="MZ4" s="388"/>
      <c r="NA4" s="388"/>
      <c r="NB4" s="388"/>
      <c r="NC4" s="388"/>
      <c r="ND4" s="388"/>
      <c r="NE4" s="388"/>
      <c r="NF4" s="388"/>
      <c r="NG4" s="388"/>
      <c r="NH4" s="388"/>
      <c r="NI4" s="388"/>
      <c r="NJ4" s="388"/>
      <c r="NK4" s="388"/>
      <c r="NL4" s="388"/>
      <c r="NM4" s="388"/>
      <c r="NN4" s="388"/>
      <c r="NO4" s="388"/>
      <c r="NP4" s="388"/>
      <c r="NQ4" s="388"/>
      <c r="NR4" s="388"/>
      <c r="NS4" s="388"/>
      <c r="NT4" s="388"/>
      <c r="NU4" s="388"/>
      <c r="NV4" s="388"/>
      <c r="NW4" s="388"/>
      <c r="NX4" s="388"/>
      <c r="NY4" s="388"/>
      <c r="NZ4" s="388"/>
      <c r="OA4" s="388"/>
      <c r="OB4" s="388"/>
      <c r="OC4" s="388"/>
      <c r="OD4" s="388"/>
      <c r="OE4" s="388"/>
      <c r="OF4" s="388"/>
      <c r="OG4" s="388"/>
      <c r="OH4" s="388"/>
      <c r="OI4" s="388"/>
      <c r="OJ4" s="388"/>
      <c r="OK4" s="388"/>
      <c r="OL4" s="388"/>
      <c r="OM4" s="388"/>
      <c r="ON4" s="388"/>
      <c r="OO4" s="388"/>
      <c r="OP4" s="388"/>
      <c r="OQ4" s="388"/>
      <c r="OR4" s="388"/>
      <c r="OS4" s="388"/>
      <c r="OT4" s="388"/>
      <c r="OU4" s="388"/>
      <c r="OV4" s="388"/>
      <c r="OW4" s="388"/>
      <c r="OX4" s="388"/>
      <c r="OY4" s="388"/>
      <c r="OZ4" s="388"/>
      <c r="PA4" s="388"/>
      <c r="PB4" s="388"/>
      <c r="PC4" s="388"/>
      <c r="PD4" s="388"/>
      <c r="PE4" s="388"/>
      <c r="PF4" s="388"/>
      <c r="PG4" s="388"/>
      <c r="PH4" s="388"/>
      <c r="PI4" s="388"/>
      <c r="PJ4" s="388"/>
      <c r="PK4" s="388"/>
      <c r="PL4" s="388"/>
      <c r="PM4" s="388"/>
      <c r="PN4" s="388"/>
      <c r="PO4" s="388"/>
      <c r="PP4" s="388"/>
      <c r="PQ4" s="388"/>
      <c r="PR4" s="388"/>
      <c r="PS4" s="388"/>
      <c r="PT4" s="388"/>
      <c r="PU4" s="388"/>
      <c r="PV4" s="388"/>
      <c r="PW4" s="388"/>
      <c r="PX4" s="388"/>
      <c r="PY4" s="388"/>
      <c r="PZ4" s="388"/>
      <c r="QA4" s="388"/>
      <c r="QB4" s="388"/>
      <c r="QC4" s="388"/>
      <c r="QD4" s="388"/>
      <c r="QE4" s="388"/>
      <c r="QF4" s="388"/>
      <c r="QG4" s="388"/>
      <c r="QH4" s="388"/>
      <c r="QI4" s="388"/>
      <c r="QJ4" s="388"/>
      <c r="QK4" s="388"/>
      <c r="QL4" s="388"/>
      <c r="QM4" s="388"/>
      <c r="QN4" s="388"/>
      <c r="QO4" s="388"/>
      <c r="QP4" s="388"/>
      <c r="QQ4" s="388"/>
      <c r="QR4" s="388"/>
      <c r="QS4" s="388"/>
      <c r="QT4" s="388"/>
      <c r="QU4" s="388"/>
      <c r="QV4" s="388"/>
      <c r="QW4" s="388"/>
      <c r="QX4" s="388"/>
      <c r="QY4" s="388"/>
      <c r="QZ4" s="388"/>
      <c r="RA4" s="388"/>
      <c r="RB4" s="388"/>
      <c r="RC4" s="388"/>
      <c r="RD4" s="388"/>
      <c r="RE4" s="388"/>
      <c r="RF4" s="388"/>
      <c r="RG4" s="388"/>
      <c r="RH4" s="388"/>
      <c r="RI4" s="388"/>
      <c r="RJ4" s="388"/>
      <c r="RK4" s="388"/>
      <c r="RL4" s="388"/>
      <c r="RM4" s="388"/>
      <c r="RN4" s="388"/>
      <c r="RO4" s="388"/>
      <c r="RP4" s="388"/>
      <c r="RQ4" s="388"/>
      <c r="RR4" s="388"/>
      <c r="RS4" s="388"/>
      <c r="RT4" s="388"/>
      <c r="RU4" s="388"/>
      <c r="RV4" s="388"/>
      <c r="RW4" s="388"/>
      <c r="RX4" s="388"/>
      <c r="RY4" s="388"/>
      <c r="RZ4" s="388"/>
      <c r="SA4" s="388"/>
      <c r="SB4" s="388"/>
      <c r="SC4" s="388"/>
      <c r="SD4" s="388"/>
      <c r="SE4" s="388"/>
      <c r="SF4" s="388"/>
      <c r="SG4" s="388"/>
      <c r="SH4" s="388"/>
      <c r="SI4" s="388"/>
      <c r="SJ4" s="388"/>
      <c r="SK4" s="388"/>
      <c r="SL4" s="388"/>
      <c r="SM4" s="388"/>
      <c r="SN4" s="388"/>
      <c r="SO4" s="388"/>
      <c r="SP4" s="388"/>
      <c r="SQ4" s="388"/>
      <c r="SR4" s="388"/>
      <c r="SS4" s="388"/>
      <c r="ST4" s="388"/>
      <c r="SU4" s="388"/>
      <c r="SV4" s="388"/>
      <c r="SW4" s="388"/>
      <c r="SX4" s="388"/>
      <c r="SY4" s="388"/>
      <c r="SZ4" s="388"/>
      <c r="TA4" s="388"/>
      <c r="TB4" s="388"/>
      <c r="TC4" s="388"/>
      <c r="TD4" s="388"/>
      <c r="TE4" s="388"/>
      <c r="TF4" s="388"/>
      <c r="TG4" s="388"/>
      <c r="TH4" s="388"/>
      <c r="TI4" s="388"/>
      <c r="TJ4" s="388"/>
      <c r="TK4" s="388"/>
      <c r="TL4" s="388"/>
      <c r="TM4" s="388"/>
      <c r="TN4" s="388"/>
      <c r="TO4" s="388"/>
      <c r="TP4" s="388"/>
      <c r="TQ4" s="388"/>
      <c r="TR4" s="388"/>
      <c r="TS4" s="388"/>
      <c r="TT4" s="388"/>
      <c r="TU4" s="388"/>
      <c r="TV4" s="388"/>
      <c r="TW4" s="388"/>
      <c r="TX4" s="388"/>
      <c r="TY4" s="388"/>
      <c r="TZ4" s="388"/>
      <c r="UA4" s="388"/>
      <c r="UB4" s="388"/>
      <c r="UC4" s="388"/>
      <c r="UD4" s="388"/>
      <c r="UE4" s="388"/>
      <c r="UF4" s="388"/>
      <c r="UG4" s="388"/>
      <c r="UH4" s="388"/>
      <c r="UI4" s="388"/>
      <c r="UJ4" s="388"/>
      <c r="UK4" s="388"/>
      <c r="UL4" s="388"/>
      <c r="UM4" s="388"/>
      <c r="UN4" s="388"/>
      <c r="UO4" s="388"/>
      <c r="UP4" s="388"/>
      <c r="UQ4" s="388"/>
      <c r="UR4" s="388"/>
      <c r="US4" s="388"/>
      <c r="UT4" s="388"/>
      <c r="UU4" s="388"/>
      <c r="UV4" s="388"/>
      <c r="UW4" s="388"/>
      <c r="UX4" s="388"/>
      <c r="UY4" s="388"/>
      <c r="UZ4" s="388"/>
      <c r="VA4" s="388"/>
      <c r="VB4" s="388"/>
      <c r="VC4" s="388"/>
      <c r="VD4" s="388"/>
      <c r="VE4" s="388"/>
      <c r="VF4" s="388"/>
      <c r="VG4" s="388"/>
      <c r="VH4" s="388"/>
      <c r="VI4" s="388"/>
      <c r="VJ4" s="388"/>
      <c r="VK4" s="388"/>
      <c r="VL4" s="388"/>
      <c r="VM4" s="388"/>
      <c r="VN4" s="388"/>
      <c r="VO4" s="388"/>
      <c r="VP4" s="388"/>
      <c r="VQ4" s="388"/>
      <c r="VR4" s="388"/>
      <c r="VS4" s="388"/>
      <c r="VT4" s="388"/>
      <c r="VU4" s="388"/>
      <c r="VV4" s="388"/>
      <c r="VW4" s="388"/>
      <c r="VX4" s="388"/>
      <c r="VY4" s="388"/>
      <c r="VZ4" s="388"/>
      <c r="WA4" s="388"/>
      <c r="WB4" s="388"/>
      <c r="WC4" s="388"/>
      <c r="WD4" s="388"/>
      <c r="WE4" s="388"/>
      <c r="WF4" s="388"/>
      <c r="WG4" s="388"/>
      <c r="WH4" s="388"/>
      <c r="WI4" s="388"/>
      <c r="WJ4" s="388"/>
      <c r="WK4" s="388"/>
      <c r="WL4" s="388"/>
      <c r="WM4" s="388"/>
      <c r="WN4" s="388"/>
      <c r="WO4" s="388"/>
      <c r="WP4" s="388"/>
      <c r="WQ4" s="388"/>
      <c r="WR4" s="388"/>
      <c r="WS4" s="388"/>
      <c r="WT4" s="388"/>
      <c r="WU4" s="388"/>
      <c r="WV4" s="388"/>
      <c r="WW4" s="388"/>
      <c r="WX4" s="388"/>
      <c r="WY4" s="388"/>
      <c r="WZ4" s="388"/>
      <c r="XA4" s="388"/>
      <c r="XB4" s="388"/>
      <c r="XC4" s="388"/>
      <c r="XD4" s="388"/>
      <c r="XE4" s="388"/>
      <c r="XF4" s="388"/>
      <c r="XG4" s="388"/>
      <c r="XH4" s="388"/>
      <c r="XI4" s="388"/>
      <c r="XJ4" s="388"/>
      <c r="XK4" s="388"/>
      <c r="XL4" s="388"/>
      <c r="XM4" s="388"/>
      <c r="XN4" s="388"/>
      <c r="XO4" s="388"/>
      <c r="XP4" s="388"/>
      <c r="XQ4" s="388"/>
      <c r="XR4" s="388"/>
      <c r="XS4" s="388"/>
      <c r="XT4" s="388"/>
      <c r="XU4" s="388"/>
      <c r="XV4" s="388"/>
      <c r="XW4" s="388"/>
      <c r="XX4" s="388"/>
      <c r="XY4" s="388"/>
      <c r="XZ4" s="388"/>
      <c r="YA4" s="388"/>
      <c r="YB4" s="388"/>
      <c r="YC4" s="388"/>
      <c r="YD4" s="388"/>
      <c r="YE4" s="388"/>
      <c r="YF4" s="388"/>
      <c r="YG4" s="388"/>
      <c r="YH4" s="388"/>
      <c r="YI4" s="388"/>
      <c r="YJ4" s="388"/>
      <c r="YK4" s="388"/>
      <c r="YL4" s="388"/>
      <c r="YM4" s="388"/>
      <c r="YN4" s="388"/>
      <c r="YO4" s="388"/>
      <c r="YP4" s="388"/>
      <c r="YQ4" s="388"/>
      <c r="YR4" s="388"/>
      <c r="YS4" s="388"/>
      <c r="YT4" s="388"/>
      <c r="YU4" s="388"/>
      <c r="YV4" s="388"/>
      <c r="YW4" s="388"/>
      <c r="YX4" s="388"/>
      <c r="YY4" s="388"/>
      <c r="YZ4" s="388"/>
      <c r="ZA4" s="388"/>
      <c r="ZB4" s="388"/>
      <c r="ZC4" s="388"/>
      <c r="ZD4" s="388"/>
      <c r="ZE4" s="388"/>
      <c r="ZF4" s="388"/>
      <c r="ZG4" s="388"/>
      <c r="ZH4" s="388"/>
      <c r="ZI4" s="388"/>
      <c r="ZJ4" s="388"/>
      <c r="ZK4" s="388"/>
      <c r="ZL4" s="388"/>
      <c r="ZM4" s="388"/>
      <c r="ZN4" s="388"/>
      <c r="ZO4" s="388"/>
      <c r="ZP4" s="388"/>
      <c r="ZQ4" s="388"/>
      <c r="ZR4" s="388"/>
      <c r="ZS4" s="388"/>
      <c r="ZT4" s="388"/>
      <c r="ZU4" s="388"/>
      <c r="ZV4" s="388"/>
      <c r="ZW4" s="388"/>
      <c r="ZX4" s="388"/>
      <c r="ZY4" s="388"/>
      <c r="ZZ4" s="388"/>
      <c r="AAA4" s="388"/>
      <c r="AAB4" s="388"/>
      <c r="AAC4" s="388"/>
      <c r="AAD4" s="388"/>
      <c r="AAE4" s="388"/>
      <c r="AAF4" s="388"/>
      <c r="AAG4" s="388"/>
      <c r="AAH4" s="388"/>
      <c r="AAI4" s="388"/>
      <c r="AAJ4" s="388"/>
      <c r="AAK4" s="388"/>
      <c r="AAL4" s="388"/>
      <c r="AAM4" s="388"/>
      <c r="AAN4" s="388"/>
      <c r="AAO4" s="388"/>
      <c r="AAP4" s="388"/>
      <c r="AAQ4" s="388"/>
      <c r="AAR4" s="388"/>
      <c r="AAS4" s="388"/>
      <c r="AAT4" s="388"/>
      <c r="AAU4" s="388"/>
      <c r="AAV4" s="388"/>
      <c r="AAW4" s="388"/>
      <c r="AAX4" s="388"/>
      <c r="AAY4" s="388"/>
      <c r="AAZ4" s="388"/>
      <c r="ABA4" s="388"/>
      <c r="ABB4" s="388"/>
      <c r="ABC4" s="388"/>
      <c r="ABD4" s="388"/>
      <c r="ABE4" s="388"/>
      <c r="ABF4" s="388"/>
      <c r="ABG4" s="388"/>
      <c r="ABH4" s="388"/>
      <c r="ABI4" s="388"/>
      <c r="ABJ4" s="388"/>
      <c r="ABK4" s="388"/>
      <c r="ABL4" s="388"/>
      <c r="ABM4" s="388"/>
      <c r="ABN4" s="388"/>
      <c r="ABO4" s="388"/>
      <c r="ABP4" s="388"/>
      <c r="ABQ4" s="388"/>
      <c r="ABR4" s="388"/>
      <c r="ABS4" s="388"/>
      <c r="ABT4" s="388"/>
      <c r="ABU4" s="388"/>
      <c r="ABV4" s="388"/>
      <c r="ABW4" s="388"/>
      <c r="ABX4" s="388"/>
      <c r="ABY4" s="388"/>
      <c r="ABZ4" s="388"/>
      <c r="ACA4" s="388"/>
      <c r="ACB4" s="388"/>
      <c r="ACC4" s="388"/>
      <c r="ACD4" s="388"/>
      <c r="ACE4" s="388"/>
      <c r="ACF4" s="388"/>
      <c r="ACG4" s="388"/>
      <c r="ACH4" s="388"/>
      <c r="ACI4" s="388"/>
      <c r="ACJ4" s="388"/>
      <c r="ACK4" s="388"/>
      <c r="ACL4" s="388"/>
      <c r="ACM4" s="388"/>
      <c r="ACN4" s="388"/>
      <c r="ACO4" s="388"/>
      <c r="ACP4" s="388"/>
      <c r="ACQ4" s="388"/>
      <c r="ACR4" s="388"/>
      <c r="ACS4" s="388"/>
      <c r="ACT4" s="388"/>
      <c r="ACU4" s="388"/>
      <c r="ACV4" s="388"/>
      <c r="ACW4" s="388"/>
      <c r="ACX4" s="388"/>
      <c r="ACY4" s="388"/>
      <c r="ACZ4" s="388"/>
      <c r="ADA4" s="388"/>
      <c r="ADB4" s="388"/>
      <c r="ADC4" s="388"/>
      <c r="ADD4" s="388"/>
      <c r="ADE4" s="388"/>
      <c r="ADF4" s="388"/>
      <c r="ADG4" s="388"/>
      <c r="ADH4" s="388"/>
      <c r="ADI4" s="388"/>
      <c r="ADJ4" s="388"/>
      <c r="ADK4" s="388"/>
      <c r="ADL4" s="388"/>
      <c r="ADM4" s="388"/>
      <c r="ADN4" s="388"/>
      <c r="ADO4" s="388"/>
      <c r="ADP4" s="388"/>
      <c r="ADQ4" s="388"/>
      <c r="ADR4" s="388"/>
      <c r="ADS4" s="388"/>
      <c r="ADT4" s="388"/>
      <c r="ADU4" s="388"/>
      <c r="ADV4" s="388"/>
      <c r="ADW4" s="388"/>
      <c r="ADX4" s="388"/>
      <c r="ADY4" s="388"/>
      <c r="ADZ4" s="388"/>
      <c r="AEA4" s="388"/>
      <c r="AEB4" s="388"/>
      <c r="AEC4" s="388"/>
      <c r="AED4" s="388"/>
      <c r="AEE4" s="388"/>
      <c r="AEF4" s="388"/>
      <c r="AEG4" s="388"/>
      <c r="AEH4" s="388"/>
      <c r="AEI4" s="388"/>
      <c r="AEJ4" s="388"/>
      <c r="AEK4" s="388"/>
      <c r="AEL4" s="388"/>
      <c r="AEM4" s="388"/>
      <c r="AEN4" s="388"/>
      <c r="AEO4" s="388"/>
      <c r="AEP4" s="388"/>
      <c r="AEQ4" s="388"/>
      <c r="AER4" s="388"/>
      <c r="AES4" s="388"/>
      <c r="AET4" s="388"/>
      <c r="AEU4" s="388"/>
      <c r="AEV4" s="388"/>
      <c r="AEW4" s="388"/>
      <c r="AEX4" s="388"/>
      <c r="AEY4" s="388"/>
      <c r="AEZ4" s="388"/>
      <c r="AFA4" s="388"/>
      <c r="AFB4" s="388"/>
      <c r="AFC4" s="388"/>
      <c r="AFD4" s="388"/>
      <c r="AFE4" s="388"/>
      <c r="AFF4" s="388"/>
      <c r="AFG4" s="388"/>
      <c r="AFH4" s="388"/>
      <c r="AFI4" s="388"/>
      <c r="AFJ4" s="388"/>
      <c r="AFK4" s="388"/>
      <c r="AFL4" s="388"/>
      <c r="AFM4" s="388"/>
      <c r="AFN4" s="388"/>
      <c r="AFO4" s="388"/>
      <c r="AFP4" s="388"/>
      <c r="AFQ4" s="388"/>
      <c r="AFR4" s="388"/>
      <c r="AFS4" s="388"/>
      <c r="AFT4" s="388"/>
      <c r="AFU4" s="388"/>
      <c r="AFV4" s="388"/>
      <c r="AFW4" s="388"/>
      <c r="AFX4" s="388"/>
      <c r="AFY4" s="388"/>
      <c r="AFZ4" s="388"/>
      <c r="AGA4" s="388"/>
      <c r="AGB4" s="388"/>
      <c r="AGC4" s="388"/>
      <c r="AGD4" s="388"/>
      <c r="AGE4" s="388"/>
      <c r="AGF4" s="388"/>
      <c r="AGG4" s="388"/>
      <c r="AGH4" s="388"/>
      <c r="AGI4" s="388"/>
      <c r="AGJ4" s="388"/>
      <c r="AGK4" s="388"/>
      <c r="AGL4" s="388"/>
      <c r="AGM4" s="388"/>
      <c r="AGN4" s="388"/>
      <c r="AGO4" s="388"/>
      <c r="AGP4" s="388"/>
      <c r="AGQ4" s="388"/>
      <c r="AGR4" s="388"/>
      <c r="AGS4" s="388"/>
      <c r="AGT4" s="388"/>
      <c r="AGU4" s="388"/>
      <c r="AGV4" s="388"/>
      <c r="AGW4" s="388"/>
      <c r="AGX4" s="388"/>
      <c r="AGY4" s="388"/>
      <c r="AGZ4" s="388"/>
      <c r="AHA4" s="388"/>
      <c r="AHB4" s="388"/>
      <c r="AHC4" s="388"/>
      <c r="AHD4" s="388"/>
      <c r="AHE4" s="388"/>
      <c r="AHF4" s="388"/>
      <c r="AHG4" s="388"/>
      <c r="AHH4" s="388"/>
      <c r="AHI4" s="388"/>
      <c r="AHJ4" s="388"/>
      <c r="AHK4" s="388"/>
      <c r="AHL4" s="388"/>
      <c r="AHM4" s="388"/>
      <c r="AHN4" s="388"/>
      <c r="AHO4" s="388"/>
      <c r="AHP4" s="388"/>
      <c r="AHQ4" s="388"/>
      <c r="AHR4" s="388"/>
      <c r="AHS4" s="388"/>
      <c r="AHT4" s="388"/>
      <c r="AHU4" s="388"/>
      <c r="AHV4" s="388"/>
      <c r="AHW4" s="388"/>
      <c r="AHX4" s="388"/>
      <c r="AHY4" s="388"/>
      <c r="AHZ4" s="388"/>
      <c r="AIA4" s="388"/>
      <c r="AIB4" s="388"/>
      <c r="AIC4" s="388"/>
      <c r="AID4" s="388"/>
      <c r="AIE4" s="388"/>
      <c r="AIF4" s="388"/>
      <c r="AIG4" s="388"/>
      <c r="AIH4" s="388"/>
      <c r="AII4" s="388"/>
      <c r="AIJ4" s="388"/>
      <c r="AIK4" s="388"/>
      <c r="AIL4" s="388"/>
      <c r="AIM4" s="388"/>
      <c r="AIN4" s="388"/>
      <c r="AIO4" s="388"/>
      <c r="AIP4" s="388"/>
      <c r="AIQ4" s="388"/>
      <c r="AIR4" s="388"/>
      <c r="AIS4" s="388"/>
      <c r="AIT4" s="388"/>
      <c r="AIU4" s="388"/>
      <c r="AIV4" s="388"/>
      <c r="AIW4" s="388"/>
      <c r="AIX4" s="388"/>
      <c r="AIY4" s="388"/>
      <c r="AIZ4" s="388"/>
      <c r="AJA4" s="388"/>
      <c r="AJB4" s="388"/>
      <c r="AJC4" s="388"/>
      <c r="AJD4" s="388"/>
      <c r="AJE4" s="388"/>
      <c r="AJF4" s="388"/>
      <c r="AJG4" s="388"/>
      <c r="AJH4" s="388"/>
      <c r="AJI4" s="388"/>
      <c r="AJJ4" s="388"/>
      <c r="AJK4" s="388"/>
      <c r="AJL4" s="388"/>
      <c r="AJM4" s="388"/>
      <c r="AJN4" s="388"/>
      <c r="AJO4" s="388"/>
      <c r="AJP4" s="388"/>
      <c r="AJQ4" s="388"/>
      <c r="AJR4" s="388"/>
      <c r="AJS4" s="388"/>
      <c r="AJT4" s="388"/>
      <c r="AJU4" s="388"/>
      <c r="AJV4" s="388"/>
      <c r="AJW4" s="388"/>
      <c r="AJX4" s="388"/>
      <c r="AJY4" s="388"/>
      <c r="AJZ4" s="388"/>
      <c r="AKA4" s="388"/>
      <c r="AKB4" s="388"/>
      <c r="AKC4" s="388"/>
      <c r="AKD4" s="388"/>
      <c r="AKE4" s="388"/>
      <c r="AKF4" s="388"/>
      <c r="AKG4" s="388"/>
      <c r="AKH4" s="388"/>
      <c r="AKI4" s="388"/>
      <c r="AKJ4" s="388"/>
      <c r="AKK4" s="388"/>
      <c r="AKL4" s="388"/>
      <c r="AKM4" s="388"/>
      <c r="AKN4" s="388"/>
      <c r="AKO4" s="388"/>
      <c r="AKP4" s="388"/>
      <c r="AKQ4" s="388"/>
      <c r="AKR4" s="388"/>
      <c r="AKS4" s="388"/>
      <c r="AKT4" s="388"/>
      <c r="AKU4" s="388"/>
      <c r="AKV4" s="388"/>
      <c r="AKW4" s="388"/>
      <c r="AKX4" s="388"/>
      <c r="AKY4" s="388"/>
      <c r="AKZ4" s="388"/>
      <c r="ALA4" s="388"/>
      <c r="ALB4" s="388"/>
      <c r="ALC4" s="388"/>
      <c r="ALD4" s="388"/>
      <c r="ALE4" s="388"/>
      <c r="ALF4" s="388"/>
      <c r="ALG4" s="388"/>
      <c r="ALH4" s="388"/>
      <c r="ALI4" s="388"/>
      <c r="ALJ4" s="388"/>
      <c r="ALK4" s="388"/>
      <c r="ALL4" s="388"/>
      <c r="ALM4" s="388"/>
      <c r="ALN4" s="388"/>
      <c r="ALO4" s="388"/>
      <c r="ALP4" s="388"/>
      <c r="ALQ4" s="388"/>
      <c r="ALR4" s="388"/>
      <c r="ALS4" s="388"/>
      <c r="ALT4" s="388"/>
      <c r="ALU4" s="388"/>
      <c r="ALV4" s="388"/>
      <c r="ALW4" s="388"/>
      <c r="ALX4" s="388"/>
      <c r="ALY4" s="388"/>
      <c r="ALZ4" s="388"/>
      <c r="AMA4" s="388"/>
      <c r="AMB4" s="388"/>
      <c r="AMC4" s="388"/>
      <c r="AMD4" s="388"/>
      <c r="AME4" s="388"/>
      <c r="AMF4" s="388"/>
      <c r="AMG4" s="388"/>
      <c r="AMH4" s="388"/>
      <c r="AMI4" s="388"/>
      <c r="AMJ4" s="388"/>
      <c r="AMK4" s="388"/>
    </row>
    <row r="5" spans="1:1025" s="389" customFormat="1" ht="21.95" customHeight="1" thickBot="1" x14ac:dyDescent="0.3">
      <c r="A5" s="379" t="str">
        <f>'I. Coût jour'!A7</f>
        <v>Nom et Prénom de l'intervenant</v>
      </c>
      <c r="B5" s="380">
        <f>'I. Coût jour'!J7</f>
        <v>0</v>
      </c>
      <c r="C5" s="381">
        <f>'I. Coût jour'!L7</f>
        <v>0</v>
      </c>
      <c r="D5" s="382">
        <f>SUMIFS('Pour calculs onglet IV'!$AR$9:$AR$28,'Pour calculs onglet IV'!$D$9:$D$28,'IV.Charges de personnel'!A5,'Pour calculs onglet IV'!$E$9:$E$28,'IV.Charges de personnel'!$D$2)</f>
        <v>0</v>
      </c>
      <c r="E5" s="383">
        <f>SUMIFS('Pour calculs onglet IV'!$AR$9:$AR$28,'Pour calculs onglet IV'!$D$9:$D$28,'IV.Charges de personnel'!A5,'Pour calculs onglet IV'!$E$9:$E$28,'IV.Charges de personnel'!$E$2)</f>
        <v>0</v>
      </c>
      <c r="F5" s="384">
        <f>SUMIFS('Pour calculs onglet IV'!$AS$9:$AS$28,'Pour calculs onglet IV'!$D$9:$D$28,'IV.Charges de personnel'!$A5,'Pour calculs onglet IV'!$E$9:$E$28,'IV.Charges de personnel'!$D$2)</f>
        <v>0</v>
      </c>
      <c r="G5" s="383">
        <f>SUMIFS('Pour calculs onglet IV'!$AS$9:$AS$28,'Pour calculs onglet IV'!$D$9:$D$28,'IV.Charges de personnel'!$A5,'Pour calculs onglet IV'!$E$9:$E$28,'IV.Charges de personnel'!$E$2)</f>
        <v>0</v>
      </c>
      <c r="H5" s="384">
        <f>SUMIFS('Pour calculs onglet IV'!$AT$9:$AT$28,'Pour calculs onglet IV'!$D$9:$D$28,'IV.Charges de personnel'!$A5,'Pour calculs onglet IV'!$E$9:$E$28,'IV.Charges de personnel'!$D$2)</f>
        <v>0</v>
      </c>
      <c r="I5" s="383">
        <f>SUMIFS('Pour calculs onglet IV'!$AT$9:$AT$28,'Pour calculs onglet IV'!$D$9:$D$28,'IV.Charges de personnel'!$A5,'Pour calculs onglet IV'!$E$9:$E$28,'IV.Charges de personnel'!$E$2)</f>
        <v>0</v>
      </c>
      <c r="J5" s="384">
        <f>SUMIFS('Pour calculs onglet IV'!$AU$9:$AU$28,'Pour calculs onglet IV'!$D$9:$D$28,'IV.Charges de personnel'!$A5,'Pour calculs onglet IV'!$E$9:$E$28,'IV.Charges de personnel'!$D$2)</f>
        <v>0</v>
      </c>
      <c r="K5" s="383">
        <f>SUMIFS('Pour calculs onglet IV'!$AU$9:$AU$28,'Pour calculs onglet IV'!$D$9:$D$28,'IV.Charges de personnel'!$A5,'Pour calculs onglet IV'!$E$9:$E$28,'IV.Charges de personnel'!$E$2)</f>
        <v>0</v>
      </c>
      <c r="L5" s="384">
        <f>SUMIFS('Pour calculs onglet IV'!$AV$9:$AV$28,'Pour calculs onglet IV'!$D$9:$D$28,'IV.Charges de personnel'!$A5,'Pour calculs onglet IV'!$E$9:$E$28,'IV.Charges de personnel'!$D$2)</f>
        <v>0</v>
      </c>
      <c r="M5" s="383">
        <f>SUMIFS('Pour calculs onglet IV'!$AV$9:$AV$28,'Pour calculs onglet IV'!$D$9:$D$28,'IV.Charges de personnel'!$A5,'Pour calculs onglet IV'!$E$9:$E$28,'IV.Charges de personnel'!$E$2)</f>
        <v>0</v>
      </c>
      <c r="N5" s="385">
        <f t="shared" ref="N5:N13" si="1">F5+H5+D5+J5+L5</f>
        <v>0</v>
      </c>
      <c r="O5" s="386">
        <f t="shared" si="0"/>
        <v>0</v>
      </c>
      <c r="P5" s="387">
        <f>'II.Temps des personnels détail'!I2</f>
        <v>0</v>
      </c>
      <c r="Q5" s="387">
        <f>'II.Temps des personnels détail'!J2</f>
        <v>0</v>
      </c>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c r="HQ5" s="388"/>
      <c r="HR5" s="388"/>
      <c r="HS5" s="388"/>
      <c r="HT5" s="388"/>
      <c r="HU5" s="388"/>
      <c r="HV5" s="388"/>
      <c r="HW5" s="388"/>
      <c r="HX5" s="388"/>
      <c r="HY5" s="388"/>
      <c r="HZ5" s="388"/>
      <c r="IA5" s="388"/>
      <c r="IB5" s="388"/>
      <c r="IC5" s="388"/>
      <c r="ID5" s="388"/>
      <c r="IE5" s="388"/>
      <c r="IF5" s="388"/>
      <c r="IG5" s="388"/>
      <c r="IH5" s="388"/>
      <c r="II5" s="388"/>
      <c r="IJ5" s="388"/>
      <c r="IK5" s="388"/>
      <c r="IL5" s="388"/>
      <c r="IM5" s="388"/>
      <c r="IN5" s="388"/>
      <c r="IO5" s="388"/>
      <c r="IP5" s="388"/>
      <c r="IQ5" s="388"/>
      <c r="IR5" s="388"/>
      <c r="IS5" s="388"/>
      <c r="IT5" s="388"/>
      <c r="IU5" s="388"/>
      <c r="IV5" s="388"/>
      <c r="IW5" s="388"/>
      <c r="IX5" s="388"/>
      <c r="IY5" s="388"/>
      <c r="IZ5" s="388"/>
      <c r="JA5" s="388"/>
      <c r="JB5" s="388"/>
      <c r="JC5" s="388"/>
      <c r="JD5" s="388"/>
      <c r="JE5" s="388"/>
      <c r="JF5" s="388"/>
      <c r="JG5" s="388"/>
      <c r="JH5" s="388"/>
      <c r="JI5" s="388"/>
      <c r="JJ5" s="388"/>
      <c r="JK5" s="388"/>
      <c r="JL5" s="388"/>
      <c r="JM5" s="388"/>
      <c r="JN5" s="388"/>
      <c r="JO5" s="388"/>
      <c r="JP5" s="388"/>
      <c r="JQ5" s="388"/>
      <c r="JR5" s="388"/>
      <c r="JS5" s="388"/>
      <c r="JT5" s="388"/>
      <c r="JU5" s="388"/>
      <c r="JV5" s="388"/>
      <c r="JW5" s="388"/>
      <c r="JX5" s="388"/>
      <c r="JY5" s="388"/>
      <c r="JZ5" s="388"/>
      <c r="KA5" s="388"/>
      <c r="KB5" s="388"/>
      <c r="KC5" s="388"/>
      <c r="KD5" s="388"/>
      <c r="KE5" s="388"/>
      <c r="KF5" s="388"/>
      <c r="KG5" s="388"/>
      <c r="KH5" s="388"/>
      <c r="KI5" s="388"/>
      <c r="KJ5" s="388"/>
      <c r="KK5" s="388"/>
      <c r="KL5" s="388"/>
      <c r="KM5" s="388"/>
      <c r="KN5" s="388"/>
      <c r="KO5" s="388"/>
      <c r="KP5" s="388"/>
      <c r="KQ5" s="388"/>
      <c r="KR5" s="388"/>
      <c r="KS5" s="388"/>
      <c r="KT5" s="388"/>
      <c r="KU5" s="388"/>
      <c r="KV5" s="388"/>
      <c r="KW5" s="388"/>
      <c r="KX5" s="388"/>
      <c r="KY5" s="388"/>
      <c r="KZ5" s="388"/>
      <c r="LA5" s="388"/>
      <c r="LB5" s="388"/>
      <c r="LC5" s="388"/>
      <c r="LD5" s="388"/>
      <c r="LE5" s="388"/>
      <c r="LF5" s="388"/>
      <c r="LG5" s="388"/>
      <c r="LH5" s="388"/>
      <c r="LI5" s="388"/>
      <c r="LJ5" s="388"/>
      <c r="LK5" s="388"/>
      <c r="LL5" s="388"/>
      <c r="LM5" s="388"/>
      <c r="LN5" s="388"/>
      <c r="LO5" s="388"/>
      <c r="LP5" s="388"/>
      <c r="LQ5" s="388"/>
      <c r="LR5" s="388"/>
      <c r="LS5" s="388"/>
      <c r="LT5" s="388"/>
      <c r="LU5" s="388"/>
      <c r="LV5" s="388"/>
      <c r="LW5" s="388"/>
      <c r="LX5" s="388"/>
      <c r="LY5" s="388"/>
      <c r="LZ5" s="388"/>
      <c r="MA5" s="388"/>
      <c r="MB5" s="388"/>
      <c r="MC5" s="388"/>
      <c r="MD5" s="388"/>
      <c r="ME5" s="388"/>
      <c r="MF5" s="388"/>
      <c r="MG5" s="388"/>
      <c r="MH5" s="388"/>
      <c r="MI5" s="388"/>
      <c r="MJ5" s="388"/>
      <c r="MK5" s="388"/>
      <c r="ML5" s="388"/>
      <c r="MM5" s="388"/>
      <c r="MN5" s="388"/>
      <c r="MO5" s="388"/>
      <c r="MP5" s="388"/>
      <c r="MQ5" s="388"/>
      <c r="MR5" s="388"/>
      <c r="MS5" s="388"/>
      <c r="MT5" s="388"/>
      <c r="MU5" s="388"/>
      <c r="MV5" s="388"/>
      <c r="MW5" s="388"/>
      <c r="MX5" s="388"/>
      <c r="MY5" s="388"/>
      <c r="MZ5" s="388"/>
      <c r="NA5" s="388"/>
      <c r="NB5" s="388"/>
      <c r="NC5" s="388"/>
      <c r="ND5" s="388"/>
      <c r="NE5" s="388"/>
      <c r="NF5" s="388"/>
      <c r="NG5" s="388"/>
      <c r="NH5" s="388"/>
      <c r="NI5" s="388"/>
      <c r="NJ5" s="388"/>
      <c r="NK5" s="388"/>
      <c r="NL5" s="388"/>
      <c r="NM5" s="388"/>
      <c r="NN5" s="388"/>
      <c r="NO5" s="388"/>
      <c r="NP5" s="388"/>
      <c r="NQ5" s="388"/>
      <c r="NR5" s="388"/>
      <c r="NS5" s="388"/>
      <c r="NT5" s="388"/>
      <c r="NU5" s="388"/>
      <c r="NV5" s="388"/>
      <c r="NW5" s="388"/>
      <c r="NX5" s="388"/>
      <c r="NY5" s="388"/>
      <c r="NZ5" s="388"/>
      <c r="OA5" s="388"/>
      <c r="OB5" s="388"/>
      <c r="OC5" s="388"/>
      <c r="OD5" s="388"/>
      <c r="OE5" s="388"/>
      <c r="OF5" s="388"/>
      <c r="OG5" s="388"/>
      <c r="OH5" s="388"/>
      <c r="OI5" s="388"/>
      <c r="OJ5" s="388"/>
      <c r="OK5" s="388"/>
      <c r="OL5" s="388"/>
      <c r="OM5" s="388"/>
      <c r="ON5" s="388"/>
      <c r="OO5" s="388"/>
      <c r="OP5" s="388"/>
      <c r="OQ5" s="388"/>
      <c r="OR5" s="388"/>
      <c r="OS5" s="388"/>
      <c r="OT5" s="388"/>
      <c r="OU5" s="388"/>
      <c r="OV5" s="388"/>
      <c r="OW5" s="388"/>
      <c r="OX5" s="388"/>
      <c r="OY5" s="388"/>
      <c r="OZ5" s="388"/>
      <c r="PA5" s="388"/>
      <c r="PB5" s="388"/>
      <c r="PC5" s="388"/>
      <c r="PD5" s="388"/>
      <c r="PE5" s="388"/>
      <c r="PF5" s="388"/>
      <c r="PG5" s="388"/>
      <c r="PH5" s="388"/>
      <c r="PI5" s="388"/>
      <c r="PJ5" s="388"/>
      <c r="PK5" s="388"/>
      <c r="PL5" s="388"/>
      <c r="PM5" s="388"/>
      <c r="PN5" s="388"/>
      <c r="PO5" s="388"/>
      <c r="PP5" s="388"/>
      <c r="PQ5" s="388"/>
      <c r="PR5" s="388"/>
      <c r="PS5" s="388"/>
      <c r="PT5" s="388"/>
      <c r="PU5" s="388"/>
      <c r="PV5" s="388"/>
      <c r="PW5" s="388"/>
      <c r="PX5" s="388"/>
      <c r="PY5" s="388"/>
      <c r="PZ5" s="388"/>
      <c r="QA5" s="388"/>
      <c r="QB5" s="388"/>
      <c r="QC5" s="388"/>
      <c r="QD5" s="388"/>
      <c r="QE5" s="388"/>
      <c r="QF5" s="388"/>
      <c r="QG5" s="388"/>
      <c r="QH5" s="388"/>
      <c r="QI5" s="388"/>
      <c r="QJ5" s="388"/>
      <c r="QK5" s="388"/>
      <c r="QL5" s="388"/>
      <c r="QM5" s="388"/>
      <c r="QN5" s="388"/>
      <c r="QO5" s="388"/>
      <c r="QP5" s="388"/>
      <c r="QQ5" s="388"/>
      <c r="QR5" s="388"/>
      <c r="QS5" s="388"/>
      <c r="QT5" s="388"/>
      <c r="QU5" s="388"/>
      <c r="QV5" s="388"/>
      <c r="QW5" s="388"/>
      <c r="QX5" s="388"/>
      <c r="QY5" s="388"/>
      <c r="QZ5" s="388"/>
      <c r="RA5" s="388"/>
      <c r="RB5" s="388"/>
      <c r="RC5" s="388"/>
      <c r="RD5" s="388"/>
      <c r="RE5" s="388"/>
      <c r="RF5" s="388"/>
      <c r="RG5" s="388"/>
      <c r="RH5" s="388"/>
      <c r="RI5" s="388"/>
      <c r="RJ5" s="388"/>
      <c r="RK5" s="388"/>
      <c r="RL5" s="388"/>
      <c r="RM5" s="388"/>
      <c r="RN5" s="388"/>
      <c r="RO5" s="388"/>
      <c r="RP5" s="388"/>
      <c r="RQ5" s="388"/>
      <c r="RR5" s="388"/>
      <c r="RS5" s="388"/>
      <c r="RT5" s="388"/>
      <c r="RU5" s="388"/>
      <c r="RV5" s="388"/>
      <c r="RW5" s="388"/>
      <c r="RX5" s="388"/>
      <c r="RY5" s="388"/>
      <c r="RZ5" s="388"/>
      <c r="SA5" s="388"/>
      <c r="SB5" s="388"/>
      <c r="SC5" s="388"/>
      <c r="SD5" s="388"/>
      <c r="SE5" s="388"/>
      <c r="SF5" s="388"/>
      <c r="SG5" s="388"/>
      <c r="SH5" s="388"/>
      <c r="SI5" s="388"/>
      <c r="SJ5" s="388"/>
      <c r="SK5" s="388"/>
      <c r="SL5" s="388"/>
      <c r="SM5" s="388"/>
      <c r="SN5" s="388"/>
      <c r="SO5" s="388"/>
      <c r="SP5" s="388"/>
      <c r="SQ5" s="388"/>
      <c r="SR5" s="388"/>
      <c r="SS5" s="388"/>
      <c r="ST5" s="388"/>
      <c r="SU5" s="388"/>
      <c r="SV5" s="388"/>
      <c r="SW5" s="388"/>
      <c r="SX5" s="388"/>
      <c r="SY5" s="388"/>
      <c r="SZ5" s="388"/>
      <c r="TA5" s="388"/>
      <c r="TB5" s="388"/>
      <c r="TC5" s="388"/>
      <c r="TD5" s="388"/>
      <c r="TE5" s="388"/>
      <c r="TF5" s="388"/>
      <c r="TG5" s="388"/>
      <c r="TH5" s="388"/>
      <c r="TI5" s="388"/>
      <c r="TJ5" s="388"/>
      <c r="TK5" s="388"/>
      <c r="TL5" s="388"/>
      <c r="TM5" s="388"/>
      <c r="TN5" s="388"/>
      <c r="TO5" s="388"/>
      <c r="TP5" s="388"/>
      <c r="TQ5" s="388"/>
      <c r="TR5" s="388"/>
      <c r="TS5" s="388"/>
      <c r="TT5" s="388"/>
      <c r="TU5" s="388"/>
      <c r="TV5" s="388"/>
      <c r="TW5" s="388"/>
      <c r="TX5" s="388"/>
      <c r="TY5" s="388"/>
      <c r="TZ5" s="388"/>
      <c r="UA5" s="388"/>
      <c r="UB5" s="388"/>
      <c r="UC5" s="388"/>
      <c r="UD5" s="388"/>
      <c r="UE5" s="388"/>
      <c r="UF5" s="388"/>
      <c r="UG5" s="388"/>
      <c r="UH5" s="388"/>
      <c r="UI5" s="388"/>
      <c r="UJ5" s="388"/>
      <c r="UK5" s="388"/>
      <c r="UL5" s="388"/>
      <c r="UM5" s="388"/>
      <c r="UN5" s="388"/>
      <c r="UO5" s="388"/>
      <c r="UP5" s="388"/>
      <c r="UQ5" s="388"/>
      <c r="UR5" s="388"/>
      <c r="US5" s="388"/>
      <c r="UT5" s="388"/>
      <c r="UU5" s="388"/>
      <c r="UV5" s="388"/>
      <c r="UW5" s="388"/>
      <c r="UX5" s="388"/>
      <c r="UY5" s="388"/>
      <c r="UZ5" s="388"/>
      <c r="VA5" s="388"/>
      <c r="VB5" s="388"/>
      <c r="VC5" s="388"/>
      <c r="VD5" s="388"/>
      <c r="VE5" s="388"/>
      <c r="VF5" s="388"/>
      <c r="VG5" s="388"/>
      <c r="VH5" s="388"/>
      <c r="VI5" s="388"/>
      <c r="VJ5" s="388"/>
      <c r="VK5" s="388"/>
      <c r="VL5" s="388"/>
      <c r="VM5" s="388"/>
      <c r="VN5" s="388"/>
      <c r="VO5" s="388"/>
      <c r="VP5" s="388"/>
      <c r="VQ5" s="388"/>
      <c r="VR5" s="388"/>
      <c r="VS5" s="388"/>
      <c r="VT5" s="388"/>
      <c r="VU5" s="388"/>
      <c r="VV5" s="388"/>
      <c r="VW5" s="388"/>
      <c r="VX5" s="388"/>
      <c r="VY5" s="388"/>
      <c r="VZ5" s="388"/>
      <c r="WA5" s="388"/>
      <c r="WB5" s="388"/>
      <c r="WC5" s="388"/>
      <c r="WD5" s="388"/>
      <c r="WE5" s="388"/>
      <c r="WF5" s="388"/>
      <c r="WG5" s="388"/>
      <c r="WH5" s="388"/>
      <c r="WI5" s="388"/>
      <c r="WJ5" s="388"/>
      <c r="WK5" s="388"/>
      <c r="WL5" s="388"/>
      <c r="WM5" s="388"/>
      <c r="WN5" s="388"/>
      <c r="WO5" s="388"/>
      <c r="WP5" s="388"/>
      <c r="WQ5" s="388"/>
      <c r="WR5" s="388"/>
      <c r="WS5" s="388"/>
      <c r="WT5" s="388"/>
      <c r="WU5" s="388"/>
      <c r="WV5" s="388"/>
      <c r="WW5" s="388"/>
      <c r="WX5" s="388"/>
      <c r="WY5" s="388"/>
      <c r="WZ5" s="388"/>
      <c r="XA5" s="388"/>
      <c r="XB5" s="388"/>
      <c r="XC5" s="388"/>
      <c r="XD5" s="388"/>
      <c r="XE5" s="388"/>
      <c r="XF5" s="388"/>
      <c r="XG5" s="388"/>
      <c r="XH5" s="388"/>
      <c r="XI5" s="388"/>
      <c r="XJ5" s="388"/>
      <c r="XK5" s="388"/>
      <c r="XL5" s="388"/>
      <c r="XM5" s="388"/>
      <c r="XN5" s="388"/>
      <c r="XO5" s="388"/>
      <c r="XP5" s="388"/>
      <c r="XQ5" s="388"/>
      <c r="XR5" s="388"/>
      <c r="XS5" s="388"/>
      <c r="XT5" s="388"/>
      <c r="XU5" s="388"/>
      <c r="XV5" s="388"/>
      <c r="XW5" s="388"/>
      <c r="XX5" s="388"/>
      <c r="XY5" s="388"/>
      <c r="XZ5" s="388"/>
      <c r="YA5" s="388"/>
      <c r="YB5" s="388"/>
      <c r="YC5" s="388"/>
      <c r="YD5" s="388"/>
      <c r="YE5" s="388"/>
      <c r="YF5" s="388"/>
      <c r="YG5" s="388"/>
      <c r="YH5" s="388"/>
      <c r="YI5" s="388"/>
      <c r="YJ5" s="388"/>
      <c r="YK5" s="388"/>
      <c r="YL5" s="388"/>
      <c r="YM5" s="388"/>
      <c r="YN5" s="388"/>
      <c r="YO5" s="388"/>
      <c r="YP5" s="388"/>
      <c r="YQ5" s="388"/>
      <c r="YR5" s="388"/>
      <c r="YS5" s="388"/>
      <c r="YT5" s="388"/>
      <c r="YU5" s="388"/>
      <c r="YV5" s="388"/>
      <c r="YW5" s="388"/>
      <c r="YX5" s="388"/>
      <c r="YY5" s="388"/>
      <c r="YZ5" s="388"/>
      <c r="ZA5" s="388"/>
      <c r="ZB5" s="388"/>
      <c r="ZC5" s="388"/>
      <c r="ZD5" s="388"/>
      <c r="ZE5" s="388"/>
      <c r="ZF5" s="388"/>
      <c r="ZG5" s="388"/>
      <c r="ZH5" s="388"/>
      <c r="ZI5" s="388"/>
      <c r="ZJ5" s="388"/>
      <c r="ZK5" s="388"/>
      <c r="ZL5" s="388"/>
      <c r="ZM5" s="388"/>
      <c r="ZN5" s="388"/>
      <c r="ZO5" s="388"/>
      <c r="ZP5" s="388"/>
      <c r="ZQ5" s="388"/>
      <c r="ZR5" s="388"/>
      <c r="ZS5" s="388"/>
      <c r="ZT5" s="388"/>
      <c r="ZU5" s="388"/>
      <c r="ZV5" s="388"/>
      <c r="ZW5" s="388"/>
      <c r="ZX5" s="388"/>
      <c r="ZY5" s="388"/>
      <c r="ZZ5" s="388"/>
      <c r="AAA5" s="388"/>
      <c r="AAB5" s="388"/>
      <c r="AAC5" s="388"/>
      <c r="AAD5" s="388"/>
      <c r="AAE5" s="388"/>
      <c r="AAF5" s="388"/>
      <c r="AAG5" s="388"/>
      <c r="AAH5" s="388"/>
      <c r="AAI5" s="388"/>
      <c r="AAJ5" s="388"/>
      <c r="AAK5" s="388"/>
      <c r="AAL5" s="388"/>
      <c r="AAM5" s="388"/>
      <c r="AAN5" s="388"/>
      <c r="AAO5" s="388"/>
      <c r="AAP5" s="388"/>
      <c r="AAQ5" s="388"/>
      <c r="AAR5" s="388"/>
      <c r="AAS5" s="388"/>
      <c r="AAT5" s="388"/>
      <c r="AAU5" s="388"/>
      <c r="AAV5" s="388"/>
      <c r="AAW5" s="388"/>
      <c r="AAX5" s="388"/>
      <c r="AAY5" s="388"/>
      <c r="AAZ5" s="388"/>
      <c r="ABA5" s="388"/>
      <c r="ABB5" s="388"/>
      <c r="ABC5" s="388"/>
      <c r="ABD5" s="388"/>
      <c r="ABE5" s="388"/>
      <c r="ABF5" s="388"/>
      <c r="ABG5" s="388"/>
      <c r="ABH5" s="388"/>
      <c r="ABI5" s="388"/>
      <c r="ABJ5" s="388"/>
      <c r="ABK5" s="388"/>
      <c r="ABL5" s="388"/>
      <c r="ABM5" s="388"/>
      <c r="ABN5" s="388"/>
      <c r="ABO5" s="388"/>
      <c r="ABP5" s="388"/>
      <c r="ABQ5" s="388"/>
      <c r="ABR5" s="388"/>
      <c r="ABS5" s="388"/>
      <c r="ABT5" s="388"/>
      <c r="ABU5" s="388"/>
      <c r="ABV5" s="388"/>
      <c r="ABW5" s="388"/>
      <c r="ABX5" s="388"/>
      <c r="ABY5" s="388"/>
      <c r="ABZ5" s="388"/>
      <c r="ACA5" s="388"/>
      <c r="ACB5" s="388"/>
      <c r="ACC5" s="388"/>
      <c r="ACD5" s="388"/>
      <c r="ACE5" s="388"/>
      <c r="ACF5" s="388"/>
      <c r="ACG5" s="388"/>
      <c r="ACH5" s="388"/>
      <c r="ACI5" s="388"/>
      <c r="ACJ5" s="388"/>
      <c r="ACK5" s="388"/>
      <c r="ACL5" s="388"/>
      <c r="ACM5" s="388"/>
      <c r="ACN5" s="388"/>
      <c r="ACO5" s="388"/>
      <c r="ACP5" s="388"/>
      <c r="ACQ5" s="388"/>
      <c r="ACR5" s="388"/>
      <c r="ACS5" s="388"/>
      <c r="ACT5" s="388"/>
      <c r="ACU5" s="388"/>
      <c r="ACV5" s="388"/>
      <c r="ACW5" s="388"/>
      <c r="ACX5" s="388"/>
      <c r="ACY5" s="388"/>
      <c r="ACZ5" s="388"/>
      <c r="ADA5" s="388"/>
      <c r="ADB5" s="388"/>
      <c r="ADC5" s="388"/>
      <c r="ADD5" s="388"/>
      <c r="ADE5" s="388"/>
      <c r="ADF5" s="388"/>
      <c r="ADG5" s="388"/>
      <c r="ADH5" s="388"/>
      <c r="ADI5" s="388"/>
      <c r="ADJ5" s="388"/>
      <c r="ADK5" s="388"/>
      <c r="ADL5" s="388"/>
      <c r="ADM5" s="388"/>
      <c r="ADN5" s="388"/>
      <c r="ADO5" s="388"/>
      <c r="ADP5" s="388"/>
      <c r="ADQ5" s="388"/>
      <c r="ADR5" s="388"/>
      <c r="ADS5" s="388"/>
      <c r="ADT5" s="388"/>
      <c r="ADU5" s="388"/>
      <c r="ADV5" s="388"/>
      <c r="ADW5" s="388"/>
      <c r="ADX5" s="388"/>
      <c r="ADY5" s="388"/>
      <c r="ADZ5" s="388"/>
      <c r="AEA5" s="388"/>
      <c r="AEB5" s="388"/>
      <c r="AEC5" s="388"/>
      <c r="AED5" s="388"/>
      <c r="AEE5" s="388"/>
      <c r="AEF5" s="388"/>
      <c r="AEG5" s="388"/>
      <c r="AEH5" s="388"/>
      <c r="AEI5" s="388"/>
      <c r="AEJ5" s="388"/>
      <c r="AEK5" s="388"/>
      <c r="AEL5" s="388"/>
      <c r="AEM5" s="388"/>
      <c r="AEN5" s="388"/>
      <c r="AEO5" s="388"/>
      <c r="AEP5" s="388"/>
      <c r="AEQ5" s="388"/>
      <c r="AER5" s="388"/>
      <c r="AES5" s="388"/>
      <c r="AET5" s="388"/>
      <c r="AEU5" s="388"/>
      <c r="AEV5" s="388"/>
      <c r="AEW5" s="388"/>
      <c r="AEX5" s="388"/>
      <c r="AEY5" s="388"/>
      <c r="AEZ5" s="388"/>
      <c r="AFA5" s="388"/>
      <c r="AFB5" s="388"/>
      <c r="AFC5" s="388"/>
      <c r="AFD5" s="388"/>
      <c r="AFE5" s="388"/>
      <c r="AFF5" s="388"/>
      <c r="AFG5" s="388"/>
      <c r="AFH5" s="388"/>
      <c r="AFI5" s="388"/>
      <c r="AFJ5" s="388"/>
      <c r="AFK5" s="388"/>
      <c r="AFL5" s="388"/>
      <c r="AFM5" s="388"/>
      <c r="AFN5" s="388"/>
      <c r="AFO5" s="388"/>
      <c r="AFP5" s="388"/>
      <c r="AFQ5" s="388"/>
      <c r="AFR5" s="388"/>
      <c r="AFS5" s="388"/>
      <c r="AFT5" s="388"/>
      <c r="AFU5" s="388"/>
      <c r="AFV5" s="388"/>
      <c r="AFW5" s="388"/>
      <c r="AFX5" s="388"/>
      <c r="AFY5" s="388"/>
      <c r="AFZ5" s="388"/>
      <c r="AGA5" s="388"/>
      <c r="AGB5" s="388"/>
      <c r="AGC5" s="388"/>
      <c r="AGD5" s="388"/>
      <c r="AGE5" s="388"/>
      <c r="AGF5" s="388"/>
      <c r="AGG5" s="388"/>
      <c r="AGH5" s="388"/>
      <c r="AGI5" s="388"/>
      <c r="AGJ5" s="388"/>
      <c r="AGK5" s="388"/>
      <c r="AGL5" s="388"/>
      <c r="AGM5" s="388"/>
      <c r="AGN5" s="388"/>
      <c r="AGO5" s="388"/>
      <c r="AGP5" s="388"/>
      <c r="AGQ5" s="388"/>
      <c r="AGR5" s="388"/>
      <c r="AGS5" s="388"/>
      <c r="AGT5" s="388"/>
      <c r="AGU5" s="388"/>
      <c r="AGV5" s="388"/>
      <c r="AGW5" s="388"/>
      <c r="AGX5" s="388"/>
      <c r="AGY5" s="388"/>
      <c r="AGZ5" s="388"/>
      <c r="AHA5" s="388"/>
      <c r="AHB5" s="388"/>
      <c r="AHC5" s="388"/>
      <c r="AHD5" s="388"/>
      <c r="AHE5" s="388"/>
      <c r="AHF5" s="388"/>
      <c r="AHG5" s="388"/>
      <c r="AHH5" s="388"/>
      <c r="AHI5" s="388"/>
      <c r="AHJ5" s="388"/>
      <c r="AHK5" s="388"/>
      <c r="AHL5" s="388"/>
      <c r="AHM5" s="388"/>
      <c r="AHN5" s="388"/>
      <c r="AHO5" s="388"/>
      <c r="AHP5" s="388"/>
      <c r="AHQ5" s="388"/>
      <c r="AHR5" s="388"/>
      <c r="AHS5" s="388"/>
      <c r="AHT5" s="388"/>
      <c r="AHU5" s="388"/>
      <c r="AHV5" s="388"/>
      <c r="AHW5" s="388"/>
      <c r="AHX5" s="388"/>
      <c r="AHY5" s="388"/>
      <c r="AHZ5" s="388"/>
      <c r="AIA5" s="388"/>
      <c r="AIB5" s="388"/>
      <c r="AIC5" s="388"/>
      <c r="AID5" s="388"/>
      <c r="AIE5" s="388"/>
      <c r="AIF5" s="388"/>
      <c r="AIG5" s="388"/>
      <c r="AIH5" s="388"/>
      <c r="AII5" s="388"/>
      <c r="AIJ5" s="388"/>
      <c r="AIK5" s="388"/>
      <c r="AIL5" s="388"/>
      <c r="AIM5" s="388"/>
      <c r="AIN5" s="388"/>
      <c r="AIO5" s="388"/>
      <c r="AIP5" s="388"/>
      <c r="AIQ5" s="388"/>
      <c r="AIR5" s="388"/>
      <c r="AIS5" s="388"/>
      <c r="AIT5" s="388"/>
      <c r="AIU5" s="388"/>
      <c r="AIV5" s="388"/>
      <c r="AIW5" s="388"/>
      <c r="AIX5" s="388"/>
      <c r="AIY5" s="388"/>
      <c r="AIZ5" s="388"/>
      <c r="AJA5" s="388"/>
      <c r="AJB5" s="388"/>
      <c r="AJC5" s="388"/>
      <c r="AJD5" s="388"/>
      <c r="AJE5" s="388"/>
      <c r="AJF5" s="388"/>
      <c r="AJG5" s="388"/>
      <c r="AJH5" s="388"/>
      <c r="AJI5" s="388"/>
      <c r="AJJ5" s="388"/>
      <c r="AJK5" s="388"/>
      <c r="AJL5" s="388"/>
      <c r="AJM5" s="388"/>
      <c r="AJN5" s="388"/>
      <c r="AJO5" s="388"/>
      <c r="AJP5" s="388"/>
      <c r="AJQ5" s="388"/>
      <c r="AJR5" s="388"/>
      <c r="AJS5" s="388"/>
      <c r="AJT5" s="388"/>
      <c r="AJU5" s="388"/>
      <c r="AJV5" s="388"/>
      <c r="AJW5" s="388"/>
      <c r="AJX5" s="388"/>
      <c r="AJY5" s="388"/>
      <c r="AJZ5" s="388"/>
      <c r="AKA5" s="388"/>
      <c r="AKB5" s="388"/>
      <c r="AKC5" s="388"/>
      <c r="AKD5" s="388"/>
      <c r="AKE5" s="388"/>
      <c r="AKF5" s="388"/>
      <c r="AKG5" s="388"/>
      <c r="AKH5" s="388"/>
      <c r="AKI5" s="388"/>
      <c r="AKJ5" s="388"/>
      <c r="AKK5" s="388"/>
      <c r="AKL5" s="388"/>
      <c r="AKM5" s="388"/>
      <c r="AKN5" s="388"/>
      <c r="AKO5" s="388"/>
      <c r="AKP5" s="388"/>
      <c r="AKQ5" s="388"/>
      <c r="AKR5" s="388"/>
      <c r="AKS5" s="388"/>
      <c r="AKT5" s="388"/>
      <c r="AKU5" s="388"/>
      <c r="AKV5" s="388"/>
      <c r="AKW5" s="388"/>
      <c r="AKX5" s="388"/>
      <c r="AKY5" s="388"/>
      <c r="AKZ5" s="388"/>
      <c r="ALA5" s="388"/>
      <c r="ALB5" s="388"/>
      <c r="ALC5" s="388"/>
      <c r="ALD5" s="388"/>
      <c r="ALE5" s="388"/>
      <c r="ALF5" s="388"/>
      <c r="ALG5" s="388"/>
      <c r="ALH5" s="388"/>
      <c r="ALI5" s="388"/>
      <c r="ALJ5" s="388"/>
      <c r="ALK5" s="388"/>
      <c r="ALL5" s="388"/>
      <c r="ALM5" s="388"/>
      <c r="ALN5" s="388"/>
      <c r="ALO5" s="388"/>
      <c r="ALP5" s="388"/>
      <c r="ALQ5" s="388"/>
      <c r="ALR5" s="388"/>
      <c r="ALS5" s="388"/>
      <c r="ALT5" s="388"/>
      <c r="ALU5" s="388"/>
      <c r="ALV5" s="388"/>
      <c r="ALW5" s="388"/>
      <c r="ALX5" s="388"/>
      <c r="ALY5" s="388"/>
      <c r="ALZ5" s="388"/>
      <c r="AMA5" s="388"/>
      <c r="AMB5" s="388"/>
      <c r="AMC5" s="388"/>
      <c r="AMD5" s="388"/>
      <c r="AME5" s="388"/>
      <c r="AMF5" s="388"/>
      <c r="AMG5" s="388"/>
      <c r="AMH5" s="388"/>
      <c r="AMI5" s="388"/>
      <c r="AMJ5" s="388"/>
      <c r="AMK5" s="388"/>
    </row>
    <row r="6" spans="1:1025" s="389" customFormat="1" ht="21.95" customHeight="1" thickBot="1" x14ac:dyDescent="0.3">
      <c r="A6" s="379" t="str">
        <f>'I. Coût jour'!A8</f>
        <v>Nom et Prénom de l'intervenant</v>
      </c>
      <c r="B6" s="380">
        <f>'I. Coût jour'!J8</f>
        <v>0</v>
      </c>
      <c r="C6" s="381">
        <f>'I. Coût jour'!L8</f>
        <v>0</v>
      </c>
      <c r="D6" s="382">
        <f>SUMIFS('Pour calculs onglet IV'!$AR$9:$AR$28,'Pour calculs onglet IV'!$D$9:$D$28,'IV.Charges de personnel'!A6,'Pour calculs onglet IV'!$E$9:$E$28,'IV.Charges de personnel'!$D$2)</f>
        <v>0</v>
      </c>
      <c r="E6" s="383">
        <f>SUMIFS('Pour calculs onglet IV'!$AR$9:$AR$28,'Pour calculs onglet IV'!$D$9:$D$28,'IV.Charges de personnel'!A6,'Pour calculs onglet IV'!$E$9:$E$28,'IV.Charges de personnel'!$E$2)</f>
        <v>0</v>
      </c>
      <c r="F6" s="384">
        <f>SUMIFS('Pour calculs onglet IV'!$AS$9:$AS$28,'Pour calculs onglet IV'!$D$9:$D$28,'IV.Charges de personnel'!$A6,'Pour calculs onglet IV'!$E$9:$E$28,'IV.Charges de personnel'!$D$2)</f>
        <v>0</v>
      </c>
      <c r="G6" s="383">
        <f>SUMIFS('Pour calculs onglet IV'!$AS$9:$AS$28,'Pour calculs onglet IV'!$D$9:$D$28,'IV.Charges de personnel'!$A6,'Pour calculs onglet IV'!$E$9:$E$28,'IV.Charges de personnel'!$E$2)</f>
        <v>0</v>
      </c>
      <c r="H6" s="384">
        <f>SUMIFS('Pour calculs onglet IV'!$AT$9:$AT$28,'Pour calculs onglet IV'!$D$9:$D$28,'IV.Charges de personnel'!$A6,'Pour calculs onglet IV'!$E$9:$E$28,'IV.Charges de personnel'!$D$2)</f>
        <v>0</v>
      </c>
      <c r="I6" s="383">
        <f>SUMIFS('Pour calculs onglet IV'!$AT$9:$AT$28,'Pour calculs onglet IV'!$D$9:$D$28,'IV.Charges de personnel'!$A6,'Pour calculs onglet IV'!$E$9:$E$28,'IV.Charges de personnel'!$E$2)</f>
        <v>0</v>
      </c>
      <c r="J6" s="384">
        <f>SUMIFS('Pour calculs onglet IV'!$AU$9:$AU$28,'Pour calculs onglet IV'!$D$9:$D$28,'IV.Charges de personnel'!$A6,'Pour calculs onglet IV'!$E$9:$E$28,'IV.Charges de personnel'!$D$2)</f>
        <v>0</v>
      </c>
      <c r="K6" s="383">
        <f>SUMIFS('Pour calculs onglet IV'!$AU$9:$AU$28,'Pour calculs onglet IV'!$D$9:$D$28,'IV.Charges de personnel'!$A6,'Pour calculs onglet IV'!$E$9:$E$28,'IV.Charges de personnel'!$E$2)</f>
        <v>0</v>
      </c>
      <c r="L6" s="384">
        <f>SUMIFS('Pour calculs onglet IV'!$AV$9:$AV$28,'Pour calculs onglet IV'!$D$9:$D$28,'IV.Charges de personnel'!$A6,'Pour calculs onglet IV'!$E$9:$E$28,'IV.Charges de personnel'!$D$2)</f>
        <v>0</v>
      </c>
      <c r="M6" s="383">
        <f>SUMIFS('Pour calculs onglet IV'!$AV$9:$AV$28,'Pour calculs onglet IV'!$D$9:$D$28,'IV.Charges de personnel'!$A6,'Pour calculs onglet IV'!$E$9:$E$28,'IV.Charges de personnel'!$E$2)</f>
        <v>0</v>
      </c>
      <c r="N6" s="385">
        <f t="shared" si="1"/>
        <v>0</v>
      </c>
      <c r="O6" s="386">
        <f t="shared" si="0"/>
        <v>0</v>
      </c>
      <c r="P6" s="387">
        <f>'II.Temps des personnels détail'!K2</f>
        <v>0</v>
      </c>
      <c r="Q6" s="387">
        <f>'II.Temps des personnels détail'!L2</f>
        <v>0</v>
      </c>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c r="HQ6" s="388"/>
      <c r="HR6" s="388"/>
      <c r="HS6" s="388"/>
      <c r="HT6" s="388"/>
      <c r="HU6" s="388"/>
      <c r="HV6" s="388"/>
      <c r="HW6" s="388"/>
      <c r="HX6" s="388"/>
      <c r="HY6" s="388"/>
      <c r="HZ6" s="388"/>
      <c r="IA6" s="388"/>
      <c r="IB6" s="388"/>
      <c r="IC6" s="388"/>
      <c r="ID6" s="388"/>
      <c r="IE6" s="388"/>
      <c r="IF6" s="388"/>
      <c r="IG6" s="388"/>
      <c r="IH6" s="388"/>
      <c r="II6" s="388"/>
      <c r="IJ6" s="388"/>
      <c r="IK6" s="388"/>
      <c r="IL6" s="388"/>
      <c r="IM6" s="388"/>
      <c r="IN6" s="388"/>
      <c r="IO6" s="388"/>
      <c r="IP6" s="388"/>
      <c r="IQ6" s="388"/>
      <c r="IR6" s="388"/>
      <c r="IS6" s="388"/>
      <c r="IT6" s="388"/>
      <c r="IU6" s="388"/>
      <c r="IV6" s="388"/>
      <c r="IW6" s="388"/>
      <c r="IX6" s="388"/>
      <c r="IY6" s="388"/>
      <c r="IZ6" s="388"/>
      <c r="JA6" s="388"/>
      <c r="JB6" s="388"/>
      <c r="JC6" s="388"/>
      <c r="JD6" s="388"/>
      <c r="JE6" s="388"/>
      <c r="JF6" s="388"/>
      <c r="JG6" s="388"/>
      <c r="JH6" s="388"/>
      <c r="JI6" s="388"/>
      <c r="JJ6" s="388"/>
      <c r="JK6" s="388"/>
      <c r="JL6" s="388"/>
      <c r="JM6" s="388"/>
      <c r="JN6" s="388"/>
      <c r="JO6" s="388"/>
      <c r="JP6" s="388"/>
      <c r="JQ6" s="388"/>
      <c r="JR6" s="388"/>
      <c r="JS6" s="388"/>
      <c r="JT6" s="388"/>
      <c r="JU6" s="388"/>
      <c r="JV6" s="388"/>
      <c r="JW6" s="388"/>
      <c r="JX6" s="388"/>
      <c r="JY6" s="388"/>
      <c r="JZ6" s="388"/>
      <c r="KA6" s="388"/>
      <c r="KB6" s="388"/>
      <c r="KC6" s="388"/>
      <c r="KD6" s="388"/>
      <c r="KE6" s="388"/>
      <c r="KF6" s="388"/>
      <c r="KG6" s="388"/>
      <c r="KH6" s="388"/>
      <c r="KI6" s="388"/>
      <c r="KJ6" s="388"/>
      <c r="KK6" s="388"/>
      <c r="KL6" s="388"/>
      <c r="KM6" s="388"/>
      <c r="KN6" s="388"/>
      <c r="KO6" s="388"/>
      <c r="KP6" s="388"/>
      <c r="KQ6" s="388"/>
      <c r="KR6" s="388"/>
      <c r="KS6" s="388"/>
      <c r="KT6" s="388"/>
      <c r="KU6" s="388"/>
      <c r="KV6" s="388"/>
      <c r="KW6" s="388"/>
      <c r="KX6" s="388"/>
      <c r="KY6" s="388"/>
      <c r="KZ6" s="388"/>
      <c r="LA6" s="388"/>
      <c r="LB6" s="388"/>
      <c r="LC6" s="388"/>
      <c r="LD6" s="388"/>
      <c r="LE6" s="388"/>
      <c r="LF6" s="388"/>
      <c r="LG6" s="388"/>
      <c r="LH6" s="388"/>
      <c r="LI6" s="388"/>
      <c r="LJ6" s="388"/>
      <c r="LK6" s="388"/>
      <c r="LL6" s="388"/>
      <c r="LM6" s="388"/>
      <c r="LN6" s="388"/>
      <c r="LO6" s="388"/>
      <c r="LP6" s="388"/>
      <c r="LQ6" s="388"/>
      <c r="LR6" s="388"/>
      <c r="LS6" s="388"/>
      <c r="LT6" s="388"/>
      <c r="LU6" s="388"/>
      <c r="LV6" s="388"/>
      <c r="LW6" s="388"/>
      <c r="LX6" s="388"/>
      <c r="LY6" s="388"/>
      <c r="LZ6" s="388"/>
      <c r="MA6" s="388"/>
      <c r="MB6" s="388"/>
      <c r="MC6" s="388"/>
      <c r="MD6" s="388"/>
      <c r="ME6" s="388"/>
      <c r="MF6" s="388"/>
      <c r="MG6" s="388"/>
      <c r="MH6" s="388"/>
      <c r="MI6" s="388"/>
      <c r="MJ6" s="388"/>
      <c r="MK6" s="388"/>
      <c r="ML6" s="388"/>
      <c r="MM6" s="388"/>
      <c r="MN6" s="388"/>
      <c r="MO6" s="388"/>
      <c r="MP6" s="388"/>
      <c r="MQ6" s="388"/>
      <c r="MR6" s="388"/>
      <c r="MS6" s="388"/>
      <c r="MT6" s="388"/>
      <c r="MU6" s="388"/>
      <c r="MV6" s="388"/>
      <c r="MW6" s="388"/>
      <c r="MX6" s="388"/>
      <c r="MY6" s="388"/>
      <c r="MZ6" s="388"/>
      <c r="NA6" s="388"/>
      <c r="NB6" s="388"/>
      <c r="NC6" s="388"/>
      <c r="ND6" s="388"/>
      <c r="NE6" s="388"/>
      <c r="NF6" s="388"/>
      <c r="NG6" s="388"/>
      <c r="NH6" s="388"/>
      <c r="NI6" s="388"/>
      <c r="NJ6" s="388"/>
      <c r="NK6" s="388"/>
      <c r="NL6" s="388"/>
      <c r="NM6" s="388"/>
      <c r="NN6" s="388"/>
      <c r="NO6" s="388"/>
      <c r="NP6" s="388"/>
      <c r="NQ6" s="388"/>
      <c r="NR6" s="388"/>
      <c r="NS6" s="388"/>
      <c r="NT6" s="388"/>
      <c r="NU6" s="388"/>
      <c r="NV6" s="388"/>
      <c r="NW6" s="388"/>
      <c r="NX6" s="388"/>
      <c r="NY6" s="388"/>
      <c r="NZ6" s="388"/>
      <c r="OA6" s="388"/>
      <c r="OB6" s="388"/>
      <c r="OC6" s="388"/>
      <c r="OD6" s="388"/>
      <c r="OE6" s="388"/>
      <c r="OF6" s="388"/>
      <c r="OG6" s="388"/>
      <c r="OH6" s="388"/>
      <c r="OI6" s="388"/>
      <c r="OJ6" s="388"/>
      <c r="OK6" s="388"/>
      <c r="OL6" s="388"/>
      <c r="OM6" s="388"/>
      <c r="ON6" s="388"/>
      <c r="OO6" s="388"/>
      <c r="OP6" s="388"/>
      <c r="OQ6" s="388"/>
      <c r="OR6" s="388"/>
      <c r="OS6" s="388"/>
      <c r="OT6" s="388"/>
      <c r="OU6" s="388"/>
      <c r="OV6" s="388"/>
      <c r="OW6" s="388"/>
      <c r="OX6" s="388"/>
      <c r="OY6" s="388"/>
      <c r="OZ6" s="388"/>
      <c r="PA6" s="388"/>
      <c r="PB6" s="388"/>
      <c r="PC6" s="388"/>
      <c r="PD6" s="388"/>
      <c r="PE6" s="388"/>
      <c r="PF6" s="388"/>
      <c r="PG6" s="388"/>
      <c r="PH6" s="388"/>
      <c r="PI6" s="388"/>
      <c r="PJ6" s="388"/>
      <c r="PK6" s="388"/>
      <c r="PL6" s="388"/>
      <c r="PM6" s="388"/>
      <c r="PN6" s="388"/>
      <c r="PO6" s="388"/>
      <c r="PP6" s="388"/>
      <c r="PQ6" s="388"/>
      <c r="PR6" s="388"/>
      <c r="PS6" s="388"/>
      <c r="PT6" s="388"/>
      <c r="PU6" s="388"/>
      <c r="PV6" s="388"/>
      <c r="PW6" s="388"/>
      <c r="PX6" s="388"/>
      <c r="PY6" s="388"/>
      <c r="PZ6" s="388"/>
      <c r="QA6" s="388"/>
      <c r="QB6" s="388"/>
      <c r="QC6" s="388"/>
      <c r="QD6" s="388"/>
      <c r="QE6" s="388"/>
      <c r="QF6" s="388"/>
      <c r="QG6" s="388"/>
      <c r="QH6" s="388"/>
      <c r="QI6" s="388"/>
      <c r="QJ6" s="388"/>
      <c r="QK6" s="388"/>
      <c r="QL6" s="388"/>
      <c r="QM6" s="388"/>
      <c r="QN6" s="388"/>
      <c r="QO6" s="388"/>
      <c r="QP6" s="388"/>
      <c r="QQ6" s="388"/>
      <c r="QR6" s="388"/>
      <c r="QS6" s="388"/>
      <c r="QT6" s="388"/>
      <c r="QU6" s="388"/>
      <c r="QV6" s="388"/>
      <c r="QW6" s="388"/>
      <c r="QX6" s="388"/>
      <c r="QY6" s="388"/>
      <c r="QZ6" s="388"/>
      <c r="RA6" s="388"/>
      <c r="RB6" s="388"/>
      <c r="RC6" s="388"/>
      <c r="RD6" s="388"/>
      <c r="RE6" s="388"/>
      <c r="RF6" s="388"/>
      <c r="RG6" s="388"/>
      <c r="RH6" s="388"/>
      <c r="RI6" s="388"/>
      <c r="RJ6" s="388"/>
      <c r="RK6" s="388"/>
      <c r="RL6" s="388"/>
      <c r="RM6" s="388"/>
      <c r="RN6" s="388"/>
      <c r="RO6" s="388"/>
      <c r="RP6" s="388"/>
      <c r="RQ6" s="388"/>
      <c r="RR6" s="388"/>
      <c r="RS6" s="388"/>
      <c r="RT6" s="388"/>
      <c r="RU6" s="388"/>
      <c r="RV6" s="388"/>
      <c r="RW6" s="388"/>
      <c r="RX6" s="388"/>
      <c r="RY6" s="388"/>
      <c r="RZ6" s="388"/>
      <c r="SA6" s="388"/>
      <c r="SB6" s="388"/>
      <c r="SC6" s="388"/>
      <c r="SD6" s="388"/>
      <c r="SE6" s="388"/>
      <c r="SF6" s="388"/>
      <c r="SG6" s="388"/>
      <c r="SH6" s="388"/>
      <c r="SI6" s="388"/>
      <c r="SJ6" s="388"/>
      <c r="SK6" s="388"/>
      <c r="SL6" s="388"/>
      <c r="SM6" s="388"/>
      <c r="SN6" s="388"/>
      <c r="SO6" s="388"/>
      <c r="SP6" s="388"/>
      <c r="SQ6" s="388"/>
      <c r="SR6" s="388"/>
      <c r="SS6" s="388"/>
      <c r="ST6" s="388"/>
      <c r="SU6" s="388"/>
      <c r="SV6" s="388"/>
      <c r="SW6" s="388"/>
      <c r="SX6" s="388"/>
      <c r="SY6" s="388"/>
      <c r="SZ6" s="388"/>
      <c r="TA6" s="388"/>
      <c r="TB6" s="388"/>
      <c r="TC6" s="388"/>
      <c r="TD6" s="388"/>
      <c r="TE6" s="388"/>
      <c r="TF6" s="388"/>
      <c r="TG6" s="388"/>
      <c r="TH6" s="388"/>
      <c r="TI6" s="388"/>
      <c r="TJ6" s="388"/>
      <c r="TK6" s="388"/>
      <c r="TL6" s="388"/>
      <c r="TM6" s="388"/>
      <c r="TN6" s="388"/>
      <c r="TO6" s="388"/>
      <c r="TP6" s="388"/>
      <c r="TQ6" s="388"/>
      <c r="TR6" s="388"/>
      <c r="TS6" s="388"/>
      <c r="TT6" s="388"/>
      <c r="TU6" s="388"/>
      <c r="TV6" s="388"/>
      <c r="TW6" s="388"/>
      <c r="TX6" s="388"/>
      <c r="TY6" s="388"/>
      <c r="TZ6" s="388"/>
      <c r="UA6" s="388"/>
      <c r="UB6" s="388"/>
      <c r="UC6" s="388"/>
      <c r="UD6" s="388"/>
      <c r="UE6" s="388"/>
      <c r="UF6" s="388"/>
      <c r="UG6" s="388"/>
      <c r="UH6" s="388"/>
      <c r="UI6" s="388"/>
      <c r="UJ6" s="388"/>
      <c r="UK6" s="388"/>
      <c r="UL6" s="388"/>
      <c r="UM6" s="388"/>
      <c r="UN6" s="388"/>
      <c r="UO6" s="388"/>
      <c r="UP6" s="388"/>
      <c r="UQ6" s="388"/>
      <c r="UR6" s="388"/>
      <c r="US6" s="388"/>
      <c r="UT6" s="388"/>
      <c r="UU6" s="388"/>
      <c r="UV6" s="388"/>
      <c r="UW6" s="388"/>
      <c r="UX6" s="388"/>
      <c r="UY6" s="388"/>
      <c r="UZ6" s="388"/>
      <c r="VA6" s="388"/>
      <c r="VB6" s="388"/>
      <c r="VC6" s="388"/>
      <c r="VD6" s="388"/>
      <c r="VE6" s="388"/>
      <c r="VF6" s="388"/>
      <c r="VG6" s="388"/>
      <c r="VH6" s="388"/>
      <c r="VI6" s="388"/>
      <c r="VJ6" s="388"/>
      <c r="VK6" s="388"/>
      <c r="VL6" s="388"/>
      <c r="VM6" s="388"/>
      <c r="VN6" s="388"/>
      <c r="VO6" s="388"/>
      <c r="VP6" s="388"/>
      <c r="VQ6" s="388"/>
      <c r="VR6" s="388"/>
      <c r="VS6" s="388"/>
      <c r="VT6" s="388"/>
      <c r="VU6" s="388"/>
      <c r="VV6" s="388"/>
      <c r="VW6" s="388"/>
      <c r="VX6" s="388"/>
      <c r="VY6" s="388"/>
      <c r="VZ6" s="388"/>
      <c r="WA6" s="388"/>
      <c r="WB6" s="388"/>
      <c r="WC6" s="388"/>
      <c r="WD6" s="388"/>
      <c r="WE6" s="388"/>
      <c r="WF6" s="388"/>
      <c r="WG6" s="388"/>
      <c r="WH6" s="388"/>
      <c r="WI6" s="388"/>
      <c r="WJ6" s="388"/>
      <c r="WK6" s="388"/>
      <c r="WL6" s="388"/>
      <c r="WM6" s="388"/>
      <c r="WN6" s="388"/>
      <c r="WO6" s="388"/>
      <c r="WP6" s="388"/>
      <c r="WQ6" s="388"/>
      <c r="WR6" s="388"/>
      <c r="WS6" s="388"/>
      <c r="WT6" s="388"/>
      <c r="WU6" s="388"/>
      <c r="WV6" s="388"/>
      <c r="WW6" s="388"/>
      <c r="WX6" s="388"/>
      <c r="WY6" s="388"/>
      <c r="WZ6" s="388"/>
      <c r="XA6" s="388"/>
      <c r="XB6" s="388"/>
      <c r="XC6" s="388"/>
      <c r="XD6" s="388"/>
      <c r="XE6" s="388"/>
      <c r="XF6" s="388"/>
      <c r="XG6" s="388"/>
      <c r="XH6" s="388"/>
      <c r="XI6" s="388"/>
      <c r="XJ6" s="388"/>
      <c r="XK6" s="388"/>
      <c r="XL6" s="388"/>
      <c r="XM6" s="388"/>
      <c r="XN6" s="388"/>
      <c r="XO6" s="388"/>
      <c r="XP6" s="388"/>
      <c r="XQ6" s="388"/>
      <c r="XR6" s="388"/>
      <c r="XS6" s="388"/>
      <c r="XT6" s="388"/>
      <c r="XU6" s="388"/>
      <c r="XV6" s="388"/>
      <c r="XW6" s="388"/>
      <c r="XX6" s="388"/>
      <c r="XY6" s="388"/>
      <c r="XZ6" s="388"/>
      <c r="YA6" s="388"/>
      <c r="YB6" s="388"/>
      <c r="YC6" s="388"/>
      <c r="YD6" s="388"/>
      <c r="YE6" s="388"/>
      <c r="YF6" s="388"/>
      <c r="YG6" s="388"/>
      <c r="YH6" s="388"/>
      <c r="YI6" s="388"/>
      <c r="YJ6" s="388"/>
      <c r="YK6" s="388"/>
      <c r="YL6" s="388"/>
      <c r="YM6" s="388"/>
      <c r="YN6" s="388"/>
      <c r="YO6" s="388"/>
      <c r="YP6" s="388"/>
      <c r="YQ6" s="388"/>
      <c r="YR6" s="388"/>
      <c r="YS6" s="388"/>
      <c r="YT6" s="388"/>
      <c r="YU6" s="388"/>
      <c r="YV6" s="388"/>
      <c r="YW6" s="388"/>
      <c r="YX6" s="388"/>
      <c r="YY6" s="388"/>
      <c r="YZ6" s="388"/>
      <c r="ZA6" s="388"/>
      <c r="ZB6" s="388"/>
      <c r="ZC6" s="388"/>
      <c r="ZD6" s="388"/>
      <c r="ZE6" s="388"/>
      <c r="ZF6" s="388"/>
      <c r="ZG6" s="388"/>
      <c r="ZH6" s="388"/>
      <c r="ZI6" s="388"/>
      <c r="ZJ6" s="388"/>
      <c r="ZK6" s="388"/>
      <c r="ZL6" s="388"/>
      <c r="ZM6" s="388"/>
      <c r="ZN6" s="388"/>
      <c r="ZO6" s="388"/>
      <c r="ZP6" s="388"/>
      <c r="ZQ6" s="388"/>
      <c r="ZR6" s="388"/>
      <c r="ZS6" s="388"/>
      <c r="ZT6" s="388"/>
      <c r="ZU6" s="388"/>
      <c r="ZV6" s="388"/>
      <c r="ZW6" s="388"/>
      <c r="ZX6" s="388"/>
      <c r="ZY6" s="388"/>
      <c r="ZZ6" s="388"/>
      <c r="AAA6" s="388"/>
      <c r="AAB6" s="388"/>
      <c r="AAC6" s="388"/>
      <c r="AAD6" s="388"/>
      <c r="AAE6" s="388"/>
      <c r="AAF6" s="388"/>
      <c r="AAG6" s="388"/>
      <c r="AAH6" s="388"/>
      <c r="AAI6" s="388"/>
      <c r="AAJ6" s="388"/>
      <c r="AAK6" s="388"/>
      <c r="AAL6" s="388"/>
      <c r="AAM6" s="388"/>
      <c r="AAN6" s="388"/>
      <c r="AAO6" s="388"/>
      <c r="AAP6" s="388"/>
      <c r="AAQ6" s="388"/>
      <c r="AAR6" s="388"/>
      <c r="AAS6" s="388"/>
      <c r="AAT6" s="388"/>
      <c r="AAU6" s="388"/>
      <c r="AAV6" s="388"/>
      <c r="AAW6" s="388"/>
      <c r="AAX6" s="388"/>
      <c r="AAY6" s="388"/>
      <c r="AAZ6" s="388"/>
      <c r="ABA6" s="388"/>
      <c r="ABB6" s="388"/>
      <c r="ABC6" s="388"/>
      <c r="ABD6" s="388"/>
      <c r="ABE6" s="388"/>
      <c r="ABF6" s="388"/>
      <c r="ABG6" s="388"/>
      <c r="ABH6" s="388"/>
      <c r="ABI6" s="388"/>
      <c r="ABJ6" s="388"/>
      <c r="ABK6" s="388"/>
      <c r="ABL6" s="388"/>
      <c r="ABM6" s="388"/>
      <c r="ABN6" s="388"/>
      <c r="ABO6" s="388"/>
      <c r="ABP6" s="388"/>
      <c r="ABQ6" s="388"/>
      <c r="ABR6" s="388"/>
      <c r="ABS6" s="388"/>
      <c r="ABT6" s="388"/>
      <c r="ABU6" s="388"/>
      <c r="ABV6" s="388"/>
      <c r="ABW6" s="388"/>
      <c r="ABX6" s="388"/>
      <c r="ABY6" s="388"/>
      <c r="ABZ6" s="388"/>
      <c r="ACA6" s="388"/>
      <c r="ACB6" s="388"/>
      <c r="ACC6" s="388"/>
      <c r="ACD6" s="388"/>
      <c r="ACE6" s="388"/>
      <c r="ACF6" s="388"/>
      <c r="ACG6" s="388"/>
      <c r="ACH6" s="388"/>
      <c r="ACI6" s="388"/>
      <c r="ACJ6" s="388"/>
      <c r="ACK6" s="388"/>
      <c r="ACL6" s="388"/>
      <c r="ACM6" s="388"/>
      <c r="ACN6" s="388"/>
      <c r="ACO6" s="388"/>
      <c r="ACP6" s="388"/>
      <c r="ACQ6" s="388"/>
      <c r="ACR6" s="388"/>
      <c r="ACS6" s="388"/>
      <c r="ACT6" s="388"/>
      <c r="ACU6" s="388"/>
      <c r="ACV6" s="388"/>
      <c r="ACW6" s="388"/>
      <c r="ACX6" s="388"/>
      <c r="ACY6" s="388"/>
      <c r="ACZ6" s="388"/>
      <c r="ADA6" s="388"/>
      <c r="ADB6" s="388"/>
      <c r="ADC6" s="388"/>
      <c r="ADD6" s="388"/>
      <c r="ADE6" s="388"/>
      <c r="ADF6" s="388"/>
      <c r="ADG6" s="388"/>
      <c r="ADH6" s="388"/>
      <c r="ADI6" s="388"/>
      <c r="ADJ6" s="388"/>
      <c r="ADK6" s="388"/>
      <c r="ADL6" s="388"/>
      <c r="ADM6" s="388"/>
      <c r="ADN6" s="388"/>
      <c r="ADO6" s="388"/>
      <c r="ADP6" s="388"/>
      <c r="ADQ6" s="388"/>
      <c r="ADR6" s="388"/>
      <c r="ADS6" s="388"/>
      <c r="ADT6" s="388"/>
      <c r="ADU6" s="388"/>
      <c r="ADV6" s="388"/>
      <c r="ADW6" s="388"/>
      <c r="ADX6" s="388"/>
      <c r="ADY6" s="388"/>
      <c r="ADZ6" s="388"/>
      <c r="AEA6" s="388"/>
      <c r="AEB6" s="388"/>
      <c r="AEC6" s="388"/>
      <c r="AED6" s="388"/>
      <c r="AEE6" s="388"/>
      <c r="AEF6" s="388"/>
      <c r="AEG6" s="388"/>
      <c r="AEH6" s="388"/>
      <c r="AEI6" s="388"/>
      <c r="AEJ6" s="388"/>
      <c r="AEK6" s="388"/>
      <c r="AEL6" s="388"/>
      <c r="AEM6" s="388"/>
      <c r="AEN6" s="388"/>
      <c r="AEO6" s="388"/>
      <c r="AEP6" s="388"/>
      <c r="AEQ6" s="388"/>
      <c r="AER6" s="388"/>
      <c r="AES6" s="388"/>
      <c r="AET6" s="388"/>
      <c r="AEU6" s="388"/>
      <c r="AEV6" s="388"/>
      <c r="AEW6" s="388"/>
      <c r="AEX6" s="388"/>
      <c r="AEY6" s="388"/>
      <c r="AEZ6" s="388"/>
      <c r="AFA6" s="388"/>
      <c r="AFB6" s="388"/>
      <c r="AFC6" s="388"/>
      <c r="AFD6" s="388"/>
      <c r="AFE6" s="388"/>
      <c r="AFF6" s="388"/>
      <c r="AFG6" s="388"/>
      <c r="AFH6" s="388"/>
      <c r="AFI6" s="388"/>
      <c r="AFJ6" s="388"/>
      <c r="AFK6" s="388"/>
      <c r="AFL6" s="388"/>
      <c r="AFM6" s="388"/>
      <c r="AFN6" s="388"/>
      <c r="AFO6" s="388"/>
      <c r="AFP6" s="388"/>
      <c r="AFQ6" s="388"/>
      <c r="AFR6" s="388"/>
      <c r="AFS6" s="388"/>
      <c r="AFT6" s="388"/>
      <c r="AFU6" s="388"/>
      <c r="AFV6" s="388"/>
      <c r="AFW6" s="388"/>
      <c r="AFX6" s="388"/>
      <c r="AFY6" s="388"/>
      <c r="AFZ6" s="388"/>
      <c r="AGA6" s="388"/>
      <c r="AGB6" s="388"/>
      <c r="AGC6" s="388"/>
      <c r="AGD6" s="388"/>
      <c r="AGE6" s="388"/>
      <c r="AGF6" s="388"/>
      <c r="AGG6" s="388"/>
      <c r="AGH6" s="388"/>
      <c r="AGI6" s="388"/>
      <c r="AGJ6" s="388"/>
      <c r="AGK6" s="388"/>
      <c r="AGL6" s="388"/>
      <c r="AGM6" s="388"/>
      <c r="AGN6" s="388"/>
      <c r="AGO6" s="388"/>
      <c r="AGP6" s="388"/>
      <c r="AGQ6" s="388"/>
      <c r="AGR6" s="388"/>
      <c r="AGS6" s="388"/>
      <c r="AGT6" s="388"/>
      <c r="AGU6" s="388"/>
      <c r="AGV6" s="388"/>
      <c r="AGW6" s="388"/>
      <c r="AGX6" s="388"/>
      <c r="AGY6" s="388"/>
      <c r="AGZ6" s="388"/>
      <c r="AHA6" s="388"/>
      <c r="AHB6" s="388"/>
      <c r="AHC6" s="388"/>
      <c r="AHD6" s="388"/>
      <c r="AHE6" s="388"/>
      <c r="AHF6" s="388"/>
      <c r="AHG6" s="388"/>
      <c r="AHH6" s="388"/>
      <c r="AHI6" s="388"/>
      <c r="AHJ6" s="388"/>
      <c r="AHK6" s="388"/>
      <c r="AHL6" s="388"/>
      <c r="AHM6" s="388"/>
      <c r="AHN6" s="388"/>
      <c r="AHO6" s="388"/>
      <c r="AHP6" s="388"/>
      <c r="AHQ6" s="388"/>
      <c r="AHR6" s="388"/>
      <c r="AHS6" s="388"/>
      <c r="AHT6" s="388"/>
      <c r="AHU6" s="388"/>
      <c r="AHV6" s="388"/>
      <c r="AHW6" s="388"/>
      <c r="AHX6" s="388"/>
      <c r="AHY6" s="388"/>
      <c r="AHZ6" s="388"/>
      <c r="AIA6" s="388"/>
      <c r="AIB6" s="388"/>
      <c r="AIC6" s="388"/>
      <c r="AID6" s="388"/>
      <c r="AIE6" s="388"/>
      <c r="AIF6" s="388"/>
      <c r="AIG6" s="388"/>
      <c r="AIH6" s="388"/>
      <c r="AII6" s="388"/>
      <c r="AIJ6" s="388"/>
      <c r="AIK6" s="388"/>
      <c r="AIL6" s="388"/>
      <c r="AIM6" s="388"/>
      <c r="AIN6" s="388"/>
      <c r="AIO6" s="388"/>
      <c r="AIP6" s="388"/>
      <c r="AIQ6" s="388"/>
      <c r="AIR6" s="388"/>
      <c r="AIS6" s="388"/>
      <c r="AIT6" s="388"/>
      <c r="AIU6" s="388"/>
      <c r="AIV6" s="388"/>
      <c r="AIW6" s="388"/>
      <c r="AIX6" s="388"/>
      <c r="AIY6" s="388"/>
      <c r="AIZ6" s="388"/>
      <c r="AJA6" s="388"/>
      <c r="AJB6" s="388"/>
      <c r="AJC6" s="388"/>
      <c r="AJD6" s="388"/>
      <c r="AJE6" s="388"/>
      <c r="AJF6" s="388"/>
      <c r="AJG6" s="388"/>
      <c r="AJH6" s="388"/>
      <c r="AJI6" s="388"/>
      <c r="AJJ6" s="388"/>
      <c r="AJK6" s="388"/>
      <c r="AJL6" s="388"/>
      <c r="AJM6" s="388"/>
      <c r="AJN6" s="388"/>
      <c r="AJO6" s="388"/>
      <c r="AJP6" s="388"/>
      <c r="AJQ6" s="388"/>
      <c r="AJR6" s="388"/>
      <c r="AJS6" s="388"/>
      <c r="AJT6" s="388"/>
      <c r="AJU6" s="388"/>
      <c r="AJV6" s="388"/>
      <c r="AJW6" s="388"/>
      <c r="AJX6" s="388"/>
      <c r="AJY6" s="388"/>
      <c r="AJZ6" s="388"/>
      <c r="AKA6" s="388"/>
      <c r="AKB6" s="388"/>
      <c r="AKC6" s="388"/>
      <c r="AKD6" s="388"/>
      <c r="AKE6" s="388"/>
      <c r="AKF6" s="388"/>
      <c r="AKG6" s="388"/>
      <c r="AKH6" s="388"/>
      <c r="AKI6" s="388"/>
      <c r="AKJ6" s="388"/>
      <c r="AKK6" s="388"/>
      <c r="AKL6" s="388"/>
      <c r="AKM6" s="388"/>
      <c r="AKN6" s="388"/>
      <c r="AKO6" s="388"/>
      <c r="AKP6" s="388"/>
      <c r="AKQ6" s="388"/>
      <c r="AKR6" s="388"/>
      <c r="AKS6" s="388"/>
      <c r="AKT6" s="388"/>
      <c r="AKU6" s="388"/>
      <c r="AKV6" s="388"/>
      <c r="AKW6" s="388"/>
      <c r="AKX6" s="388"/>
      <c r="AKY6" s="388"/>
      <c r="AKZ6" s="388"/>
      <c r="ALA6" s="388"/>
      <c r="ALB6" s="388"/>
      <c r="ALC6" s="388"/>
      <c r="ALD6" s="388"/>
      <c r="ALE6" s="388"/>
      <c r="ALF6" s="388"/>
      <c r="ALG6" s="388"/>
      <c r="ALH6" s="388"/>
      <c r="ALI6" s="388"/>
      <c r="ALJ6" s="388"/>
      <c r="ALK6" s="388"/>
      <c r="ALL6" s="388"/>
      <c r="ALM6" s="388"/>
      <c r="ALN6" s="388"/>
      <c r="ALO6" s="388"/>
      <c r="ALP6" s="388"/>
      <c r="ALQ6" s="388"/>
      <c r="ALR6" s="388"/>
      <c r="ALS6" s="388"/>
      <c r="ALT6" s="388"/>
      <c r="ALU6" s="388"/>
      <c r="ALV6" s="388"/>
      <c r="ALW6" s="388"/>
      <c r="ALX6" s="388"/>
      <c r="ALY6" s="388"/>
      <c r="ALZ6" s="388"/>
      <c r="AMA6" s="388"/>
      <c r="AMB6" s="388"/>
      <c r="AMC6" s="388"/>
      <c r="AMD6" s="388"/>
      <c r="AME6" s="388"/>
      <c r="AMF6" s="388"/>
      <c r="AMG6" s="388"/>
      <c r="AMH6" s="388"/>
      <c r="AMI6" s="388"/>
      <c r="AMJ6" s="388"/>
      <c r="AMK6" s="388"/>
    </row>
    <row r="7" spans="1:1025" s="389" customFormat="1" ht="21.95" customHeight="1" thickBot="1" x14ac:dyDescent="0.3">
      <c r="A7" s="379" t="str">
        <f>'I. Coût jour'!A9</f>
        <v>Nom et Prénom de l'intervenant</v>
      </c>
      <c r="B7" s="380">
        <f>'I. Coût jour'!J9</f>
        <v>0</v>
      </c>
      <c r="C7" s="381">
        <f>'I. Coût jour'!L9</f>
        <v>0</v>
      </c>
      <c r="D7" s="382">
        <f>SUMIFS('Pour calculs onglet IV'!$AR$9:$AR$28,'Pour calculs onglet IV'!$D$9:$D$28,'IV.Charges de personnel'!A7,'Pour calculs onglet IV'!$E$9:$E$28,'IV.Charges de personnel'!$D$2)</f>
        <v>0</v>
      </c>
      <c r="E7" s="383">
        <f>SUMIFS('Pour calculs onglet IV'!$AR$9:$AR$28,'Pour calculs onglet IV'!$D$9:$D$28,'IV.Charges de personnel'!A7,'Pour calculs onglet IV'!$E$9:$E$28,'IV.Charges de personnel'!$E$2)</f>
        <v>0</v>
      </c>
      <c r="F7" s="384">
        <f>SUMIFS('Pour calculs onglet IV'!$AS$9:$AS$28,'Pour calculs onglet IV'!$D$9:$D$28,'IV.Charges de personnel'!$A7,'Pour calculs onglet IV'!$E$9:$E$28,'IV.Charges de personnel'!$D$2)</f>
        <v>0</v>
      </c>
      <c r="G7" s="383">
        <f>SUMIFS('Pour calculs onglet IV'!$AS$9:$AS$28,'Pour calculs onglet IV'!$D$9:$D$28,'IV.Charges de personnel'!$A7,'Pour calculs onglet IV'!$E$9:$E$28,'IV.Charges de personnel'!$E$2)</f>
        <v>0</v>
      </c>
      <c r="H7" s="384">
        <f>SUMIFS('Pour calculs onglet IV'!$AT$9:$AT$28,'Pour calculs onglet IV'!$D$9:$D$28,'IV.Charges de personnel'!$A7,'Pour calculs onglet IV'!$E$9:$E$28,'IV.Charges de personnel'!$D$2)</f>
        <v>0</v>
      </c>
      <c r="I7" s="383">
        <f>SUMIFS('Pour calculs onglet IV'!$AT$9:$AT$28,'Pour calculs onglet IV'!$D$9:$D$28,'IV.Charges de personnel'!$A7,'Pour calculs onglet IV'!$E$9:$E$28,'IV.Charges de personnel'!$E$2)</f>
        <v>0</v>
      </c>
      <c r="J7" s="384">
        <f>SUMIFS('Pour calculs onglet IV'!$AU$9:$AU$28,'Pour calculs onglet IV'!$D$9:$D$28,'IV.Charges de personnel'!$A7,'Pour calculs onglet IV'!$E$9:$E$28,'IV.Charges de personnel'!$D$2)</f>
        <v>0</v>
      </c>
      <c r="K7" s="383">
        <f>SUMIFS('Pour calculs onglet IV'!$AU$9:$AU$28,'Pour calculs onglet IV'!$D$9:$D$28,'IV.Charges de personnel'!$A7,'Pour calculs onglet IV'!$E$9:$E$28,'IV.Charges de personnel'!$E$2)</f>
        <v>0</v>
      </c>
      <c r="L7" s="384">
        <f>SUMIFS('Pour calculs onglet IV'!$AV$9:$AV$28,'Pour calculs onglet IV'!$D$9:$D$28,'IV.Charges de personnel'!$A7,'Pour calculs onglet IV'!$E$9:$E$28,'IV.Charges de personnel'!$D$2)</f>
        <v>0</v>
      </c>
      <c r="M7" s="383">
        <f>SUMIFS('Pour calculs onglet IV'!$AV$9:$AV$28,'Pour calculs onglet IV'!$D$9:$D$28,'IV.Charges de personnel'!$A7,'Pour calculs onglet IV'!$E$9:$E$28,'IV.Charges de personnel'!$E$2)</f>
        <v>0</v>
      </c>
      <c r="N7" s="385">
        <f t="shared" si="1"/>
        <v>0</v>
      </c>
      <c r="O7" s="386">
        <f t="shared" si="0"/>
        <v>0</v>
      </c>
      <c r="P7" s="387">
        <f>'II.Temps des personnels détail'!M2</f>
        <v>0</v>
      </c>
      <c r="Q7" s="387">
        <f>'II.Temps des personnels détail'!N2</f>
        <v>0</v>
      </c>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c r="HQ7" s="388"/>
      <c r="HR7" s="388"/>
      <c r="HS7" s="388"/>
      <c r="HT7" s="388"/>
      <c r="HU7" s="388"/>
      <c r="HV7" s="388"/>
      <c r="HW7" s="388"/>
      <c r="HX7" s="388"/>
      <c r="HY7" s="388"/>
      <c r="HZ7" s="388"/>
      <c r="IA7" s="388"/>
      <c r="IB7" s="388"/>
      <c r="IC7" s="388"/>
      <c r="ID7" s="388"/>
      <c r="IE7" s="388"/>
      <c r="IF7" s="388"/>
      <c r="IG7" s="388"/>
      <c r="IH7" s="388"/>
      <c r="II7" s="388"/>
      <c r="IJ7" s="388"/>
      <c r="IK7" s="388"/>
      <c r="IL7" s="388"/>
      <c r="IM7" s="388"/>
      <c r="IN7" s="388"/>
      <c r="IO7" s="388"/>
      <c r="IP7" s="388"/>
      <c r="IQ7" s="388"/>
      <c r="IR7" s="388"/>
      <c r="IS7" s="388"/>
      <c r="IT7" s="388"/>
      <c r="IU7" s="388"/>
      <c r="IV7" s="388"/>
      <c r="IW7" s="388"/>
      <c r="IX7" s="388"/>
      <c r="IY7" s="388"/>
      <c r="IZ7" s="388"/>
      <c r="JA7" s="388"/>
      <c r="JB7" s="388"/>
      <c r="JC7" s="388"/>
      <c r="JD7" s="388"/>
      <c r="JE7" s="388"/>
      <c r="JF7" s="388"/>
      <c r="JG7" s="388"/>
      <c r="JH7" s="388"/>
      <c r="JI7" s="388"/>
      <c r="JJ7" s="388"/>
      <c r="JK7" s="388"/>
      <c r="JL7" s="388"/>
      <c r="JM7" s="388"/>
      <c r="JN7" s="388"/>
      <c r="JO7" s="388"/>
      <c r="JP7" s="388"/>
      <c r="JQ7" s="388"/>
      <c r="JR7" s="388"/>
      <c r="JS7" s="388"/>
      <c r="JT7" s="388"/>
      <c r="JU7" s="388"/>
      <c r="JV7" s="388"/>
      <c r="JW7" s="388"/>
      <c r="JX7" s="388"/>
      <c r="JY7" s="388"/>
      <c r="JZ7" s="388"/>
      <c r="KA7" s="388"/>
      <c r="KB7" s="388"/>
      <c r="KC7" s="388"/>
      <c r="KD7" s="388"/>
      <c r="KE7" s="388"/>
      <c r="KF7" s="388"/>
      <c r="KG7" s="388"/>
      <c r="KH7" s="388"/>
      <c r="KI7" s="388"/>
      <c r="KJ7" s="388"/>
      <c r="KK7" s="388"/>
      <c r="KL7" s="388"/>
      <c r="KM7" s="388"/>
      <c r="KN7" s="388"/>
      <c r="KO7" s="388"/>
      <c r="KP7" s="388"/>
      <c r="KQ7" s="388"/>
      <c r="KR7" s="388"/>
      <c r="KS7" s="388"/>
      <c r="KT7" s="388"/>
      <c r="KU7" s="388"/>
      <c r="KV7" s="388"/>
      <c r="KW7" s="388"/>
      <c r="KX7" s="388"/>
      <c r="KY7" s="388"/>
      <c r="KZ7" s="388"/>
      <c r="LA7" s="388"/>
      <c r="LB7" s="388"/>
      <c r="LC7" s="388"/>
      <c r="LD7" s="388"/>
      <c r="LE7" s="388"/>
      <c r="LF7" s="388"/>
      <c r="LG7" s="388"/>
      <c r="LH7" s="388"/>
      <c r="LI7" s="388"/>
      <c r="LJ7" s="388"/>
      <c r="LK7" s="388"/>
      <c r="LL7" s="388"/>
      <c r="LM7" s="388"/>
      <c r="LN7" s="388"/>
      <c r="LO7" s="388"/>
      <c r="LP7" s="388"/>
      <c r="LQ7" s="388"/>
      <c r="LR7" s="388"/>
      <c r="LS7" s="388"/>
      <c r="LT7" s="388"/>
      <c r="LU7" s="388"/>
      <c r="LV7" s="388"/>
      <c r="LW7" s="388"/>
      <c r="LX7" s="388"/>
      <c r="LY7" s="388"/>
      <c r="LZ7" s="388"/>
      <c r="MA7" s="388"/>
      <c r="MB7" s="388"/>
      <c r="MC7" s="388"/>
      <c r="MD7" s="388"/>
      <c r="ME7" s="388"/>
      <c r="MF7" s="388"/>
      <c r="MG7" s="388"/>
      <c r="MH7" s="388"/>
      <c r="MI7" s="388"/>
      <c r="MJ7" s="388"/>
      <c r="MK7" s="388"/>
      <c r="ML7" s="388"/>
      <c r="MM7" s="388"/>
      <c r="MN7" s="388"/>
      <c r="MO7" s="388"/>
      <c r="MP7" s="388"/>
      <c r="MQ7" s="388"/>
      <c r="MR7" s="388"/>
      <c r="MS7" s="388"/>
      <c r="MT7" s="388"/>
      <c r="MU7" s="388"/>
      <c r="MV7" s="388"/>
      <c r="MW7" s="388"/>
      <c r="MX7" s="388"/>
      <c r="MY7" s="388"/>
      <c r="MZ7" s="388"/>
      <c r="NA7" s="388"/>
      <c r="NB7" s="388"/>
      <c r="NC7" s="388"/>
      <c r="ND7" s="388"/>
      <c r="NE7" s="388"/>
      <c r="NF7" s="388"/>
      <c r="NG7" s="388"/>
      <c r="NH7" s="388"/>
      <c r="NI7" s="388"/>
      <c r="NJ7" s="388"/>
      <c r="NK7" s="388"/>
      <c r="NL7" s="388"/>
      <c r="NM7" s="388"/>
      <c r="NN7" s="388"/>
      <c r="NO7" s="388"/>
      <c r="NP7" s="388"/>
      <c r="NQ7" s="388"/>
      <c r="NR7" s="388"/>
      <c r="NS7" s="388"/>
      <c r="NT7" s="388"/>
      <c r="NU7" s="388"/>
      <c r="NV7" s="388"/>
      <c r="NW7" s="388"/>
      <c r="NX7" s="388"/>
      <c r="NY7" s="388"/>
      <c r="NZ7" s="388"/>
      <c r="OA7" s="388"/>
      <c r="OB7" s="388"/>
      <c r="OC7" s="388"/>
      <c r="OD7" s="388"/>
      <c r="OE7" s="388"/>
      <c r="OF7" s="388"/>
      <c r="OG7" s="388"/>
      <c r="OH7" s="388"/>
      <c r="OI7" s="388"/>
      <c r="OJ7" s="388"/>
      <c r="OK7" s="388"/>
      <c r="OL7" s="388"/>
      <c r="OM7" s="388"/>
      <c r="ON7" s="388"/>
      <c r="OO7" s="388"/>
      <c r="OP7" s="388"/>
      <c r="OQ7" s="388"/>
      <c r="OR7" s="388"/>
      <c r="OS7" s="388"/>
      <c r="OT7" s="388"/>
      <c r="OU7" s="388"/>
      <c r="OV7" s="388"/>
      <c r="OW7" s="388"/>
      <c r="OX7" s="388"/>
      <c r="OY7" s="388"/>
      <c r="OZ7" s="388"/>
      <c r="PA7" s="388"/>
      <c r="PB7" s="388"/>
      <c r="PC7" s="388"/>
      <c r="PD7" s="388"/>
      <c r="PE7" s="388"/>
      <c r="PF7" s="388"/>
      <c r="PG7" s="388"/>
      <c r="PH7" s="388"/>
      <c r="PI7" s="388"/>
      <c r="PJ7" s="388"/>
      <c r="PK7" s="388"/>
      <c r="PL7" s="388"/>
      <c r="PM7" s="388"/>
      <c r="PN7" s="388"/>
      <c r="PO7" s="388"/>
      <c r="PP7" s="388"/>
      <c r="PQ7" s="388"/>
      <c r="PR7" s="388"/>
      <c r="PS7" s="388"/>
      <c r="PT7" s="388"/>
      <c r="PU7" s="388"/>
      <c r="PV7" s="388"/>
      <c r="PW7" s="388"/>
      <c r="PX7" s="388"/>
      <c r="PY7" s="388"/>
      <c r="PZ7" s="388"/>
      <c r="QA7" s="388"/>
      <c r="QB7" s="388"/>
      <c r="QC7" s="388"/>
      <c r="QD7" s="388"/>
      <c r="QE7" s="388"/>
      <c r="QF7" s="388"/>
      <c r="QG7" s="388"/>
      <c r="QH7" s="388"/>
      <c r="QI7" s="388"/>
      <c r="QJ7" s="388"/>
      <c r="QK7" s="388"/>
      <c r="QL7" s="388"/>
      <c r="QM7" s="388"/>
      <c r="QN7" s="388"/>
      <c r="QO7" s="388"/>
      <c r="QP7" s="388"/>
      <c r="QQ7" s="388"/>
      <c r="QR7" s="388"/>
      <c r="QS7" s="388"/>
      <c r="QT7" s="388"/>
      <c r="QU7" s="388"/>
      <c r="QV7" s="388"/>
      <c r="QW7" s="388"/>
      <c r="QX7" s="388"/>
      <c r="QY7" s="388"/>
      <c r="QZ7" s="388"/>
      <c r="RA7" s="388"/>
      <c r="RB7" s="388"/>
      <c r="RC7" s="388"/>
      <c r="RD7" s="388"/>
      <c r="RE7" s="388"/>
      <c r="RF7" s="388"/>
      <c r="RG7" s="388"/>
      <c r="RH7" s="388"/>
      <c r="RI7" s="388"/>
      <c r="RJ7" s="388"/>
      <c r="RK7" s="388"/>
      <c r="RL7" s="388"/>
      <c r="RM7" s="388"/>
      <c r="RN7" s="388"/>
      <c r="RO7" s="388"/>
      <c r="RP7" s="388"/>
      <c r="RQ7" s="388"/>
      <c r="RR7" s="388"/>
      <c r="RS7" s="388"/>
      <c r="RT7" s="388"/>
      <c r="RU7" s="388"/>
      <c r="RV7" s="388"/>
      <c r="RW7" s="388"/>
      <c r="RX7" s="388"/>
      <c r="RY7" s="388"/>
      <c r="RZ7" s="388"/>
      <c r="SA7" s="388"/>
      <c r="SB7" s="388"/>
      <c r="SC7" s="388"/>
      <c r="SD7" s="388"/>
      <c r="SE7" s="388"/>
      <c r="SF7" s="388"/>
      <c r="SG7" s="388"/>
      <c r="SH7" s="388"/>
      <c r="SI7" s="388"/>
      <c r="SJ7" s="388"/>
      <c r="SK7" s="388"/>
      <c r="SL7" s="388"/>
      <c r="SM7" s="388"/>
      <c r="SN7" s="388"/>
      <c r="SO7" s="388"/>
      <c r="SP7" s="388"/>
      <c r="SQ7" s="388"/>
      <c r="SR7" s="388"/>
      <c r="SS7" s="388"/>
      <c r="ST7" s="388"/>
      <c r="SU7" s="388"/>
      <c r="SV7" s="388"/>
      <c r="SW7" s="388"/>
      <c r="SX7" s="388"/>
      <c r="SY7" s="388"/>
      <c r="SZ7" s="388"/>
      <c r="TA7" s="388"/>
      <c r="TB7" s="388"/>
      <c r="TC7" s="388"/>
      <c r="TD7" s="388"/>
      <c r="TE7" s="388"/>
      <c r="TF7" s="388"/>
      <c r="TG7" s="388"/>
      <c r="TH7" s="388"/>
      <c r="TI7" s="388"/>
      <c r="TJ7" s="388"/>
      <c r="TK7" s="388"/>
      <c r="TL7" s="388"/>
      <c r="TM7" s="388"/>
      <c r="TN7" s="388"/>
      <c r="TO7" s="388"/>
      <c r="TP7" s="388"/>
      <c r="TQ7" s="388"/>
      <c r="TR7" s="388"/>
      <c r="TS7" s="388"/>
      <c r="TT7" s="388"/>
      <c r="TU7" s="388"/>
      <c r="TV7" s="388"/>
      <c r="TW7" s="388"/>
      <c r="TX7" s="388"/>
      <c r="TY7" s="388"/>
      <c r="TZ7" s="388"/>
      <c r="UA7" s="388"/>
      <c r="UB7" s="388"/>
      <c r="UC7" s="388"/>
      <c r="UD7" s="388"/>
      <c r="UE7" s="388"/>
      <c r="UF7" s="388"/>
      <c r="UG7" s="388"/>
      <c r="UH7" s="388"/>
      <c r="UI7" s="388"/>
      <c r="UJ7" s="388"/>
      <c r="UK7" s="388"/>
      <c r="UL7" s="388"/>
      <c r="UM7" s="388"/>
      <c r="UN7" s="388"/>
      <c r="UO7" s="388"/>
      <c r="UP7" s="388"/>
      <c r="UQ7" s="388"/>
      <c r="UR7" s="388"/>
      <c r="US7" s="388"/>
      <c r="UT7" s="388"/>
      <c r="UU7" s="388"/>
      <c r="UV7" s="388"/>
      <c r="UW7" s="388"/>
      <c r="UX7" s="388"/>
      <c r="UY7" s="388"/>
      <c r="UZ7" s="388"/>
      <c r="VA7" s="388"/>
      <c r="VB7" s="388"/>
      <c r="VC7" s="388"/>
      <c r="VD7" s="388"/>
      <c r="VE7" s="388"/>
      <c r="VF7" s="388"/>
      <c r="VG7" s="388"/>
      <c r="VH7" s="388"/>
      <c r="VI7" s="388"/>
      <c r="VJ7" s="388"/>
      <c r="VK7" s="388"/>
      <c r="VL7" s="388"/>
      <c r="VM7" s="388"/>
      <c r="VN7" s="388"/>
      <c r="VO7" s="388"/>
      <c r="VP7" s="388"/>
      <c r="VQ7" s="388"/>
      <c r="VR7" s="388"/>
      <c r="VS7" s="388"/>
      <c r="VT7" s="388"/>
      <c r="VU7" s="388"/>
      <c r="VV7" s="388"/>
      <c r="VW7" s="388"/>
      <c r="VX7" s="388"/>
      <c r="VY7" s="388"/>
      <c r="VZ7" s="388"/>
      <c r="WA7" s="388"/>
      <c r="WB7" s="388"/>
      <c r="WC7" s="388"/>
      <c r="WD7" s="388"/>
      <c r="WE7" s="388"/>
      <c r="WF7" s="388"/>
      <c r="WG7" s="388"/>
      <c r="WH7" s="388"/>
      <c r="WI7" s="388"/>
      <c r="WJ7" s="388"/>
      <c r="WK7" s="388"/>
      <c r="WL7" s="388"/>
      <c r="WM7" s="388"/>
      <c r="WN7" s="388"/>
      <c r="WO7" s="388"/>
      <c r="WP7" s="388"/>
      <c r="WQ7" s="388"/>
      <c r="WR7" s="388"/>
      <c r="WS7" s="388"/>
      <c r="WT7" s="388"/>
      <c r="WU7" s="388"/>
      <c r="WV7" s="388"/>
      <c r="WW7" s="388"/>
      <c r="WX7" s="388"/>
      <c r="WY7" s="388"/>
      <c r="WZ7" s="388"/>
      <c r="XA7" s="388"/>
      <c r="XB7" s="388"/>
      <c r="XC7" s="388"/>
      <c r="XD7" s="388"/>
      <c r="XE7" s="388"/>
      <c r="XF7" s="388"/>
      <c r="XG7" s="388"/>
      <c r="XH7" s="388"/>
      <c r="XI7" s="388"/>
      <c r="XJ7" s="388"/>
      <c r="XK7" s="388"/>
      <c r="XL7" s="388"/>
      <c r="XM7" s="388"/>
      <c r="XN7" s="388"/>
      <c r="XO7" s="388"/>
      <c r="XP7" s="388"/>
      <c r="XQ7" s="388"/>
      <c r="XR7" s="388"/>
      <c r="XS7" s="388"/>
      <c r="XT7" s="388"/>
      <c r="XU7" s="388"/>
      <c r="XV7" s="388"/>
      <c r="XW7" s="388"/>
      <c r="XX7" s="388"/>
      <c r="XY7" s="388"/>
      <c r="XZ7" s="388"/>
      <c r="YA7" s="388"/>
      <c r="YB7" s="388"/>
      <c r="YC7" s="388"/>
      <c r="YD7" s="388"/>
      <c r="YE7" s="388"/>
      <c r="YF7" s="388"/>
      <c r="YG7" s="388"/>
      <c r="YH7" s="388"/>
      <c r="YI7" s="388"/>
      <c r="YJ7" s="388"/>
      <c r="YK7" s="388"/>
      <c r="YL7" s="388"/>
      <c r="YM7" s="388"/>
      <c r="YN7" s="388"/>
      <c r="YO7" s="388"/>
      <c r="YP7" s="388"/>
      <c r="YQ7" s="388"/>
      <c r="YR7" s="388"/>
      <c r="YS7" s="388"/>
      <c r="YT7" s="388"/>
      <c r="YU7" s="388"/>
      <c r="YV7" s="388"/>
      <c r="YW7" s="388"/>
      <c r="YX7" s="388"/>
      <c r="YY7" s="388"/>
      <c r="YZ7" s="388"/>
      <c r="ZA7" s="388"/>
      <c r="ZB7" s="388"/>
      <c r="ZC7" s="388"/>
      <c r="ZD7" s="388"/>
      <c r="ZE7" s="388"/>
      <c r="ZF7" s="388"/>
      <c r="ZG7" s="388"/>
      <c r="ZH7" s="388"/>
      <c r="ZI7" s="388"/>
      <c r="ZJ7" s="388"/>
      <c r="ZK7" s="388"/>
      <c r="ZL7" s="388"/>
      <c r="ZM7" s="388"/>
      <c r="ZN7" s="388"/>
      <c r="ZO7" s="388"/>
      <c r="ZP7" s="388"/>
      <c r="ZQ7" s="388"/>
      <c r="ZR7" s="388"/>
      <c r="ZS7" s="388"/>
      <c r="ZT7" s="388"/>
      <c r="ZU7" s="388"/>
      <c r="ZV7" s="388"/>
      <c r="ZW7" s="388"/>
      <c r="ZX7" s="388"/>
      <c r="ZY7" s="388"/>
      <c r="ZZ7" s="388"/>
      <c r="AAA7" s="388"/>
      <c r="AAB7" s="388"/>
      <c r="AAC7" s="388"/>
      <c r="AAD7" s="388"/>
      <c r="AAE7" s="388"/>
      <c r="AAF7" s="388"/>
      <c r="AAG7" s="388"/>
      <c r="AAH7" s="388"/>
      <c r="AAI7" s="388"/>
      <c r="AAJ7" s="388"/>
      <c r="AAK7" s="388"/>
      <c r="AAL7" s="388"/>
      <c r="AAM7" s="388"/>
      <c r="AAN7" s="388"/>
      <c r="AAO7" s="388"/>
      <c r="AAP7" s="388"/>
      <c r="AAQ7" s="388"/>
      <c r="AAR7" s="388"/>
      <c r="AAS7" s="388"/>
      <c r="AAT7" s="388"/>
      <c r="AAU7" s="388"/>
      <c r="AAV7" s="388"/>
      <c r="AAW7" s="388"/>
      <c r="AAX7" s="388"/>
      <c r="AAY7" s="388"/>
      <c r="AAZ7" s="388"/>
      <c r="ABA7" s="388"/>
      <c r="ABB7" s="388"/>
      <c r="ABC7" s="388"/>
      <c r="ABD7" s="388"/>
      <c r="ABE7" s="388"/>
      <c r="ABF7" s="388"/>
      <c r="ABG7" s="388"/>
      <c r="ABH7" s="388"/>
      <c r="ABI7" s="388"/>
      <c r="ABJ7" s="388"/>
      <c r="ABK7" s="388"/>
      <c r="ABL7" s="388"/>
      <c r="ABM7" s="388"/>
      <c r="ABN7" s="388"/>
      <c r="ABO7" s="388"/>
      <c r="ABP7" s="388"/>
      <c r="ABQ7" s="388"/>
      <c r="ABR7" s="388"/>
      <c r="ABS7" s="388"/>
      <c r="ABT7" s="388"/>
      <c r="ABU7" s="388"/>
      <c r="ABV7" s="388"/>
      <c r="ABW7" s="388"/>
      <c r="ABX7" s="388"/>
      <c r="ABY7" s="388"/>
      <c r="ABZ7" s="388"/>
      <c r="ACA7" s="388"/>
      <c r="ACB7" s="388"/>
      <c r="ACC7" s="388"/>
      <c r="ACD7" s="388"/>
      <c r="ACE7" s="388"/>
      <c r="ACF7" s="388"/>
      <c r="ACG7" s="388"/>
      <c r="ACH7" s="388"/>
      <c r="ACI7" s="388"/>
      <c r="ACJ7" s="388"/>
      <c r="ACK7" s="388"/>
      <c r="ACL7" s="388"/>
      <c r="ACM7" s="388"/>
      <c r="ACN7" s="388"/>
      <c r="ACO7" s="388"/>
      <c r="ACP7" s="388"/>
      <c r="ACQ7" s="388"/>
      <c r="ACR7" s="388"/>
      <c r="ACS7" s="388"/>
      <c r="ACT7" s="388"/>
      <c r="ACU7" s="388"/>
      <c r="ACV7" s="388"/>
      <c r="ACW7" s="388"/>
      <c r="ACX7" s="388"/>
      <c r="ACY7" s="388"/>
      <c r="ACZ7" s="388"/>
      <c r="ADA7" s="388"/>
      <c r="ADB7" s="388"/>
      <c r="ADC7" s="388"/>
      <c r="ADD7" s="388"/>
      <c r="ADE7" s="388"/>
      <c r="ADF7" s="388"/>
      <c r="ADG7" s="388"/>
      <c r="ADH7" s="388"/>
      <c r="ADI7" s="388"/>
      <c r="ADJ7" s="388"/>
      <c r="ADK7" s="388"/>
      <c r="ADL7" s="388"/>
      <c r="ADM7" s="388"/>
      <c r="ADN7" s="388"/>
      <c r="ADO7" s="388"/>
      <c r="ADP7" s="388"/>
      <c r="ADQ7" s="388"/>
      <c r="ADR7" s="388"/>
      <c r="ADS7" s="388"/>
      <c r="ADT7" s="388"/>
      <c r="ADU7" s="388"/>
      <c r="ADV7" s="388"/>
      <c r="ADW7" s="388"/>
      <c r="ADX7" s="388"/>
      <c r="ADY7" s="388"/>
      <c r="ADZ7" s="388"/>
      <c r="AEA7" s="388"/>
      <c r="AEB7" s="388"/>
      <c r="AEC7" s="388"/>
      <c r="AED7" s="388"/>
      <c r="AEE7" s="388"/>
      <c r="AEF7" s="388"/>
      <c r="AEG7" s="388"/>
      <c r="AEH7" s="388"/>
      <c r="AEI7" s="388"/>
      <c r="AEJ7" s="388"/>
      <c r="AEK7" s="388"/>
      <c r="AEL7" s="388"/>
      <c r="AEM7" s="388"/>
      <c r="AEN7" s="388"/>
      <c r="AEO7" s="388"/>
      <c r="AEP7" s="388"/>
      <c r="AEQ7" s="388"/>
      <c r="AER7" s="388"/>
      <c r="AES7" s="388"/>
      <c r="AET7" s="388"/>
      <c r="AEU7" s="388"/>
      <c r="AEV7" s="388"/>
      <c r="AEW7" s="388"/>
      <c r="AEX7" s="388"/>
      <c r="AEY7" s="388"/>
      <c r="AEZ7" s="388"/>
      <c r="AFA7" s="388"/>
      <c r="AFB7" s="388"/>
      <c r="AFC7" s="388"/>
      <c r="AFD7" s="388"/>
      <c r="AFE7" s="388"/>
      <c r="AFF7" s="388"/>
      <c r="AFG7" s="388"/>
      <c r="AFH7" s="388"/>
      <c r="AFI7" s="388"/>
      <c r="AFJ7" s="388"/>
      <c r="AFK7" s="388"/>
      <c r="AFL7" s="388"/>
      <c r="AFM7" s="388"/>
      <c r="AFN7" s="388"/>
      <c r="AFO7" s="388"/>
      <c r="AFP7" s="388"/>
      <c r="AFQ7" s="388"/>
      <c r="AFR7" s="388"/>
      <c r="AFS7" s="388"/>
      <c r="AFT7" s="388"/>
      <c r="AFU7" s="388"/>
      <c r="AFV7" s="388"/>
      <c r="AFW7" s="388"/>
      <c r="AFX7" s="388"/>
      <c r="AFY7" s="388"/>
      <c r="AFZ7" s="388"/>
      <c r="AGA7" s="388"/>
      <c r="AGB7" s="388"/>
      <c r="AGC7" s="388"/>
      <c r="AGD7" s="388"/>
      <c r="AGE7" s="388"/>
      <c r="AGF7" s="388"/>
      <c r="AGG7" s="388"/>
      <c r="AGH7" s="388"/>
      <c r="AGI7" s="388"/>
      <c r="AGJ7" s="388"/>
      <c r="AGK7" s="388"/>
      <c r="AGL7" s="388"/>
      <c r="AGM7" s="388"/>
      <c r="AGN7" s="388"/>
      <c r="AGO7" s="388"/>
      <c r="AGP7" s="388"/>
      <c r="AGQ7" s="388"/>
      <c r="AGR7" s="388"/>
      <c r="AGS7" s="388"/>
      <c r="AGT7" s="388"/>
      <c r="AGU7" s="388"/>
      <c r="AGV7" s="388"/>
      <c r="AGW7" s="388"/>
      <c r="AGX7" s="388"/>
      <c r="AGY7" s="388"/>
      <c r="AGZ7" s="388"/>
      <c r="AHA7" s="388"/>
      <c r="AHB7" s="388"/>
      <c r="AHC7" s="388"/>
      <c r="AHD7" s="388"/>
      <c r="AHE7" s="388"/>
      <c r="AHF7" s="388"/>
      <c r="AHG7" s="388"/>
      <c r="AHH7" s="388"/>
      <c r="AHI7" s="388"/>
      <c r="AHJ7" s="388"/>
      <c r="AHK7" s="388"/>
      <c r="AHL7" s="388"/>
      <c r="AHM7" s="388"/>
      <c r="AHN7" s="388"/>
      <c r="AHO7" s="388"/>
      <c r="AHP7" s="388"/>
      <c r="AHQ7" s="388"/>
      <c r="AHR7" s="388"/>
      <c r="AHS7" s="388"/>
      <c r="AHT7" s="388"/>
      <c r="AHU7" s="388"/>
      <c r="AHV7" s="388"/>
      <c r="AHW7" s="388"/>
      <c r="AHX7" s="388"/>
      <c r="AHY7" s="388"/>
      <c r="AHZ7" s="388"/>
      <c r="AIA7" s="388"/>
      <c r="AIB7" s="388"/>
      <c r="AIC7" s="388"/>
      <c r="AID7" s="388"/>
      <c r="AIE7" s="388"/>
      <c r="AIF7" s="388"/>
      <c r="AIG7" s="388"/>
      <c r="AIH7" s="388"/>
      <c r="AII7" s="388"/>
      <c r="AIJ7" s="388"/>
      <c r="AIK7" s="388"/>
      <c r="AIL7" s="388"/>
      <c r="AIM7" s="388"/>
      <c r="AIN7" s="388"/>
      <c r="AIO7" s="388"/>
      <c r="AIP7" s="388"/>
      <c r="AIQ7" s="388"/>
      <c r="AIR7" s="388"/>
      <c r="AIS7" s="388"/>
      <c r="AIT7" s="388"/>
      <c r="AIU7" s="388"/>
      <c r="AIV7" s="388"/>
      <c r="AIW7" s="388"/>
      <c r="AIX7" s="388"/>
      <c r="AIY7" s="388"/>
      <c r="AIZ7" s="388"/>
      <c r="AJA7" s="388"/>
      <c r="AJB7" s="388"/>
      <c r="AJC7" s="388"/>
      <c r="AJD7" s="388"/>
      <c r="AJE7" s="388"/>
      <c r="AJF7" s="388"/>
      <c r="AJG7" s="388"/>
      <c r="AJH7" s="388"/>
      <c r="AJI7" s="388"/>
      <c r="AJJ7" s="388"/>
      <c r="AJK7" s="388"/>
      <c r="AJL7" s="388"/>
      <c r="AJM7" s="388"/>
      <c r="AJN7" s="388"/>
      <c r="AJO7" s="388"/>
      <c r="AJP7" s="388"/>
      <c r="AJQ7" s="388"/>
      <c r="AJR7" s="388"/>
      <c r="AJS7" s="388"/>
      <c r="AJT7" s="388"/>
      <c r="AJU7" s="388"/>
      <c r="AJV7" s="388"/>
      <c r="AJW7" s="388"/>
      <c r="AJX7" s="388"/>
      <c r="AJY7" s="388"/>
      <c r="AJZ7" s="388"/>
      <c r="AKA7" s="388"/>
      <c r="AKB7" s="388"/>
      <c r="AKC7" s="388"/>
      <c r="AKD7" s="388"/>
      <c r="AKE7" s="388"/>
      <c r="AKF7" s="388"/>
      <c r="AKG7" s="388"/>
      <c r="AKH7" s="388"/>
      <c r="AKI7" s="388"/>
      <c r="AKJ7" s="388"/>
      <c r="AKK7" s="388"/>
      <c r="AKL7" s="388"/>
      <c r="AKM7" s="388"/>
      <c r="AKN7" s="388"/>
      <c r="AKO7" s="388"/>
      <c r="AKP7" s="388"/>
      <c r="AKQ7" s="388"/>
      <c r="AKR7" s="388"/>
      <c r="AKS7" s="388"/>
      <c r="AKT7" s="388"/>
      <c r="AKU7" s="388"/>
      <c r="AKV7" s="388"/>
      <c r="AKW7" s="388"/>
      <c r="AKX7" s="388"/>
      <c r="AKY7" s="388"/>
      <c r="AKZ7" s="388"/>
      <c r="ALA7" s="388"/>
      <c r="ALB7" s="388"/>
      <c r="ALC7" s="388"/>
      <c r="ALD7" s="388"/>
      <c r="ALE7" s="388"/>
      <c r="ALF7" s="388"/>
      <c r="ALG7" s="388"/>
      <c r="ALH7" s="388"/>
      <c r="ALI7" s="388"/>
      <c r="ALJ7" s="388"/>
      <c r="ALK7" s="388"/>
      <c r="ALL7" s="388"/>
      <c r="ALM7" s="388"/>
      <c r="ALN7" s="388"/>
      <c r="ALO7" s="388"/>
      <c r="ALP7" s="388"/>
      <c r="ALQ7" s="388"/>
      <c r="ALR7" s="388"/>
      <c r="ALS7" s="388"/>
      <c r="ALT7" s="388"/>
      <c r="ALU7" s="388"/>
      <c r="ALV7" s="388"/>
      <c r="ALW7" s="388"/>
      <c r="ALX7" s="388"/>
      <c r="ALY7" s="388"/>
      <c r="ALZ7" s="388"/>
      <c r="AMA7" s="388"/>
      <c r="AMB7" s="388"/>
      <c r="AMC7" s="388"/>
      <c r="AMD7" s="388"/>
      <c r="AME7" s="388"/>
      <c r="AMF7" s="388"/>
      <c r="AMG7" s="388"/>
      <c r="AMH7" s="388"/>
      <c r="AMI7" s="388"/>
      <c r="AMJ7" s="388"/>
      <c r="AMK7" s="388"/>
    </row>
    <row r="8" spans="1:1025" s="389" customFormat="1" ht="21.95" customHeight="1" thickBot="1" x14ac:dyDescent="0.3">
      <c r="A8" s="379" t="str">
        <f>'I. Coût jour'!A10</f>
        <v>Nom et Prénom de l'intervenant</v>
      </c>
      <c r="B8" s="380">
        <f>'I. Coût jour'!J10</f>
        <v>0</v>
      </c>
      <c r="C8" s="381">
        <f>'I. Coût jour'!L10</f>
        <v>0</v>
      </c>
      <c r="D8" s="382">
        <f>SUMIFS('Pour calculs onglet IV'!$AR$9:$AR$28,'Pour calculs onglet IV'!$D$9:$D$28,'IV.Charges de personnel'!A8,'Pour calculs onglet IV'!$E$9:$E$28,'IV.Charges de personnel'!$D$2)</f>
        <v>0</v>
      </c>
      <c r="E8" s="383">
        <f>SUMIFS('Pour calculs onglet IV'!$AR$9:$AR$28,'Pour calculs onglet IV'!$D$9:$D$28,'IV.Charges de personnel'!A8,'Pour calculs onglet IV'!$E$9:$E$28,'IV.Charges de personnel'!$E$2)</f>
        <v>0</v>
      </c>
      <c r="F8" s="384">
        <f>SUMIFS('Pour calculs onglet IV'!$AS$9:$AS$28,'Pour calculs onglet IV'!$D$9:$D$28,'IV.Charges de personnel'!$A8,'Pour calculs onglet IV'!$E$9:$E$28,'IV.Charges de personnel'!$D$2)</f>
        <v>0</v>
      </c>
      <c r="G8" s="383">
        <f>SUMIFS('Pour calculs onglet IV'!$AS$9:$AS$28,'Pour calculs onglet IV'!$D$9:$D$28,'IV.Charges de personnel'!$A8,'Pour calculs onglet IV'!$E$9:$E$28,'IV.Charges de personnel'!$E$2)</f>
        <v>0</v>
      </c>
      <c r="H8" s="384">
        <f>SUMIFS('Pour calculs onglet IV'!$AT$9:$AT$28,'Pour calculs onglet IV'!$D$9:$D$28,'IV.Charges de personnel'!$A8,'Pour calculs onglet IV'!$E$9:$E$28,'IV.Charges de personnel'!$D$2)</f>
        <v>0</v>
      </c>
      <c r="I8" s="383">
        <f>SUMIFS('Pour calculs onglet IV'!$AT$9:$AT$28,'Pour calculs onglet IV'!$D$9:$D$28,'IV.Charges de personnel'!$A8,'Pour calculs onglet IV'!$E$9:$E$28,'IV.Charges de personnel'!$E$2)</f>
        <v>0</v>
      </c>
      <c r="J8" s="384">
        <f>SUMIFS('Pour calculs onglet IV'!$AU$9:$AU$28,'Pour calculs onglet IV'!$D$9:$D$28,'IV.Charges de personnel'!$A8,'Pour calculs onglet IV'!$E$9:$E$28,'IV.Charges de personnel'!$D$2)</f>
        <v>0</v>
      </c>
      <c r="K8" s="383">
        <f>SUMIFS('Pour calculs onglet IV'!$AU$9:$AU$28,'Pour calculs onglet IV'!$D$9:$D$28,'IV.Charges de personnel'!$A8,'Pour calculs onglet IV'!$E$9:$E$28,'IV.Charges de personnel'!$E$2)</f>
        <v>0</v>
      </c>
      <c r="L8" s="384">
        <f>SUMIFS('Pour calculs onglet IV'!$AV$9:$AV$28,'Pour calculs onglet IV'!$D$9:$D$28,'IV.Charges de personnel'!$A8,'Pour calculs onglet IV'!$E$9:$E$28,'IV.Charges de personnel'!$D$2)</f>
        <v>0</v>
      </c>
      <c r="M8" s="383">
        <f>SUMIFS('Pour calculs onglet IV'!$AV$9:$AV$28,'Pour calculs onglet IV'!$D$9:$D$28,'IV.Charges de personnel'!$A8,'Pour calculs onglet IV'!$E$9:$E$28,'IV.Charges de personnel'!$E$2)</f>
        <v>0</v>
      </c>
      <c r="N8" s="385">
        <f t="shared" si="1"/>
        <v>0</v>
      </c>
      <c r="O8" s="386">
        <f t="shared" si="0"/>
        <v>0</v>
      </c>
      <c r="P8" s="387">
        <f>'II.Temps des personnels détail'!O2</f>
        <v>0</v>
      </c>
      <c r="Q8" s="387">
        <f>'II.Temps des personnels détail'!P2</f>
        <v>0</v>
      </c>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8"/>
      <c r="DG8" s="388"/>
      <c r="DH8" s="388"/>
      <c r="DI8" s="388"/>
      <c r="DJ8" s="388"/>
      <c r="DK8" s="388"/>
      <c r="DL8" s="388"/>
      <c r="DM8" s="388"/>
      <c r="DN8" s="388"/>
      <c r="DO8" s="388"/>
      <c r="DP8" s="388"/>
      <c r="DQ8" s="388"/>
      <c r="DR8" s="388"/>
      <c r="DS8" s="388"/>
      <c r="DT8" s="388"/>
      <c r="DU8" s="388"/>
      <c r="DV8" s="388"/>
      <c r="DW8" s="388"/>
      <c r="DX8" s="388"/>
      <c r="DY8" s="388"/>
      <c r="DZ8" s="388"/>
      <c r="EA8" s="388"/>
      <c r="EB8" s="388"/>
      <c r="EC8" s="388"/>
      <c r="ED8" s="388"/>
      <c r="EE8" s="388"/>
      <c r="EF8" s="388"/>
      <c r="EG8" s="388"/>
      <c r="EH8" s="388"/>
      <c r="EI8" s="388"/>
      <c r="EJ8" s="388"/>
      <c r="EK8" s="388"/>
      <c r="EL8" s="388"/>
      <c r="EM8" s="388"/>
      <c r="EN8" s="388"/>
      <c r="EO8" s="388"/>
      <c r="EP8" s="388"/>
      <c r="EQ8" s="388"/>
      <c r="ER8" s="388"/>
      <c r="ES8" s="388"/>
      <c r="ET8" s="388"/>
      <c r="EU8" s="388"/>
      <c r="EV8" s="388"/>
      <c r="EW8" s="388"/>
      <c r="EX8" s="388"/>
      <c r="EY8" s="388"/>
      <c r="EZ8" s="388"/>
      <c r="FA8" s="388"/>
      <c r="FB8" s="388"/>
      <c r="FC8" s="388"/>
      <c r="FD8" s="388"/>
      <c r="FE8" s="388"/>
      <c r="FF8" s="388"/>
      <c r="FG8" s="388"/>
      <c r="FH8" s="388"/>
      <c r="FI8" s="388"/>
      <c r="FJ8" s="388"/>
      <c r="FK8" s="388"/>
      <c r="FL8" s="388"/>
      <c r="FM8" s="388"/>
      <c r="FN8" s="388"/>
      <c r="FO8" s="388"/>
      <c r="FP8" s="388"/>
      <c r="FQ8" s="388"/>
      <c r="FR8" s="388"/>
      <c r="FS8" s="388"/>
      <c r="FT8" s="388"/>
      <c r="FU8" s="388"/>
      <c r="FV8" s="388"/>
      <c r="FW8" s="388"/>
      <c r="FX8" s="388"/>
      <c r="FY8" s="388"/>
      <c r="FZ8" s="388"/>
      <c r="GA8" s="388"/>
      <c r="GB8" s="388"/>
      <c r="GC8" s="388"/>
      <c r="GD8" s="388"/>
      <c r="GE8" s="388"/>
      <c r="GF8" s="388"/>
      <c r="GG8" s="388"/>
      <c r="GH8" s="388"/>
      <c r="GI8" s="388"/>
      <c r="GJ8" s="388"/>
      <c r="GK8" s="388"/>
      <c r="GL8" s="388"/>
      <c r="GM8" s="388"/>
      <c r="GN8" s="388"/>
      <c r="GO8" s="388"/>
      <c r="GP8" s="388"/>
      <c r="GQ8" s="388"/>
      <c r="GR8" s="388"/>
      <c r="GS8" s="388"/>
      <c r="GT8" s="388"/>
      <c r="GU8" s="388"/>
      <c r="GV8" s="388"/>
      <c r="GW8" s="388"/>
      <c r="GX8" s="388"/>
      <c r="GY8" s="388"/>
      <c r="GZ8" s="388"/>
      <c r="HA8" s="388"/>
      <c r="HB8" s="388"/>
      <c r="HC8" s="388"/>
      <c r="HD8" s="388"/>
      <c r="HE8" s="388"/>
      <c r="HF8" s="388"/>
      <c r="HG8" s="388"/>
      <c r="HH8" s="388"/>
      <c r="HI8" s="388"/>
      <c r="HJ8" s="388"/>
      <c r="HK8" s="388"/>
      <c r="HL8" s="388"/>
      <c r="HM8" s="388"/>
      <c r="HN8" s="388"/>
      <c r="HO8" s="388"/>
      <c r="HP8" s="388"/>
      <c r="HQ8" s="388"/>
      <c r="HR8" s="388"/>
      <c r="HS8" s="388"/>
      <c r="HT8" s="388"/>
      <c r="HU8" s="388"/>
      <c r="HV8" s="388"/>
      <c r="HW8" s="388"/>
      <c r="HX8" s="388"/>
      <c r="HY8" s="388"/>
      <c r="HZ8" s="388"/>
      <c r="IA8" s="388"/>
      <c r="IB8" s="388"/>
      <c r="IC8" s="388"/>
      <c r="ID8" s="388"/>
      <c r="IE8" s="388"/>
      <c r="IF8" s="388"/>
      <c r="IG8" s="388"/>
      <c r="IH8" s="388"/>
      <c r="II8" s="388"/>
      <c r="IJ8" s="388"/>
      <c r="IK8" s="388"/>
      <c r="IL8" s="388"/>
      <c r="IM8" s="388"/>
      <c r="IN8" s="388"/>
      <c r="IO8" s="388"/>
      <c r="IP8" s="388"/>
      <c r="IQ8" s="388"/>
      <c r="IR8" s="388"/>
      <c r="IS8" s="388"/>
      <c r="IT8" s="388"/>
      <c r="IU8" s="388"/>
      <c r="IV8" s="388"/>
      <c r="IW8" s="388"/>
      <c r="IX8" s="388"/>
      <c r="IY8" s="388"/>
      <c r="IZ8" s="388"/>
      <c r="JA8" s="388"/>
      <c r="JB8" s="388"/>
      <c r="JC8" s="388"/>
      <c r="JD8" s="388"/>
      <c r="JE8" s="388"/>
      <c r="JF8" s="388"/>
      <c r="JG8" s="388"/>
      <c r="JH8" s="388"/>
      <c r="JI8" s="388"/>
      <c r="JJ8" s="388"/>
      <c r="JK8" s="388"/>
      <c r="JL8" s="388"/>
      <c r="JM8" s="388"/>
      <c r="JN8" s="388"/>
      <c r="JO8" s="388"/>
      <c r="JP8" s="388"/>
      <c r="JQ8" s="388"/>
      <c r="JR8" s="388"/>
      <c r="JS8" s="388"/>
      <c r="JT8" s="388"/>
      <c r="JU8" s="388"/>
      <c r="JV8" s="388"/>
      <c r="JW8" s="388"/>
      <c r="JX8" s="388"/>
      <c r="JY8" s="388"/>
      <c r="JZ8" s="388"/>
      <c r="KA8" s="388"/>
      <c r="KB8" s="388"/>
      <c r="KC8" s="388"/>
      <c r="KD8" s="388"/>
      <c r="KE8" s="388"/>
      <c r="KF8" s="388"/>
      <c r="KG8" s="388"/>
      <c r="KH8" s="388"/>
      <c r="KI8" s="388"/>
      <c r="KJ8" s="388"/>
      <c r="KK8" s="388"/>
      <c r="KL8" s="388"/>
      <c r="KM8" s="388"/>
      <c r="KN8" s="388"/>
      <c r="KO8" s="388"/>
      <c r="KP8" s="388"/>
      <c r="KQ8" s="388"/>
      <c r="KR8" s="388"/>
      <c r="KS8" s="388"/>
      <c r="KT8" s="388"/>
      <c r="KU8" s="388"/>
      <c r="KV8" s="388"/>
      <c r="KW8" s="388"/>
      <c r="KX8" s="388"/>
      <c r="KY8" s="388"/>
      <c r="KZ8" s="388"/>
      <c r="LA8" s="388"/>
      <c r="LB8" s="388"/>
      <c r="LC8" s="388"/>
      <c r="LD8" s="388"/>
      <c r="LE8" s="388"/>
      <c r="LF8" s="388"/>
      <c r="LG8" s="388"/>
      <c r="LH8" s="388"/>
      <c r="LI8" s="388"/>
      <c r="LJ8" s="388"/>
      <c r="LK8" s="388"/>
      <c r="LL8" s="388"/>
      <c r="LM8" s="388"/>
      <c r="LN8" s="388"/>
      <c r="LO8" s="388"/>
      <c r="LP8" s="388"/>
      <c r="LQ8" s="388"/>
      <c r="LR8" s="388"/>
      <c r="LS8" s="388"/>
      <c r="LT8" s="388"/>
      <c r="LU8" s="388"/>
      <c r="LV8" s="388"/>
      <c r="LW8" s="388"/>
      <c r="LX8" s="388"/>
      <c r="LY8" s="388"/>
      <c r="LZ8" s="388"/>
      <c r="MA8" s="388"/>
      <c r="MB8" s="388"/>
      <c r="MC8" s="388"/>
      <c r="MD8" s="388"/>
      <c r="ME8" s="388"/>
      <c r="MF8" s="388"/>
      <c r="MG8" s="388"/>
      <c r="MH8" s="388"/>
      <c r="MI8" s="388"/>
      <c r="MJ8" s="388"/>
      <c r="MK8" s="388"/>
      <c r="ML8" s="388"/>
      <c r="MM8" s="388"/>
      <c r="MN8" s="388"/>
      <c r="MO8" s="388"/>
      <c r="MP8" s="388"/>
      <c r="MQ8" s="388"/>
      <c r="MR8" s="388"/>
      <c r="MS8" s="388"/>
      <c r="MT8" s="388"/>
      <c r="MU8" s="388"/>
      <c r="MV8" s="388"/>
      <c r="MW8" s="388"/>
      <c r="MX8" s="388"/>
      <c r="MY8" s="388"/>
      <c r="MZ8" s="388"/>
      <c r="NA8" s="388"/>
      <c r="NB8" s="388"/>
      <c r="NC8" s="388"/>
      <c r="ND8" s="388"/>
      <c r="NE8" s="388"/>
      <c r="NF8" s="388"/>
      <c r="NG8" s="388"/>
      <c r="NH8" s="388"/>
      <c r="NI8" s="388"/>
      <c r="NJ8" s="388"/>
      <c r="NK8" s="388"/>
      <c r="NL8" s="388"/>
      <c r="NM8" s="388"/>
      <c r="NN8" s="388"/>
      <c r="NO8" s="388"/>
      <c r="NP8" s="388"/>
      <c r="NQ8" s="388"/>
      <c r="NR8" s="388"/>
      <c r="NS8" s="388"/>
      <c r="NT8" s="388"/>
      <c r="NU8" s="388"/>
      <c r="NV8" s="388"/>
      <c r="NW8" s="388"/>
      <c r="NX8" s="388"/>
      <c r="NY8" s="388"/>
      <c r="NZ8" s="388"/>
      <c r="OA8" s="388"/>
      <c r="OB8" s="388"/>
      <c r="OC8" s="388"/>
      <c r="OD8" s="388"/>
      <c r="OE8" s="388"/>
      <c r="OF8" s="388"/>
      <c r="OG8" s="388"/>
      <c r="OH8" s="388"/>
      <c r="OI8" s="388"/>
      <c r="OJ8" s="388"/>
      <c r="OK8" s="388"/>
      <c r="OL8" s="388"/>
      <c r="OM8" s="388"/>
      <c r="ON8" s="388"/>
      <c r="OO8" s="388"/>
      <c r="OP8" s="388"/>
      <c r="OQ8" s="388"/>
      <c r="OR8" s="388"/>
      <c r="OS8" s="388"/>
      <c r="OT8" s="388"/>
      <c r="OU8" s="388"/>
      <c r="OV8" s="388"/>
      <c r="OW8" s="388"/>
      <c r="OX8" s="388"/>
      <c r="OY8" s="388"/>
      <c r="OZ8" s="388"/>
      <c r="PA8" s="388"/>
      <c r="PB8" s="388"/>
      <c r="PC8" s="388"/>
      <c r="PD8" s="388"/>
      <c r="PE8" s="388"/>
      <c r="PF8" s="388"/>
      <c r="PG8" s="388"/>
      <c r="PH8" s="388"/>
      <c r="PI8" s="388"/>
      <c r="PJ8" s="388"/>
      <c r="PK8" s="388"/>
      <c r="PL8" s="388"/>
      <c r="PM8" s="388"/>
      <c r="PN8" s="388"/>
      <c r="PO8" s="388"/>
      <c r="PP8" s="388"/>
      <c r="PQ8" s="388"/>
      <c r="PR8" s="388"/>
      <c r="PS8" s="388"/>
      <c r="PT8" s="388"/>
      <c r="PU8" s="388"/>
      <c r="PV8" s="388"/>
      <c r="PW8" s="388"/>
      <c r="PX8" s="388"/>
      <c r="PY8" s="388"/>
      <c r="PZ8" s="388"/>
      <c r="QA8" s="388"/>
      <c r="QB8" s="388"/>
      <c r="QC8" s="388"/>
      <c r="QD8" s="388"/>
      <c r="QE8" s="388"/>
      <c r="QF8" s="388"/>
      <c r="QG8" s="388"/>
      <c r="QH8" s="388"/>
      <c r="QI8" s="388"/>
      <c r="QJ8" s="388"/>
      <c r="QK8" s="388"/>
      <c r="QL8" s="388"/>
      <c r="QM8" s="388"/>
      <c r="QN8" s="388"/>
      <c r="QO8" s="388"/>
      <c r="QP8" s="388"/>
      <c r="QQ8" s="388"/>
      <c r="QR8" s="388"/>
      <c r="QS8" s="388"/>
      <c r="QT8" s="388"/>
      <c r="QU8" s="388"/>
      <c r="QV8" s="388"/>
      <c r="QW8" s="388"/>
      <c r="QX8" s="388"/>
      <c r="QY8" s="388"/>
      <c r="QZ8" s="388"/>
      <c r="RA8" s="388"/>
      <c r="RB8" s="388"/>
      <c r="RC8" s="388"/>
      <c r="RD8" s="388"/>
      <c r="RE8" s="388"/>
      <c r="RF8" s="388"/>
      <c r="RG8" s="388"/>
      <c r="RH8" s="388"/>
      <c r="RI8" s="388"/>
      <c r="RJ8" s="388"/>
      <c r="RK8" s="388"/>
      <c r="RL8" s="388"/>
      <c r="RM8" s="388"/>
      <c r="RN8" s="388"/>
      <c r="RO8" s="388"/>
      <c r="RP8" s="388"/>
      <c r="RQ8" s="388"/>
      <c r="RR8" s="388"/>
      <c r="RS8" s="388"/>
      <c r="RT8" s="388"/>
      <c r="RU8" s="388"/>
      <c r="RV8" s="388"/>
      <c r="RW8" s="388"/>
      <c r="RX8" s="388"/>
      <c r="RY8" s="388"/>
      <c r="RZ8" s="388"/>
      <c r="SA8" s="388"/>
      <c r="SB8" s="388"/>
      <c r="SC8" s="388"/>
      <c r="SD8" s="388"/>
      <c r="SE8" s="388"/>
      <c r="SF8" s="388"/>
      <c r="SG8" s="388"/>
      <c r="SH8" s="388"/>
      <c r="SI8" s="388"/>
      <c r="SJ8" s="388"/>
      <c r="SK8" s="388"/>
      <c r="SL8" s="388"/>
      <c r="SM8" s="388"/>
      <c r="SN8" s="388"/>
      <c r="SO8" s="388"/>
      <c r="SP8" s="388"/>
      <c r="SQ8" s="388"/>
      <c r="SR8" s="388"/>
      <c r="SS8" s="388"/>
      <c r="ST8" s="388"/>
      <c r="SU8" s="388"/>
      <c r="SV8" s="388"/>
      <c r="SW8" s="388"/>
      <c r="SX8" s="388"/>
      <c r="SY8" s="388"/>
      <c r="SZ8" s="388"/>
      <c r="TA8" s="388"/>
      <c r="TB8" s="388"/>
      <c r="TC8" s="388"/>
      <c r="TD8" s="388"/>
      <c r="TE8" s="388"/>
      <c r="TF8" s="388"/>
      <c r="TG8" s="388"/>
      <c r="TH8" s="388"/>
      <c r="TI8" s="388"/>
      <c r="TJ8" s="388"/>
      <c r="TK8" s="388"/>
      <c r="TL8" s="388"/>
      <c r="TM8" s="388"/>
      <c r="TN8" s="388"/>
      <c r="TO8" s="388"/>
      <c r="TP8" s="388"/>
      <c r="TQ8" s="388"/>
      <c r="TR8" s="388"/>
      <c r="TS8" s="388"/>
      <c r="TT8" s="388"/>
      <c r="TU8" s="388"/>
      <c r="TV8" s="388"/>
      <c r="TW8" s="388"/>
      <c r="TX8" s="388"/>
      <c r="TY8" s="388"/>
      <c r="TZ8" s="388"/>
      <c r="UA8" s="388"/>
      <c r="UB8" s="388"/>
      <c r="UC8" s="388"/>
      <c r="UD8" s="388"/>
      <c r="UE8" s="388"/>
      <c r="UF8" s="388"/>
      <c r="UG8" s="388"/>
      <c r="UH8" s="388"/>
      <c r="UI8" s="388"/>
      <c r="UJ8" s="388"/>
      <c r="UK8" s="388"/>
      <c r="UL8" s="388"/>
      <c r="UM8" s="388"/>
      <c r="UN8" s="388"/>
      <c r="UO8" s="388"/>
      <c r="UP8" s="388"/>
      <c r="UQ8" s="388"/>
      <c r="UR8" s="388"/>
      <c r="US8" s="388"/>
      <c r="UT8" s="388"/>
      <c r="UU8" s="388"/>
      <c r="UV8" s="388"/>
      <c r="UW8" s="388"/>
      <c r="UX8" s="388"/>
      <c r="UY8" s="388"/>
      <c r="UZ8" s="388"/>
      <c r="VA8" s="388"/>
      <c r="VB8" s="388"/>
      <c r="VC8" s="388"/>
      <c r="VD8" s="388"/>
      <c r="VE8" s="388"/>
      <c r="VF8" s="388"/>
      <c r="VG8" s="388"/>
      <c r="VH8" s="388"/>
      <c r="VI8" s="388"/>
      <c r="VJ8" s="388"/>
      <c r="VK8" s="388"/>
      <c r="VL8" s="388"/>
      <c r="VM8" s="388"/>
      <c r="VN8" s="388"/>
      <c r="VO8" s="388"/>
      <c r="VP8" s="388"/>
      <c r="VQ8" s="388"/>
      <c r="VR8" s="388"/>
      <c r="VS8" s="388"/>
      <c r="VT8" s="388"/>
      <c r="VU8" s="388"/>
      <c r="VV8" s="388"/>
      <c r="VW8" s="388"/>
      <c r="VX8" s="388"/>
      <c r="VY8" s="388"/>
      <c r="VZ8" s="388"/>
      <c r="WA8" s="388"/>
      <c r="WB8" s="388"/>
      <c r="WC8" s="388"/>
      <c r="WD8" s="388"/>
      <c r="WE8" s="388"/>
      <c r="WF8" s="388"/>
      <c r="WG8" s="388"/>
      <c r="WH8" s="388"/>
      <c r="WI8" s="388"/>
      <c r="WJ8" s="388"/>
      <c r="WK8" s="388"/>
      <c r="WL8" s="388"/>
      <c r="WM8" s="388"/>
      <c r="WN8" s="388"/>
      <c r="WO8" s="388"/>
      <c r="WP8" s="388"/>
      <c r="WQ8" s="388"/>
      <c r="WR8" s="388"/>
      <c r="WS8" s="388"/>
      <c r="WT8" s="388"/>
      <c r="WU8" s="388"/>
      <c r="WV8" s="388"/>
      <c r="WW8" s="388"/>
      <c r="WX8" s="388"/>
      <c r="WY8" s="388"/>
      <c r="WZ8" s="388"/>
      <c r="XA8" s="388"/>
      <c r="XB8" s="388"/>
      <c r="XC8" s="388"/>
      <c r="XD8" s="388"/>
      <c r="XE8" s="388"/>
      <c r="XF8" s="388"/>
      <c r="XG8" s="388"/>
      <c r="XH8" s="388"/>
      <c r="XI8" s="388"/>
      <c r="XJ8" s="388"/>
      <c r="XK8" s="388"/>
      <c r="XL8" s="388"/>
      <c r="XM8" s="388"/>
      <c r="XN8" s="388"/>
      <c r="XO8" s="388"/>
      <c r="XP8" s="388"/>
      <c r="XQ8" s="388"/>
      <c r="XR8" s="388"/>
      <c r="XS8" s="388"/>
      <c r="XT8" s="388"/>
      <c r="XU8" s="388"/>
      <c r="XV8" s="388"/>
      <c r="XW8" s="388"/>
      <c r="XX8" s="388"/>
      <c r="XY8" s="388"/>
      <c r="XZ8" s="388"/>
      <c r="YA8" s="388"/>
      <c r="YB8" s="388"/>
      <c r="YC8" s="388"/>
      <c r="YD8" s="388"/>
      <c r="YE8" s="388"/>
      <c r="YF8" s="388"/>
      <c r="YG8" s="388"/>
      <c r="YH8" s="388"/>
      <c r="YI8" s="388"/>
      <c r="YJ8" s="388"/>
      <c r="YK8" s="388"/>
      <c r="YL8" s="388"/>
      <c r="YM8" s="388"/>
      <c r="YN8" s="388"/>
      <c r="YO8" s="388"/>
      <c r="YP8" s="388"/>
      <c r="YQ8" s="388"/>
      <c r="YR8" s="388"/>
      <c r="YS8" s="388"/>
      <c r="YT8" s="388"/>
      <c r="YU8" s="388"/>
      <c r="YV8" s="388"/>
      <c r="YW8" s="388"/>
      <c r="YX8" s="388"/>
      <c r="YY8" s="388"/>
      <c r="YZ8" s="388"/>
      <c r="ZA8" s="388"/>
      <c r="ZB8" s="388"/>
      <c r="ZC8" s="388"/>
      <c r="ZD8" s="388"/>
      <c r="ZE8" s="388"/>
      <c r="ZF8" s="388"/>
      <c r="ZG8" s="388"/>
      <c r="ZH8" s="388"/>
      <c r="ZI8" s="388"/>
      <c r="ZJ8" s="388"/>
      <c r="ZK8" s="388"/>
      <c r="ZL8" s="388"/>
      <c r="ZM8" s="388"/>
      <c r="ZN8" s="388"/>
      <c r="ZO8" s="388"/>
      <c r="ZP8" s="388"/>
      <c r="ZQ8" s="388"/>
      <c r="ZR8" s="388"/>
      <c r="ZS8" s="388"/>
      <c r="ZT8" s="388"/>
      <c r="ZU8" s="388"/>
      <c r="ZV8" s="388"/>
      <c r="ZW8" s="388"/>
      <c r="ZX8" s="388"/>
      <c r="ZY8" s="388"/>
      <c r="ZZ8" s="388"/>
      <c r="AAA8" s="388"/>
      <c r="AAB8" s="388"/>
      <c r="AAC8" s="388"/>
      <c r="AAD8" s="388"/>
      <c r="AAE8" s="388"/>
      <c r="AAF8" s="388"/>
      <c r="AAG8" s="388"/>
      <c r="AAH8" s="388"/>
      <c r="AAI8" s="388"/>
      <c r="AAJ8" s="388"/>
      <c r="AAK8" s="388"/>
      <c r="AAL8" s="388"/>
      <c r="AAM8" s="388"/>
      <c r="AAN8" s="388"/>
      <c r="AAO8" s="388"/>
      <c r="AAP8" s="388"/>
      <c r="AAQ8" s="388"/>
      <c r="AAR8" s="388"/>
      <c r="AAS8" s="388"/>
      <c r="AAT8" s="388"/>
      <c r="AAU8" s="388"/>
      <c r="AAV8" s="388"/>
      <c r="AAW8" s="388"/>
      <c r="AAX8" s="388"/>
      <c r="AAY8" s="388"/>
      <c r="AAZ8" s="388"/>
      <c r="ABA8" s="388"/>
      <c r="ABB8" s="388"/>
      <c r="ABC8" s="388"/>
      <c r="ABD8" s="388"/>
      <c r="ABE8" s="388"/>
      <c r="ABF8" s="388"/>
      <c r="ABG8" s="388"/>
      <c r="ABH8" s="388"/>
      <c r="ABI8" s="388"/>
      <c r="ABJ8" s="388"/>
      <c r="ABK8" s="388"/>
      <c r="ABL8" s="388"/>
      <c r="ABM8" s="388"/>
      <c r="ABN8" s="388"/>
      <c r="ABO8" s="388"/>
      <c r="ABP8" s="388"/>
      <c r="ABQ8" s="388"/>
      <c r="ABR8" s="388"/>
      <c r="ABS8" s="388"/>
      <c r="ABT8" s="388"/>
      <c r="ABU8" s="388"/>
      <c r="ABV8" s="388"/>
      <c r="ABW8" s="388"/>
      <c r="ABX8" s="388"/>
      <c r="ABY8" s="388"/>
      <c r="ABZ8" s="388"/>
      <c r="ACA8" s="388"/>
      <c r="ACB8" s="388"/>
      <c r="ACC8" s="388"/>
      <c r="ACD8" s="388"/>
      <c r="ACE8" s="388"/>
      <c r="ACF8" s="388"/>
      <c r="ACG8" s="388"/>
      <c r="ACH8" s="388"/>
      <c r="ACI8" s="388"/>
      <c r="ACJ8" s="388"/>
      <c r="ACK8" s="388"/>
      <c r="ACL8" s="388"/>
      <c r="ACM8" s="388"/>
      <c r="ACN8" s="388"/>
      <c r="ACO8" s="388"/>
      <c r="ACP8" s="388"/>
      <c r="ACQ8" s="388"/>
      <c r="ACR8" s="388"/>
      <c r="ACS8" s="388"/>
      <c r="ACT8" s="388"/>
      <c r="ACU8" s="388"/>
      <c r="ACV8" s="388"/>
      <c r="ACW8" s="388"/>
      <c r="ACX8" s="388"/>
      <c r="ACY8" s="388"/>
      <c r="ACZ8" s="388"/>
      <c r="ADA8" s="388"/>
      <c r="ADB8" s="388"/>
      <c r="ADC8" s="388"/>
      <c r="ADD8" s="388"/>
      <c r="ADE8" s="388"/>
      <c r="ADF8" s="388"/>
      <c r="ADG8" s="388"/>
      <c r="ADH8" s="388"/>
      <c r="ADI8" s="388"/>
      <c r="ADJ8" s="388"/>
      <c r="ADK8" s="388"/>
      <c r="ADL8" s="388"/>
      <c r="ADM8" s="388"/>
      <c r="ADN8" s="388"/>
      <c r="ADO8" s="388"/>
      <c r="ADP8" s="388"/>
      <c r="ADQ8" s="388"/>
      <c r="ADR8" s="388"/>
      <c r="ADS8" s="388"/>
      <c r="ADT8" s="388"/>
      <c r="ADU8" s="388"/>
      <c r="ADV8" s="388"/>
      <c r="ADW8" s="388"/>
      <c r="ADX8" s="388"/>
      <c r="ADY8" s="388"/>
      <c r="ADZ8" s="388"/>
      <c r="AEA8" s="388"/>
      <c r="AEB8" s="388"/>
      <c r="AEC8" s="388"/>
      <c r="AED8" s="388"/>
      <c r="AEE8" s="388"/>
      <c r="AEF8" s="388"/>
      <c r="AEG8" s="388"/>
      <c r="AEH8" s="388"/>
      <c r="AEI8" s="388"/>
      <c r="AEJ8" s="388"/>
      <c r="AEK8" s="388"/>
      <c r="AEL8" s="388"/>
      <c r="AEM8" s="388"/>
      <c r="AEN8" s="388"/>
      <c r="AEO8" s="388"/>
      <c r="AEP8" s="388"/>
      <c r="AEQ8" s="388"/>
      <c r="AER8" s="388"/>
      <c r="AES8" s="388"/>
      <c r="AET8" s="388"/>
      <c r="AEU8" s="388"/>
      <c r="AEV8" s="388"/>
      <c r="AEW8" s="388"/>
      <c r="AEX8" s="388"/>
      <c r="AEY8" s="388"/>
      <c r="AEZ8" s="388"/>
      <c r="AFA8" s="388"/>
      <c r="AFB8" s="388"/>
      <c r="AFC8" s="388"/>
      <c r="AFD8" s="388"/>
      <c r="AFE8" s="388"/>
      <c r="AFF8" s="388"/>
      <c r="AFG8" s="388"/>
      <c r="AFH8" s="388"/>
      <c r="AFI8" s="388"/>
      <c r="AFJ8" s="388"/>
      <c r="AFK8" s="388"/>
      <c r="AFL8" s="388"/>
      <c r="AFM8" s="388"/>
      <c r="AFN8" s="388"/>
      <c r="AFO8" s="388"/>
      <c r="AFP8" s="388"/>
      <c r="AFQ8" s="388"/>
      <c r="AFR8" s="388"/>
      <c r="AFS8" s="388"/>
      <c r="AFT8" s="388"/>
      <c r="AFU8" s="388"/>
      <c r="AFV8" s="388"/>
      <c r="AFW8" s="388"/>
      <c r="AFX8" s="388"/>
      <c r="AFY8" s="388"/>
      <c r="AFZ8" s="388"/>
      <c r="AGA8" s="388"/>
      <c r="AGB8" s="388"/>
      <c r="AGC8" s="388"/>
      <c r="AGD8" s="388"/>
      <c r="AGE8" s="388"/>
      <c r="AGF8" s="388"/>
      <c r="AGG8" s="388"/>
      <c r="AGH8" s="388"/>
      <c r="AGI8" s="388"/>
      <c r="AGJ8" s="388"/>
      <c r="AGK8" s="388"/>
      <c r="AGL8" s="388"/>
      <c r="AGM8" s="388"/>
      <c r="AGN8" s="388"/>
      <c r="AGO8" s="388"/>
      <c r="AGP8" s="388"/>
      <c r="AGQ8" s="388"/>
      <c r="AGR8" s="388"/>
      <c r="AGS8" s="388"/>
      <c r="AGT8" s="388"/>
      <c r="AGU8" s="388"/>
      <c r="AGV8" s="388"/>
      <c r="AGW8" s="388"/>
      <c r="AGX8" s="388"/>
      <c r="AGY8" s="388"/>
      <c r="AGZ8" s="388"/>
      <c r="AHA8" s="388"/>
      <c r="AHB8" s="388"/>
      <c r="AHC8" s="388"/>
      <c r="AHD8" s="388"/>
      <c r="AHE8" s="388"/>
      <c r="AHF8" s="388"/>
      <c r="AHG8" s="388"/>
      <c r="AHH8" s="388"/>
      <c r="AHI8" s="388"/>
      <c r="AHJ8" s="388"/>
      <c r="AHK8" s="388"/>
      <c r="AHL8" s="388"/>
      <c r="AHM8" s="388"/>
      <c r="AHN8" s="388"/>
      <c r="AHO8" s="388"/>
      <c r="AHP8" s="388"/>
      <c r="AHQ8" s="388"/>
      <c r="AHR8" s="388"/>
      <c r="AHS8" s="388"/>
      <c r="AHT8" s="388"/>
      <c r="AHU8" s="388"/>
      <c r="AHV8" s="388"/>
      <c r="AHW8" s="388"/>
      <c r="AHX8" s="388"/>
      <c r="AHY8" s="388"/>
      <c r="AHZ8" s="388"/>
      <c r="AIA8" s="388"/>
      <c r="AIB8" s="388"/>
      <c r="AIC8" s="388"/>
      <c r="AID8" s="388"/>
      <c r="AIE8" s="388"/>
      <c r="AIF8" s="388"/>
      <c r="AIG8" s="388"/>
      <c r="AIH8" s="388"/>
      <c r="AII8" s="388"/>
      <c r="AIJ8" s="388"/>
      <c r="AIK8" s="388"/>
      <c r="AIL8" s="388"/>
      <c r="AIM8" s="388"/>
      <c r="AIN8" s="388"/>
      <c r="AIO8" s="388"/>
      <c r="AIP8" s="388"/>
      <c r="AIQ8" s="388"/>
      <c r="AIR8" s="388"/>
      <c r="AIS8" s="388"/>
      <c r="AIT8" s="388"/>
      <c r="AIU8" s="388"/>
      <c r="AIV8" s="388"/>
      <c r="AIW8" s="388"/>
      <c r="AIX8" s="388"/>
      <c r="AIY8" s="388"/>
      <c r="AIZ8" s="388"/>
      <c r="AJA8" s="388"/>
      <c r="AJB8" s="388"/>
      <c r="AJC8" s="388"/>
      <c r="AJD8" s="388"/>
      <c r="AJE8" s="388"/>
      <c r="AJF8" s="388"/>
      <c r="AJG8" s="388"/>
      <c r="AJH8" s="388"/>
      <c r="AJI8" s="388"/>
      <c r="AJJ8" s="388"/>
      <c r="AJK8" s="388"/>
      <c r="AJL8" s="388"/>
      <c r="AJM8" s="388"/>
      <c r="AJN8" s="388"/>
      <c r="AJO8" s="388"/>
      <c r="AJP8" s="388"/>
      <c r="AJQ8" s="388"/>
      <c r="AJR8" s="388"/>
      <c r="AJS8" s="388"/>
      <c r="AJT8" s="388"/>
      <c r="AJU8" s="388"/>
      <c r="AJV8" s="388"/>
      <c r="AJW8" s="388"/>
      <c r="AJX8" s="388"/>
      <c r="AJY8" s="388"/>
      <c r="AJZ8" s="388"/>
      <c r="AKA8" s="388"/>
      <c r="AKB8" s="388"/>
      <c r="AKC8" s="388"/>
      <c r="AKD8" s="388"/>
      <c r="AKE8" s="388"/>
      <c r="AKF8" s="388"/>
      <c r="AKG8" s="388"/>
      <c r="AKH8" s="388"/>
      <c r="AKI8" s="388"/>
      <c r="AKJ8" s="388"/>
      <c r="AKK8" s="388"/>
      <c r="AKL8" s="388"/>
      <c r="AKM8" s="388"/>
      <c r="AKN8" s="388"/>
      <c r="AKO8" s="388"/>
      <c r="AKP8" s="388"/>
      <c r="AKQ8" s="388"/>
      <c r="AKR8" s="388"/>
      <c r="AKS8" s="388"/>
      <c r="AKT8" s="388"/>
      <c r="AKU8" s="388"/>
      <c r="AKV8" s="388"/>
      <c r="AKW8" s="388"/>
      <c r="AKX8" s="388"/>
      <c r="AKY8" s="388"/>
      <c r="AKZ8" s="388"/>
      <c r="ALA8" s="388"/>
      <c r="ALB8" s="388"/>
      <c r="ALC8" s="388"/>
      <c r="ALD8" s="388"/>
      <c r="ALE8" s="388"/>
      <c r="ALF8" s="388"/>
      <c r="ALG8" s="388"/>
      <c r="ALH8" s="388"/>
      <c r="ALI8" s="388"/>
      <c r="ALJ8" s="388"/>
      <c r="ALK8" s="388"/>
      <c r="ALL8" s="388"/>
      <c r="ALM8" s="388"/>
      <c r="ALN8" s="388"/>
      <c r="ALO8" s="388"/>
      <c r="ALP8" s="388"/>
      <c r="ALQ8" s="388"/>
      <c r="ALR8" s="388"/>
      <c r="ALS8" s="388"/>
      <c r="ALT8" s="388"/>
      <c r="ALU8" s="388"/>
      <c r="ALV8" s="388"/>
      <c r="ALW8" s="388"/>
      <c r="ALX8" s="388"/>
      <c r="ALY8" s="388"/>
      <c r="ALZ8" s="388"/>
      <c r="AMA8" s="388"/>
      <c r="AMB8" s="388"/>
      <c r="AMC8" s="388"/>
      <c r="AMD8" s="388"/>
      <c r="AME8" s="388"/>
      <c r="AMF8" s="388"/>
      <c r="AMG8" s="388"/>
      <c r="AMH8" s="388"/>
      <c r="AMI8" s="388"/>
      <c r="AMJ8" s="388"/>
      <c r="AMK8" s="388"/>
    </row>
    <row r="9" spans="1:1025" s="389" customFormat="1" ht="21.95" customHeight="1" thickBot="1" x14ac:dyDescent="0.3">
      <c r="A9" s="379" t="str">
        <f>'I. Coût jour'!A11</f>
        <v>Nom et Prénom de l'intervenant</v>
      </c>
      <c r="B9" s="380">
        <f>'I. Coût jour'!J11</f>
        <v>0</v>
      </c>
      <c r="C9" s="381">
        <f>'I. Coût jour'!L11</f>
        <v>0</v>
      </c>
      <c r="D9" s="382">
        <f>SUMIFS('Pour calculs onglet IV'!$AR$9:$AR$28,'Pour calculs onglet IV'!$D$9:$D$28,'IV.Charges de personnel'!A9,'Pour calculs onglet IV'!$E$9:$E$28,'IV.Charges de personnel'!$D$2)</f>
        <v>0</v>
      </c>
      <c r="E9" s="383">
        <f>SUMIFS('Pour calculs onglet IV'!$AR$9:$AR$28,'Pour calculs onglet IV'!$D$9:$D$28,'IV.Charges de personnel'!A9,'Pour calculs onglet IV'!$E$9:$E$28,'IV.Charges de personnel'!$E$2)</f>
        <v>0</v>
      </c>
      <c r="F9" s="384">
        <f>SUMIFS('Pour calculs onglet IV'!$AS$9:$AS$28,'Pour calculs onglet IV'!$D$9:$D$28,'IV.Charges de personnel'!$A9,'Pour calculs onglet IV'!$E$9:$E$28,'IV.Charges de personnel'!$D$2)</f>
        <v>0</v>
      </c>
      <c r="G9" s="383">
        <f>SUMIFS('Pour calculs onglet IV'!$AS$9:$AS$28,'Pour calculs onglet IV'!$D$9:$D$28,'IV.Charges de personnel'!$A9,'Pour calculs onglet IV'!$E$9:$E$28,'IV.Charges de personnel'!$E$2)</f>
        <v>0</v>
      </c>
      <c r="H9" s="384">
        <f>SUMIFS('Pour calculs onglet IV'!$AT$9:$AT$28,'Pour calculs onglet IV'!$D$9:$D$28,'IV.Charges de personnel'!$A9,'Pour calculs onglet IV'!$E$9:$E$28,'IV.Charges de personnel'!$D$2)</f>
        <v>0</v>
      </c>
      <c r="I9" s="383">
        <f>SUMIFS('Pour calculs onglet IV'!$AT$9:$AT$28,'Pour calculs onglet IV'!$D$9:$D$28,'IV.Charges de personnel'!$A9,'Pour calculs onglet IV'!$E$9:$E$28,'IV.Charges de personnel'!$E$2)</f>
        <v>0</v>
      </c>
      <c r="J9" s="384">
        <f>SUMIFS('Pour calculs onglet IV'!$AU$9:$AU$28,'Pour calculs onglet IV'!$D$9:$D$28,'IV.Charges de personnel'!$A9,'Pour calculs onglet IV'!$E$9:$E$28,'IV.Charges de personnel'!$D$2)</f>
        <v>0</v>
      </c>
      <c r="K9" s="383">
        <f>SUMIFS('Pour calculs onglet IV'!$AU$9:$AU$28,'Pour calculs onglet IV'!$D$9:$D$28,'IV.Charges de personnel'!$A9,'Pour calculs onglet IV'!$E$9:$E$28,'IV.Charges de personnel'!$E$2)</f>
        <v>0</v>
      </c>
      <c r="L9" s="384">
        <f>SUMIFS('Pour calculs onglet IV'!$AV$9:$AV$28,'Pour calculs onglet IV'!$D$9:$D$28,'IV.Charges de personnel'!$A9,'Pour calculs onglet IV'!$E$9:$E$28,'IV.Charges de personnel'!$D$2)</f>
        <v>0</v>
      </c>
      <c r="M9" s="383">
        <f>SUMIFS('Pour calculs onglet IV'!$AV$9:$AV$28,'Pour calculs onglet IV'!$D$9:$D$28,'IV.Charges de personnel'!$A9,'Pour calculs onglet IV'!$E$9:$E$28,'IV.Charges de personnel'!$E$2)</f>
        <v>0</v>
      </c>
      <c r="N9" s="385">
        <f t="shared" si="1"/>
        <v>0</v>
      </c>
      <c r="O9" s="386">
        <f t="shared" si="0"/>
        <v>0</v>
      </c>
      <c r="P9" s="387">
        <f>'II.Temps des personnels détail'!Q2</f>
        <v>0</v>
      </c>
      <c r="Q9" s="387">
        <f>'II.Temps des personnels détail'!R2</f>
        <v>0</v>
      </c>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8"/>
      <c r="DG9" s="388"/>
      <c r="DH9" s="388"/>
      <c r="DI9" s="388"/>
      <c r="DJ9" s="388"/>
      <c r="DK9" s="388"/>
      <c r="DL9" s="388"/>
      <c r="DM9" s="388"/>
      <c r="DN9" s="388"/>
      <c r="DO9" s="388"/>
      <c r="DP9" s="388"/>
      <c r="DQ9" s="388"/>
      <c r="DR9" s="388"/>
      <c r="DS9" s="388"/>
      <c r="DT9" s="388"/>
      <c r="DU9" s="388"/>
      <c r="DV9" s="388"/>
      <c r="DW9" s="388"/>
      <c r="DX9" s="388"/>
      <c r="DY9" s="388"/>
      <c r="DZ9" s="388"/>
      <c r="EA9" s="388"/>
      <c r="EB9" s="388"/>
      <c r="EC9" s="388"/>
      <c r="ED9" s="388"/>
      <c r="EE9" s="388"/>
      <c r="EF9" s="388"/>
      <c r="EG9" s="388"/>
      <c r="EH9" s="388"/>
      <c r="EI9" s="388"/>
      <c r="EJ9" s="388"/>
      <c r="EK9" s="388"/>
      <c r="EL9" s="388"/>
      <c r="EM9" s="388"/>
      <c r="EN9" s="388"/>
      <c r="EO9" s="388"/>
      <c r="EP9" s="388"/>
      <c r="EQ9" s="388"/>
      <c r="ER9" s="388"/>
      <c r="ES9" s="388"/>
      <c r="ET9" s="388"/>
      <c r="EU9" s="388"/>
      <c r="EV9" s="388"/>
      <c r="EW9" s="388"/>
      <c r="EX9" s="388"/>
      <c r="EY9" s="388"/>
      <c r="EZ9" s="388"/>
      <c r="FA9" s="388"/>
      <c r="FB9" s="388"/>
      <c r="FC9" s="388"/>
      <c r="FD9" s="388"/>
      <c r="FE9" s="388"/>
      <c r="FF9" s="388"/>
      <c r="FG9" s="388"/>
      <c r="FH9" s="388"/>
      <c r="FI9" s="388"/>
      <c r="FJ9" s="388"/>
      <c r="FK9" s="388"/>
      <c r="FL9" s="388"/>
      <c r="FM9" s="388"/>
      <c r="FN9" s="388"/>
      <c r="FO9" s="388"/>
      <c r="FP9" s="388"/>
      <c r="FQ9" s="388"/>
      <c r="FR9" s="388"/>
      <c r="FS9" s="388"/>
      <c r="FT9" s="388"/>
      <c r="FU9" s="388"/>
      <c r="FV9" s="388"/>
      <c r="FW9" s="388"/>
      <c r="FX9" s="388"/>
      <c r="FY9" s="388"/>
      <c r="FZ9" s="388"/>
      <c r="GA9" s="388"/>
      <c r="GB9" s="388"/>
      <c r="GC9" s="388"/>
      <c r="GD9" s="388"/>
      <c r="GE9" s="388"/>
      <c r="GF9" s="388"/>
      <c r="GG9" s="388"/>
      <c r="GH9" s="388"/>
      <c r="GI9" s="388"/>
      <c r="GJ9" s="388"/>
      <c r="GK9" s="388"/>
      <c r="GL9" s="388"/>
      <c r="GM9" s="388"/>
      <c r="GN9" s="388"/>
      <c r="GO9" s="388"/>
      <c r="GP9" s="388"/>
      <c r="GQ9" s="388"/>
      <c r="GR9" s="388"/>
      <c r="GS9" s="388"/>
      <c r="GT9" s="388"/>
      <c r="GU9" s="388"/>
      <c r="GV9" s="388"/>
      <c r="GW9" s="388"/>
      <c r="GX9" s="388"/>
      <c r="GY9" s="388"/>
      <c r="GZ9" s="388"/>
      <c r="HA9" s="388"/>
      <c r="HB9" s="388"/>
      <c r="HC9" s="388"/>
      <c r="HD9" s="388"/>
      <c r="HE9" s="388"/>
      <c r="HF9" s="388"/>
      <c r="HG9" s="388"/>
      <c r="HH9" s="388"/>
      <c r="HI9" s="388"/>
      <c r="HJ9" s="388"/>
      <c r="HK9" s="388"/>
      <c r="HL9" s="388"/>
      <c r="HM9" s="388"/>
      <c r="HN9" s="388"/>
      <c r="HO9" s="388"/>
      <c r="HP9" s="388"/>
      <c r="HQ9" s="388"/>
      <c r="HR9" s="388"/>
      <c r="HS9" s="388"/>
      <c r="HT9" s="388"/>
      <c r="HU9" s="388"/>
      <c r="HV9" s="388"/>
      <c r="HW9" s="388"/>
      <c r="HX9" s="388"/>
      <c r="HY9" s="388"/>
      <c r="HZ9" s="388"/>
      <c r="IA9" s="388"/>
      <c r="IB9" s="388"/>
      <c r="IC9" s="388"/>
      <c r="ID9" s="388"/>
      <c r="IE9" s="388"/>
      <c r="IF9" s="388"/>
      <c r="IG9" s="388"/>
      <c r="IH9" s="388"/>
      <c r="II9" s="388"/>
      <c r="IJ9" s="388"/>
      <c r="IK9" s="388"/>
      <c r="IL9" s="388"/>
      <c r="IM9" s="388"/>
      <c r="IN9" s="388"/>
      <c r="IO9" s="388"/>
      <c r="IP9" s="388"/>
      <c r="IQ9" s="388"/>
      <c r="IR9" s="388"/>
      <c r="IS9" s="388"/>
      <c r="IT9" s="388"/>
      <c r="IU9" s="388"/>
      <c r="IV9" s="388"/>
      <c r="IW9" s="388"/>
      <c r="IX9" s="388"/>
      <c r="IY9" s="388"/>
      <c r="IZ9" s="388"/>
      <c r="JA9" s="388"/>
      <c r="JB9" s="388"/>
      <c r="JC9" s="388"/>
      <c r="JD9" s="388"/>
      <c r="JE9" s="388"/>
      <c r="JF9" s="388"/>
      <c r="JG9" s="388"/>
      <c r="JH9" s="388"/>
      <c r="JI9" s="388"/>
      <c r="JJ9" s="388"/>
      <c r="JK9" s="388"/>
      <c r="JL9" s="388"/>
      <c r="JM9" s="388"/>
      <c r="JN9" s="388"/>
      <c r="JO9" s="388"/>
      <c r="JP9" s="388"/>
      <c r="JQ9" s="388"/>
      <c r="JR9" s="388"/>
      <c r="JS9" s="388"/>
      <c r="JT9" s="388"/>
      <c r="JU9" s="388"/>
      <c r="JV9" s="388"/>
      <c r="JW9" s="388"/>
      <c r="JX9" s="388"/>
      <c r="JY9" s="388"/>
      <c r="JZ9" s="388"/>
      <c r="KA9" s="388"/>
      <c r="KB9" s="388"/>
      <c r="KC9" s="388"/>
      <c r="KD9" s="388"/>
      <c r="KE9" s="388"/>
      <c r="KF9" s="388"/>
      <c r="KG9" s="388"/>
      <c r="KH9" s="388"/>
      <c r="KI9" s="388"/>
      <c r="KJ9" s="388"/>
      <c r="KK9" s="388"/>
      <c r="KL9" s="388"/>
      <c r="KM9" s="388"/>
      <c r="KN9" s="388"/>
      <c r="KO9" s="388"/>
      <c r="KP9" s="388"/>
      <c r="KQ9" s="388"/>
      <c r="KR9" s="388"/>
      <c r="KS9" s="388"/>
      <c r="KT9" s="388"/>
      <c r="KU9" s="388"/>
      <c r="KV9" s="388"/>
      <c r="KW9" s="388"/>
      <c r="KX9" s="388"/>
      <c r="KY9" s="388"/>
      <c r="KZ9" s="388"/>
      <c r="LA9" s="388"/>
      <c r="LB9" s="388"/>
      <c r="LC9" s="388"/>
      <c r="LD9" s="388"/>
      <c r="LE9" s="388"/>
      <c r="LF9" s="388"/>
      <c r="LG9" s="388"/>
      <c r="LH9" s="388"/>
      <c r="LI9" s="388"/>
      <c r="LJ9" s="388"/>
      <c r="LK9" s="388"/>
      <c r="LL9" s="388"/>
      <c r="LM9" s="388"/>
      <c r="LN9" s="388"/>
      <c r="LO9" s="388"/>
      <c r="LP9" s="388"/>
      <c r="LQ9" s="388"/>
      <c r="LR9" s="388"/>
      <c r="LS9" s="388"/>
      <c r="LT9" s="388"/>
      <c r="LU9" s="388"/>
      <c r="LV9" s="388"/>
      <c r="LW9" s="388"/>
      <c r="LX9" s="388"/>
      <c r="LY9" s="388"/>
      <c r="LZ9" s="388"/>
      <c r="MA9" s="388"/>
      <c r="MB9" s="388"/>
      <c r="MC9" s="388"/>
      <c r="MD9" s="388"/>
      <c r="ME9" s="388"/>
      <c r="MF9" s="388"/>
      <c r="MG9" s="388"/>
      <c r="MH9" s="388"/>
      <c r="MI9" s="388"/>
      <c r="MJ9" s="388"/>
      <c r="MK9" s="388"/>
      <c r="ML9" s="388"/>
      <c r="MM9" s="388"/>
      <c r="MN9" s="388"/>
      <c r="MO9" s="388"/>
      <c r="MP9" s="388"/>
      <c r="MQ9" s="388"/>
      <c r="MR9" s="388"/>
      <c r="MS9" s="388"/>
      <c r="MT9" s="388"/>
      <c r="MU9" s="388"/>
      <c r="MV9" s="388"/>
      <c r="MW9" s="388"/>
      <c r="MX9" s="388"/>
      <c r="MY9" s="388"/>
      <c r="MZ9" s="388"/>
      <c r="NA9" s="388"/>
      <c r="NB9" s="388"/>
      <c r="NC9" s="388"/>
      <c r="ND9" s="388"/>
      <c r="NE9" s="388"/>
      <c r="NF9" s="388"/>
      <c r="NG9" s="388"/>
      <c r="NH9" s="388"/>
      <c r="NI9" s="388"/>
      <c r="NJ9" s="388"/>
      <c r="NK9" s="388"/>
      <c r="NL9" s="388"/>
      <c r="NM9" s="388"/>
      <c r="NN9" s="388"/>
      <c r="NO9" s="388"/>
      <c r="NP9" s="388"/>
      <c r="NQ9" s="388"/>
      <c r="NR9" s="388"/>
      <c r="NS9" s="388"/>
      <c r="NT9" s="388"/>
      <c r="NU9" s="388"/>
      <c r="NV9" s="388"/>
      <c r="NW9" s="388"/>
      <c r="NX9" s="388"/>
      <c r="NY9" s="388"/>
      <c r="NZ9" s="388"/>
      <c r="OA9" s="388"/>
      <c r="OB9" s="388"/>
      <c r="OC9" s="388"/>
      <c r="OD9" s="388"/>
      <c r="OE9" s="388"/>
      <c r="OF9" s="388"/>
      <c r="OG9" s="388"/>
      <c r="OH9" s="388"/>
      <c r="OI9" s="388"/>
      <c r="OJ9" s="388"/>
      <c r="OK9" s="388"/>
      <c r="OL9" s="388"/>
      <c r="OM9" s="388"/>
      <c r="ON9" s="388"/>
      <c r="OO9" s="388"/>
      <c r="OP9" s="388"/>
      <c r="OQ9" s="388"/>
      <c r="OR9" s="388"/>
      <c r="OS9" s="388"/>
      <c r="OT9" s="388"/>
      <c r="OU9" s="388"/>
      <c r="OV9" s="388"/>
      <c r="OW9" s="388"/>
      <c r="OX9" s="388"/>
      <c r="OY9" s="388"/>
      <c r="OZ9" s="388"/>
      <c r="PA9" s="388"/>
      <c r="PB9" s="388"/>
      <c r="PC9" s="388"/>
      <c r="PD9" s="388"/>
      <c r="PE9" s="388"/>
      <c r="PF9" s="388"/>
      <c r="PG9" s="388"/>
      <c r="PH9" s="388"/>
      <c r="PI9" s="388"/>
      <c r="PJ9" s="388"/>
      <c r="PK9" s="388"/>
      <c r="PL9" s="388"/>
      <c r="PM9" s="388"/>
      <c r="PN9" s="388"/>
      <c r="PO9" s="388"/>
      <c r="PP9" s="388"/>
      <c r="PQ9" s="388"/>
      <c r="PR9" s="388"/>
      <c r="PS9" s="388"/>
      <c r="PT9" s="388"/>
      <c r="PU9" s="388"/>
      <c r="PV9" s="388"/>
      <c r="PW9" s="388"/>
      <c r="PX9" s="388"/>
      <c r="PY9" s="388"/>
      <c r="PZ9" s="388"/>
      <c r="QA9" s="388"/>
      <c r="QB9" s="388"/>
      <c r="QC9" s="388"/>
      <c r="QD9" s="388"/>
      <c r="QE9" s="388"/>
      <c r="QF9" s="388"/>
      <c r="QG9" s="388"/>
      <c r="QH9" s="388"/>
      <c r="QI9" s="388"/>
      <c r="QJ9" s="388"/>
      <c r="QK9" s="388"/>
      <c r="QL9" s="388"/>
      <c r="QM9" s="388"/>
      <c r="QN9" s="388"/>
      <c r="QO9" s="388"/>
      <c r="QP9" s="388"/>
      <c r="QQ9" s="388"/>
      <c r="QR9" s="388"/>
      <c r="QS9" s="388"/>
      <c r="QT9" s="388"/>
      <c r="QU9" s="388"/>
      <c r="QV9" s="388"/>
      <c r="QW9" s="388"/>
      <c r="QX9" s="388"/>
      <c r="QY9" s="388"/>
      <c r="QZ9" s="388"/>
      <c r="RA9" s="388"/>
      <c r="RB9" s="388"/>
      <c r="RC9" s="388"/>
      <c r="RD9" s="388"/>
      <c r="RE9" s="388"/>
      <c r="RF9" s="388"/>
      <c r="RG9" s="388"/>
      <c r="RH9" s="388"/>
      <c r="RI9" s="388"/>
      <c r="RJ9" s="388"/>
      <c r="RK9" s="388"/>
      <c r="RL9" s="388"/>
      <c r="RM9" s="388"/>
      <c r="RN9" s="388"/>
      <c r="RO9" s="388"/>
      <c r="RP9" s="388"/>
      <c r="RQ9" s="388"/>
      <c r="RR9" s="388"/>
      <c r="RS9" s="388"/>
      <c r="RT9" s="388"/>
      <c r="RU9" s="388"/>
      <c r="RV9" s="388"/>
      <c r="RW9" s="388"/>
      <c r="RX9" s="388"/>
      <c r="RY9" s="388"/>
      <c r="RZ9" s="388"/>
      <c r="SA9" s="388"/>
      <c r="SB9" s="388"/>
      <c r="SC9" s="388"/>
      <c r="SD9" s="388"/>
      <c r="SE9" s="388"/>
      <c r="SF9" s="388"/>
      <c r="SG9" s="388"/>
      <c r="SH9" s="388"/>
      <c r="SI9" s="388"/>
      <c r="SJ9" s="388"/>
      <c r="SK9" s="388"/>
      <c r="SL9" s="388"/>
      <c r="SM9" s="388"/>
      <c r="SN9" s="388"/>
      <c r="SO9" s="388"/>
      <c r="SP9" s="388"/>
      <c r="SQ9" s="388"/>
      <c r="SR9" s="388"/>
      <c r="SS9" s="388"/>
      <c r="ST9" s="388"/>
      <c r="SU9" s="388"/>
      <c r="SV9" s="388"/>
      <c r="SW9" s="388"/>
      <c r="SX9" s="388"/>
      <c r="SY9" s="388"/>
      <c r="SZ9" s="388"/>
      <c r="TA9" s="388"/>
      <c r="TB9" s="388"/>
      <c r="TC9" s="388"/>
      <c r="TD9" s="388"/>
      <c r="TE9" s="388"/>
      <c r="TF9" s="388"/>
      <c r="TG9" s="388"/>
      <c r="TH9" s="388"/>
      <c r="TI9" s="388"/>
      <c r="TJ9" s="388"/>
      <c r="TK9" s="388"/>
      <c r="TL9" s="388"/>
      <c r="TM9" s="388"/>
      <c r="TN9" s="388"/>
      <c r="TO9" s="388"/>
      <c r="TP9" s="388"/>
      <c r="TQ9" s="388"/>
      <c r="TR9" s="388"/>
      <c r="TS9" s="388"/>
      <c r="TT9" s="388"/>
      <c r="TU9" s="388"/>
      <c r="TV9" s="388"/>
      <c r="TW9" s="388"/>
      <c r="TX9" s="388"/>
      <c r="TY9" s="388"/>
      <c r="TZ9" s="388"/>
      <c r="UA9" s="388"/>
      <c r="UB9" s="388"/>
      <c r="UC9" s="388"/>
      <c r="UD9" s="388"/>
      <c r="UE9" s="388"/>
      <c r="UF9" s="388"/>
      <c r="UG9" s="388"/>
      <c r="UH9" s="388"/>
      <c r="UI9" s="388"/>
      <c r="UJ9" s="388"/>
      <c r="UK9" s="388"/>
      <c r="UL9" s="388"/>
      <c r="UM9" s="388"/>
      <c r="UN9" s="388"/>
      <c r="UO9" s="388"/>
      <c r="UP9" s="388"/>
      <c r="UQ9" s="388"/>
      <c r="UR9" s="388"/>
      <c r="US9" s="388"/>
      <c r="UT9" s="388"/>
      <c r="UU9" s="388"/>
      <c r="UV9" s="388"/>
      <c r="UW9" s="388"/>
      <c r="UX9" s="388"/>
      <c r="UY9" s="388"/>
      <c r="UZ9" s="388"/>
      <c r="VA9" s="388"/>
      <c r="VB9" s="388"/>
      <c r="VC9" s="388"/>
      <c r="VD9" s="388"/>
      <c r="VE9" s="388"/>
      <c r="VF9" s="388"/>
      <c r="VG9" s="388"/>
      <c r="VH9" s="388"/>
      <c r="VI9" s="388"/>
      <c r="VJ9" s="388"/>
      <c r="VK9" s="388"/>
      <c r="VL9" s="388"/>
      <c r="VM9" s="388"/>
      <c r="VN9" s="388"/>
      <c r="VO9" s="388"/>
      <c r="VP9" s="388"/>
      <c r="VQ9" s="388"/>
      <c r="VR9" s="388"/>
      <c r="VS9" s="388"/>
      <c r="VT9" s="388"/>
      <c r="VU9" s="388"/>
      <c r="VV9" s="388"/>
      <c r="VW9" s="388"/>
      <c r="VX9" s="388"/>
      <c r="VY9" s="388"/>
      <c r="VZ9" s="388"/>
      <c r="WA9" s="388"/>
      <c r="WB9" s="388"/>
      <c r="WC9" s="388"/>
      <c r="WD9" s="388"/>
      <c r="WE9" s="388"/>
      <c r="WF9" s="388"/>
      <c r="WG9" s="388"/>
      <c r="WH9" s="388"/>
      <c r="WI9" s="388"/>
      <c r="WJ9" s="388"/>
      <c r="WK9" s="388"/>
      <c r="WL9" s="388"/>
      <c r="WM9" s="388"/>
      <c r="WN9" s="388"/>
      <c r="WO9" s="388"/>
      <c r="WP9" s="388"/>
      <c r="WQ9" s="388"/>
      <c r="WR9" s="388"/>
      <c r="WS9" s="388"/>
      <c r="WT9" s="388"/>
      <c r="WU9" s="388"/>
      <c r="WV9" s="388"/>
      <c r="WW9" s="388"/>
      <c r="WX9" s="388"/>
      <c r="WY9" s="388"/>
      <c r="WZ9" s="388"/>
      <c r="XA9" s="388"/>
      <c r="XB9" s="388"/>
      <c r="XC9" s="388"/>
      <c r="XD9" s="388"/>
      <c r="XE9" s="388"/>
      <c r="XF9" s="388"/>
      <c r="XG9" s="388"/>
      <c r="XH9" s="388"/>
      <c r="XI9" s="388"/>
      <c r="XJ9" s="388"/>
      <c r="XK9" s="388"/>
      <c r="XL9" s="388"/>
      <c r="XM9" s="388"/>
      <c r="XN9" s="388"/>
      <c r="XO9" s="388"/>
      <c r="XP9" s="388"/>
      <c r="XQ9" s="388"/>
      <c r="XR9" s="388"/>
      <c r="XS9" s="388"/>
      <c r="XT9" s="388"/>
      <c r="XU9" s="388"/>
      <c r="XV9" s="388"/>
      <c r="XW9" s="388"/>
      <c r="XX9" s="388"/>
      <c r="XY9" s="388"/>
      <c r="XZ9" s="388"/>
      <c r="YA9" s="388"/>
      <c r="YB9" s="388"/>
      <c r="YC9" s="388"/>
      <c r="YD9" s="388"/>
      <c r="YE9" s="388"/>
      <c r="YF9" s="388"/>
      <c r="YG9" s="388"/>
      <c r="YH9" s="388"/>
      <c r="YI9" s="388"/>
      <c r="YJ9" s="388"/>
      <c r="YK9" s="388"/>
      <c r="YL9" s="388"/>
      <c r="YM9" s="388"/>
      <c r="YN9" s="388"/>
      <c r="YO9" s="388"/>
      <c r="YP9" s="388"/>
      <c r="YQ9" s="388"/>
      <c r="YR9" s="388"/>
      <c r="YS9" s="388"/>
      <c r="YT9" s="388"/>
      <c r="YU9" s="388"/>
      <c r="YV9" s="388"/>
      <c r="YW9" s="388"/>
      <c r="YX9" s="388"/>
      <c r="YY9" s="388"/>
      <c r="YZ9" s="388"/>
      <c r="ZA9" s="388"/>
      <c r="ZB9" s="388"/>
      <c r="ZC9" s="388"/>
      <c r="ZD9" s="388"/>
      <c r="ZE9" s="388"/>
      <c r="ZF9" s="388"/>
      <c r="ZG9" s="388"/>
      <c r="ZH9" s="388"/>
      <c r="ZI9" s="388"/>
      <c r="ZJ9" s="388"/>
      <c r="ZK9" s="388"/>
      <c r="ZL9" s="388"/>
      <c r="ZM9" s="388"/>
      <c r="ZN9" s="388"/>
      <c r="ZO9" s="388"/>
      <c r="ZP9" s="388"/>
      <c r="ZQ9" s="388"/>
      <c r="ZR9" s="388"/>
      <c r="ZS9" s="388"/>
      <c r="ZT9" s="388"/>
      <c r="ZU9" s="388"/>
      <c r="ZV9" s="388"/>
      <c r="ZW9" s="388"/>
      <c r="ZX9" s="388"/>
      <c r="ZY9" s="388"/>
      <c r="ZZ9" s="388"/>
      <c r="AAA9" s="388"/>
      <c r="AAB9" s="388"/>
      <c r="AAC9" s="388"/>
      <c r="AAD9" s="388"/>
      <c r="AAE9" s="388"/>
      <c r="AAF9" s="388"/>
      <c r="AAG9" s="388"/>
      <c r="AAH9" s="388"/>
      <c r="AAI9" s="388"/>
      <c r="AAJ9" s="388"/>
      <c r="AAK9" s="388"/>
      <c r="AAL9" s="388"/>
      <c r="AAM9" s="388"/>
      <c r="AAN9" s="388"/>
      <c r="AAO9" s="388"/>
      <c r="AAP9" s="388"/>
      <c r="AAQ9" s="388"/>
      <c r="AAR9" s="388"/>
      <c r="AAS9" s="388"/>
      <c r="AAT9" s="388"/>
      <c r="AAU9" s="388"/>
      <c r="AAV9" s="388"/>
      <c r="AAW9" s="388"/>
      <c r="AAX9" s="388"/>
      <c r="AAY9" s="388"/>
      <c r="AAZ9" s="388"/>
      <c r="ABA9" s="388"/>
      <c r="ABB9" s="388"/>
      <c r="ABC9" s="388"/>
      <c r="ABD9" s="388"/>
      <c r="ABE9" s="388"/>
      <c r="ABF9" s="388"/>
      <c r="ABG9" s="388"/>
      <c r="ABH9" s="388"/>
      <c r="ABI9" s="388"/>
      <c r="ABJ9" s="388"/>
      <c r="ABK9" s="388"/>
      <c r="ABL9" s="388"/>
      <c r="ABM9" s="388"/>
      <c r="ABN9" s="388"/>
      <c r="ABO9" s="388"/>
      <c r="ABP9" s="388"/>
      <c r="ABQ9" s="388"/>
      <c r="ABR9" s="388"/>
      <c r="ABS9" s="388"/>
      <c r="ABT9" s="388"/>
      <c r="ABU9" s="388"/>
      <c r="ABV9" s="388"/>
      <c r="ABW9" s="388"/>
      <c r="ABX9" s="388"/>
      <c r="ABY9" s="388"/>
      <c r="ABZ9" s="388"/>
      <c r="ACA9" s="388"/>
      <c r="ACB9" s="388"/>
      <c r="ACC9" s="388"/>
      <c r="ACD9" s="388"/>
      <c r="ACE9" s="388"/>
      <c r="ACF9" s="388"/>
      <c r="ACG9" s="388"/>
      <c r="ACH9" s="388"/>
      <c r="ACI9" s="388"/>
      <c r="ACJ9" s="388"/>
      <c r="ACK9" s="388"/>
      <c r="ACL9" s="388"/>
      <c r="ACM9" s="388"/>
      <c r="ACN9" s="388"/>
      <c r="ACO9" s="388"/>
      <c r="ACP9" s="388"/>
      <c r="ACQ9" s="388"/>
      <c r="ACR9" s="388"/>
      <c r="ACS9" s="388"/>
      <c r="ACT9" s="388"/>
      <c r="ACU9" s="388"/>
      <c r="ACV9" s="388"/>
      <c r="ACW9" s="388"/>
      <c r="ACX9" s="388"/>
      <c r="ACY9" s="388"/>
      <c r="ACZ9" s="388"/>
      <c r="ADA9" s="388"/>
      <c r="ADB9" s="388"/>
      <c r="ADC9" s="388"/>
      <c r="ADD9" s="388"/>
      <c r="ADE9" s="388"/>
      <c r="ADF9" s="388"/>
      <c r="ADG9" s="388"/>
      <c r="ADH9" s="388"/>
      <c r="ADI9" s="388"/>
      <c r="ADJ9" s="388"/>
      <c r="ADK9" s="388"/>
      <c r="ADL9" s="388"/>
      <c r="ADM9" s="388"/>
      <c r="ADN9" s="388"/>
      <c r="ADO9" s="388"/>
      <c r="ADP9" s="388"/>
      <c r="ADQ9" s="388"/>
      <c r="ADR9" s="388"/>
      <c r="ADS9" s="388"/>
      <c r="ADT9" s="388"/>
      <c r="ADU9" s="388"/>
      <c r="ADV9" s="388"/>
      <c r="ADW9" s="388"/>
      <c r="ADX9" s="388"/>
      <c r="ADY9" s="388"/>
      <c r="ADZ9" s="388"/>
      <c r="AEA9" s="388"/>
      <c r="AEB9" s="388"/>
      <c r="AEC9" s="388"/>
      <c r="AED9" s="388"/>
      <c r="AEE9" s="388"/>
      <c r="AEF9" s="388"/>
      <c r="AEG9" s="388"/>
      <c r="AEH9" s="388"/>
      <c r="AEI9" s="388"/>
      <c r="AEJ9" s="388"/>
      <c r="AEK9" s="388"/>
      <c r="AEL9" s="388"/>
      <c r="AEM9" s="388"/>
      <c r="AEN9" s="388"/>
      <c r="AEO9" s="388"/>
      <c r="AEP9" s="388"/>
      <c r="AEQ9" s="388"/>
      <c r="AER9" s="388"/>
      <c r="AES9" s="388"/>
      <c r="AET9" s="388"/>
      <c r="AEU9" s="388"/>
      <c r="AEV9" s="388"/>
      <c r="AEW9" s="388"/>
      <c r="AEX9" s="388"/>
      <c r="AEY9" s="388"/>
      <c r="AEZ9" s="388"/>
      <c r="AFA9" s="388"/>
      <c r="AFB9" s="388"/>
      <c r="AFC9" s="388"/>
      <c r="AFD9" s="388"/>
      <c r="AFE9" s="388"/>
      <c r="AFF9" s="388"/>
      <c r="AFG9" s="388"/>
      <c r="AFH9" s="388"/>
      <c r="AFI9" s="388"/>
      <c r="AFJ9" s="388"/>
      <c r="AFK9" s="388"/>
      <c r="AFL9" s="388"/>
      <c r="AFM9" s="388"/>
      <c r="AFN9" s="388"/>
      <c r="AFO9" s="388"/>
      <c r="AFP9" s="388"/>
      <c r="AFQ9" s="388"/>
      <c r="AFR9" s="388"/>
      <c r="AFS9" s="388"/>
      <c r="AFT9" s="388"/>
      <c r="AFU9" s="388"/>
      <c r="AFV9" s="388"/>
      <c r="AFW9" s="388"/>
      <c r="AFX9" s="388"/>
      <c r="AFY9" s="388"/>
      <c r="AFZ9" s="388"/>
      <c r="AGA9" s="388"/>
      <c r="AGB9" s="388"/>
      <c r="AGC9" s="388"/>
      <c r="AGD9" s="388"/>
      <c r="AGE9" s="388"/>
      <c r="AGF9" s="388"/>
      <c r="AGG9" s="388"/>
      <c r="AGH9" s="388"/>
      <c r="AGI9" s="388"/>
      <c r="AGJ9" s="388"/>
      <c r="AGK9" s="388"/>
      <c r="AGL9" s="388"/>
      <c r="AGM9" s="388"/>
      <c r="AGN9" s="388"/>
      <c r="AGO9" s="388"/>
      <c r="AGP9" s="388"/>
      <c r="AGQ9" s="388"/>
      <c r="AGR9" s="388"/>
      <c r="AGS9" s="388"/>
      <c r="AGT9" s="388"/>
      <c r="AGU9" s="388"/>
      <c r="AGV9" s="388"/>
      <c r="AGW9" s="388"/>
      <c r="AGX9" s="388"/>
      <c r="AGY9" s="388"/>
      <c r="AGZ9" s="388"/>
      <c r="AHA9" s="388"/>
      <c r="AHB9" s="388"/>
      <c r="AHC9" s="388"/>
      <c r="AHD9" s="388"/>
      <c r="AHE9" s="388"/>
      <c r="AHF9" s="388"/>
      <c r="AHG9" s="388"/>
      <c r="AHH9" s="388"/>
      <c r="AHI9" s="388"/>
      <c r="AHJ9" s="388"/>
      <c r="AHK9" s="388"/>
      <c r="AHL9" s="388"/>
      <c r="AHM9" s="388"/>
      <c r="AHN9" s="388"/>
      <c r="AHO9" s="388"/>
      <c r="AHP9" s="388"/>
      <c r="AHQ9" s="388"/>
      <c r="AHR9" s="388"/>
      <c r="AHS9" s="388"/>
      <c r="AHT9" s="388"/>
      <c r="AHU9" s="388"/>
      <c r="AHV9" s="388"/>
      <c r="AHW9" s="388"/>
      <c r="AHX9" s="388"/>
      <c r="AHY9" s="388"/>
      <c r="AHZ9" s="388"/>
      <c r="AIA9" s="388"/>
      <c r="AIB9" s="388"/>
      <c r="AIC9" s="388"/>
      <c r="AID9" s="388"/>
      <c r="AIE9" s="388"/>
      <c r="AIF9" s="388"/>
      <c r="AIG9" s="388"/>
      <c r="AIH9" s="388"/>
      <c r="AII9" s="388"/>
      <c r="AIJ9" s="388"/>
      <c r="AIK9" s="388"/>
      <c r="AIL9" s="388"/>
      <c r="AIM9" s="388"/>
      <c r="AIN9" s="388"/>
      <c r="AIO9" s="388"/>
      <c r="AIP9" s="388"/>
      <c r="AIQ9" s="388"/>
      <c r="AIR9" s="388"/>
      <c r="AIS9" s="388"/>
      <c r="AIT9" s="388"/>
      <c r="AIU9" s="388"/>
      <c r="AIV9" s="388"/>
      <c r="AIW9" s="388"/>
      <c r="AIX9" s="388"/>
      <c r="AIY9" s="388"/>
      <c r="AIZ9" s="388"/>
      <c r="AJA9" s="388"/>
      <c r="AJB9" s="388"/>
      <c r="AJC9" s="388"/>
      <c r="AJD9" s="388"/>
      <c r="AJE9" s="388"/>
      <c r="AJF9" s="388"/>
      <c r="AJG9" s="388"/>
      <c r="AJH9" s="388"/>
      <c r="AJI9" s="388"/>
      <c r="AJJ9" s="388"/>
      <c r="AJK9" s="388"/>
      <c r="AJL9" s="388"/>
      <c r="AJM9" s="388"/>
      <c r="AJN9" s="388"/>
      <c r="AJO9" s="388"/>
      <c r="AJP9" s="388"/>
      <c r="AJQ9" s="388"/>
      <c r="AJR9" s="388"/>
      <c r="AJS9" s="388"/>
      <c r="AJT9" s="388"/>
      <c r="AJU9" s="388"/>
      <c r="AJV9" s="388"/>
      <c r="AJW9" s="388"/>
      <c r="AJX9" s="388"/>
      <c r="AJY9" s="388"/>
      <c r="AJZ9" s="388"/>
      <c r="AKA9" s="388"/>
      <c r="AKB9" s="388"/>
      <c r="AKC9" s="388"/>
      <c r="AKD9" s="388"/>
      <c r="AKE9" s="388"/>
      <c r="AKF9" s="388"/>
      <c r="AKG9" s="388"/>
      <c r="AKH9" s="388"/>
      <c r="AKI9" s="388"/>
      <c r="AKJ9" s="388"/>
      <c r="AKK9" s="388"/>
      <c r="AKL9" s="388"/>
      <c r="AKM9" s="388"/>
      <c r="AKN9" s="388"/>
      <c r="AKO9" s="388"/>
      <c r="AKP9" s="388"/>
      <c r="AKQ9" s="388"/>
      <c r="AKR9" s="388"/>
      <c r="AKS9" s="388"/>
      <c r="AKT9" s="388"/>
      <c r="AKU9" s="388"/>
      <c r="AKV9" s="388"/>
      <c r="AKW9" s="388"/>
      <c r="AKX9" s="388"/>
      <c r="AKY9" s="388"/>
      <c r="AKZ9" s="388"/>
      <c r="ALA9" s="388"/>
      <c r="ALB9" s="388"/>
      <c r="ALC9" s="388"/>
      <c r="ALD9" s="388"/>
      <c r="ALE9" s="388"/>
      <c r="ALF9" s="388"/>
      <c r="ALG9" s="388"/>
      <c r="ALH9" s="388"/>
      <c r="ALI9" s="388"/>
      <c r="ALJ9" s="388"/>
      <c r="ALK9" s="388"/>
      <c r="ALL9" s="388"/>
      <c r="ALM9" s="388"/>
      <c r="ALN9" s="388"/>
      <c r="ALO9" s="388"/>
      <c r="ALP9" s="388"/>
      <c r="ALQ9" s="388"/>
      <c r="ALR9" s="388"/>
      <c r="ALS9" s="388"/>
      <c r="ALT9" s="388"/>
      <c r="ALU9" s="388"/>
      <c r="ALV9" s="388"/>
      <c r="ALW9" s="388"/>
      <c r="ALX9" s="388"/>
      <c r="ALY9" s="388"/>
      <c r="ALZ9" s="388"/>
      <c r="AMA9" s="388"/>
      <c r="AMB9" s="388"/>
      <c r="AMC9" s="388"/>
      <c r="AMD9" s="388"/>
      <c r="AME9" s="388"/>
      <c r="AMF9" s="388"/>
      <c r="AMG9" s="388"/>
      <c r="AMH9" s="388"/>
      <c r="AMI9" s="388"/>
      <c r="AMJ9" s="388"/>
      <c r="AMK9" s="388"/>
    </row>
    <row r="10" spans="1:1025" s="389" customFormat="1" ht="21.95" customHeight="1" thickBot="1" x14ac:dyDescent="0.3">
      <c r="A10" s="379" t="str">
        <f>'I. Coût jour'!A12</f>
        <v>Nom et Prénom de l'intervenant</v>
      </c>
      <c r="B10" s="380">
        <f>'I. Coût jour'!J12</f>
        <v>0</v>
      </c>
      <c r="C10" s="381">
        <f>'I. Coût jour'!L12</f>
        <v>0</v>
      </c>
      <c r="D10" s="382">
        <f>SUMIFS('Pour calculs onglet IV'!$AR$9:$AR$28,'Pour calculs onglet IV'!$D$9:$D$28,'IV.Charges de personnel'!A10,'Pour calculs onglet IV'!$E$9:$E$28,'IV.Charges de personnel'!$D$2)</f>
        <v>0</v>
      </c>
      <c r="E10" s="383">
        <f>SUMIFS('Pour calculs onglet IV'!$AR$9:$AR$28,'Pour calculs onglet IV'!$D$9:$D$28,'IV.Charges de personnel'!A10,'Pour calculs onglet IV'!$E$9:$E$28,'IV.Charges de personnel'!$E$2)</f>
        <v>0</v>
      </c>
      <c r="F10" s="384">
        <f>SUMIFS('Pour calculs onglet IV'!$AS$9:$AS$28,'Pour calculs onglet IV'!$D$9:$D$28,'IV.Charges de personnel'!$A10,'Pour calculs onglet IV'!$E$9:$E$28,'IV.Charges de personnel'!$D$2)</f>
        <v>0</v>
      </c>
      <c r="G10" s="383">
        <f>SUMIFS('Pour calculs onglet IV'!$AS$9:$AS$28,'Pour calculs onglet IV'!$D$9:$D$28,'IV.Charges de personnel'!$A10,'Pour calculs onglet IV'!$E$9:$E$28,'IV.Charges de personnel'!$E$2)</f>
        <v>0</v>
      </c>
      <c r="H10" s="384">
        <f>SUMIFS('Pour calculs onglet IV'!$AT$9:$AT$28,'Pour calculs onglet IV'!$D$9:$D$28,'IV.Charges de personnel'!$A10,'Pour calculs onglet IV'!$E$9:$E$28,'IV.Charges de personnel'!$D$2)</f>
        <v>0</v>
      </c>
      <c r="I10" s="383">
        <f>SUMIFS('Pour calculs onglet IV'!$AT$9:$AT$28,'Pour calculs onglet IV'!$D$9:$D$28,'IV.Charges de personnel'!$A10,'Pour calculs onglet IV'!$E$9:$E$28,'IV.Charges de personnel'!$E$2)</f>
        <v>0</v>
      </c>
      <c r="J10" s="384">
        <f>SUMIFS('Pour calculs onglet IV'!$AU$9:$AU$28,'Pour calculs onglet IV'!$D$9:$D$28,'IV.Charges de personnel'!$A10,'Pour calculs onglet IV'!$E$9:$E$28,'IV.Charges de personnel'!$D$2)</f>
        <v>0</v>
      </c>
      <c r="K10" s="383">
        <f>SUMIFS('Pour calculs onglet IV'!$AU$9:$AU$28,'Pour calculs onglet IV'!$D$9:$D$28,'IV.Charges de personnel'!$A10,'Pour calculs onglet IV'!$E$9:$E$28,'IV.Charges de personnel'!$E$2)</f>
        <v>0</v>
      </c>
      <c r="L10" s="384">
        <f>SUMIFS('Pour calculs onglet IV'!$AV$9:$AV$28,'Pour calculs onglet IV'!$D$9:$D$28,'IV.Charges de personnel'!$A10,'Pour calculs onglet IV'!$E$9:$E$28,'IV.Charges de personnel'!$D$2)</f>
        <v>0</v>
      </c>
      <c r="M10" s="383">
        <f>SUMIFS('Pour calculs onglet IV'!$AV$9:$AV$28,'Pour calculs onglet IV'!$D$9:$D$28,'IV.Charges de personnel'!$A10,'Pour calculs onglet IV'!$E$9:$E$28,'IV.Charges de personnel'!$E$2)</f>
        <v>0</v>
      </c>
      <c r="N10" s="385">
        <f t="shared" si="1"/>
        <v>0</v>
      </c>
      <c r="O10" s="386">
        <f t="shared" si="0"/>
        <v>0</v>
      </c>
      <c r="P10" s="387">
        <f>'II.Temps des personnels détail'!S2</f>
        <v>0</v>
      </c>
      <c r="Q10" s="387">
        <f>'II.Temps des personnels détail'!T2</f>
        <v>0</v>
      </c>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388"/>
      <c r="DJ10" s="388"/>
      <c r="DK10" s="388"/>
      <c r="DL10" s="388"/>
      <c r="DM10" s="388"/>
      <c r="DN10" s="388"/>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388"/>
      <c r="EM10" s="388"/>
      <c r="EN10" s="388"/>
      <c r="EO10" s="388"/>
      <c r="EP10" s="388"/>
      <c r="EQ10" s="388"/>
      <c r="ER10" s="388"/>
      <c r="ES10" s="388"/>
      <c r="ET10" s="388"/>
      <c r="EU10" s="388"/>
      <c r="EV10" s="388"/>
      <c r="EW10" s="388"/>
      <c r="EX10" s="388"/>
      <c r="EY10" s="388"/>
      <c r="EZ10" s="388"/>
      <c r="FA10" s="388"/>
      <c r="FB10" s="388"/>
      <c r="FC10" s="388"/>
      <c r="FD10" s="388"/>
      <c r="FE10" s="388"/>
      <c r="FF10" s="388"/>
      <c r="FG10" s="388"/>
      <c r="FH10" s="388"/>
      <c r="FI10" s="388"/>
      <c r="FJ10" s="388"/>
      <c r="FK10" s="388"/>
      <c r="FL10" s="388"/>
      <c r="FM10" s="388"/>
      <c r="FN10" s="388"/>
      <c r="FO10" s="388"/>
      <c r="FP10" s="388"/>
      <c r="FQ10" s="388"/>
      <c r="FR10" s="388"/>
      <c r="FS10" s="388"/>
      <c r="FT10" s="388"/>
      <c r="FU10" s="388"/>
      <c r="FV10" s="388"/>
      <c r="FW10" s="388"/>
      <c r="FX10" s="388"/>
      <c r="FY10" s="388"/>
      <c r="FZ10" s="388"/>
      <c r="GA10" s="388"/>
      <c r="GB10" s="388"/>
      <c r="GC10" s="388"/>
      <c r="GD10" s="388"/>
      <c r="GE10" s="388"/>
      <c r="GF10" s="388"/>
      <c r="GG10" s="388"/>
      <c r="GH10" s="388"/>
      <c r="GI10" s="388"/>
      <c r="GJ10" s="388"/>
      <c r="GK10" s="388"/>
      <c r="GL10" s="388"/>
      <c r="GM10" s="388"/>
      <c r="GN10" s="388"/>
      <c r="GO10" s="388"/>
      <c r="GP10" s="388"/>
      <c r="GQ10" s="388"/>
      <c r="GR10" s="388"/>
      <c r="GS10" s="388"/>
      <c r="GT10" s="388"/>
      <c r="GU10" s="388"/>
      <c r="GV10" s="388"/>
      <c r="GW10" s="388"/>
      <c r="GX10" s="388"/>
      <c r="GY10" s="388"/>
      <c r="GZ10" s="388"/>
      <c r="HA10" s="388"/>
      <c r="HB10" s="388"/>
      <c r="HC10" s="388"/>
      <c r="HD10" s="388"/>
      <c r="HE10" s="388"/>
      <c r="HF10" s="388"/>
      <c r="HG10" s="388"/>
      <c r="HH10" s="388"/>
      <c r="HI10" s="388"/>
      <c r="HJ10" s="388"/>
      <c r="HK10" s="388"/>
      <c r="HL10" s="388"/>
      <c r="HM10" s="388"/>
      <c r="HN10" s="388"/>
      <c r="HO10" s="388"/>
      <c r="HP10" s="388"/>
      <c r="HQ10" s="388"/>
      <c r="HR10" s="388"/>
      <c r="HS10" s="388"/>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c r="IX10" s="388"/>
      <c r="IY10" s="388"/>
      <c r="IZ10" s="388"/>
      <c r="JA10" s="388"/>
      <c r="JB10" s="388"/>
      <c r="JC10" s="388"/>
      <c r="JD10" s="388"/>
      <c r="JE10" s="388"/>
      <c r="JF10" s="388"/>
      <c r="JG10" s="388"/>
      <c r="JH10" s="388"/>
      <c r="JI10" s="388"/>
      <c r="JJ10" s="388"/>
      <c r="JK10" s="388"/>
      <c r="JL10" s="388"/>
      <c r="JM10" s="388"/>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c r="MH10" s="388"/>
      <c r="MI10" s="388"/>
      <c r="MJ10" s="388"/>
      <c r="MK10" s="388"/>
      <c r="ML10" s="388"/>
      <c r="MM10" s="388"/>
      <c r="MN10" s="388"/>
      <c r="MO10" s="388"/>
      <c r="MP10" s="388"/>
      <c r="MQ10" s="388"/>
      <c r="MR10" s="388"/>
      <c r="MS10" s="388"/>
      <c r="MT10" s="388"/>
      <c r="MU10" s="388"/>
      <c r="MV10" s="388"/>
      <c r="MW10" s="388"/>
      <c r="MX10" s="388"/>
      <c r="MY10" s="388"/>
      <c r="MZ10" s="388"/>
      <c r="NA10" s="388"/>
      <c r="NB10" s="388"/>
      <c r="NC10" s="388"/>
      <c r="ND10" s="388"/>
      <c r="NE10" s="388"/>
      <c r="NF10" s="388"/>
      <c r="NG10" s="388"/>
      <c r="NH10" s="388"/>
      <c r="NI10" s="388"/>
      <c r="NJ10" s="388"/>
      <c r="NK10" s="388"/>
      <c r="NL10" s="388"/>
      <c r="NM10" s="388"/>
      <c r="NN10" s="388"/>
      <c r="NO10" s="388"/>
      <c r="NP10" s="388"/>
      <c r="NQ10" s="388"/>
      <c r="NR10" s="388"/>
      <c r="NS10" s="388"/>
      <c r="NT10" s="388"/>
      <c r="NU10" s="388"/>
      <c r="NV10" s="388"/>
      <c r="NW10" s="388"/>
      <c r="NX10" s="388"/>
      <c r="NY10" s="388"/>
      <c r="NZ10" s="388"/>
      <c r="OA10" s="388"/>
      <c r="OB10" s="388"/>
      <c r="OC10" s="388"/>
      <c r="OD10" s="388"/>
      <c r="OE10" s="388"/>
      <c r="OF10" s="388"/>
      <c r="OG10" s="388"/>
      <c r="OH10" s="388"/>
      <c r="OI10" s="388"/>
      <c r="OJ10" s="388"/>
      <c r="OK10" s="388"/>
      <c r="OL10" s="388"/>
      <c r="OM10" s="388"/>
      <c r="ON10" s="388"/>
      <c r="OO10" s="388"/>
      <c r="OP10" s="388"/>
      <c r="OQ10" s="388"/>
      <c r="OR10" s="388"/>
      <c r="OS10" s="388"/>
      <c r="OT10" s="388"/>
      <c r="OU10" s="388"/>
      <c r="OV10" s="388"/>
      <c r="OW10" s="388"/>
      <c r="OX10" s="388"/>
      <c r="OY10" s="388"/>
      <c r="OZ10" s="388"/>
      <c r="PA10" s="388"/>
      <c r="PB10" s="388"/>
      <c r="PC10" s="388"/>
      <c r="PD10" s="388"/>
      <c r="PE10" s="388"/>
      <c r="PF10" s="388"/>
      <c r="PG10" s="388"/>
      <c r="PH10" s="388"/>
      <c r="PI10" s="388"/>
      <c r="PJ10" s="388"/>
      <c r="PK10" s="388"/>
      <c r="PL10" s="388"/>
      <c r="PM10" s="388"/>
      <c r="PN10" s="388"/>
      <c r="PO10" s="388"/>
      <c r="PP10" s="388"/>
      <c r="PQ10" s="388"/>
      <c r="PR10" s="388"/>
      <c r="PS10" s="388"/>
      <c r="PT10" s="388"/>
      <c r="PU10" s="388"/>
      <c r="PV10" s="388"/>
      <c r="PW10" s="388"/>
      <c r="PX10" s="388"/>
      <c r="PY10" s="388"/>
      <c r="PZ10" s="388"/>
      <c r="QA10" s="388"/>
      <c r="QB10" s="388"/>
      <c r="QC10" s="388"/>
      <c r="QD10" s="388"/>
      <c r="QE10" s="388"/>
      <c r="QF10" s="388"/>
      <c r="QG10" s="388"/>
      <c r="QH10" s="388"/>
      <c r="QI10" s="388"/>
      <c r="QJ10" s="388"/>
      <c r="QK10" s="388"/>
      <c r="QL10" s="388"/>
      <c r="QM10" s="388"/>
      <c r="QN10" s="388"/>
      <c r="QO10" s="388"/>
      <c r="QP10" s="388"/>
      <c r="QQ10" s="388"/>
      <c r="QR10" s="388"/>
      <c r="QS10" s="388"/>
      <c r="QT10" s="388"/>
      <c r="QU10" s="388"/>
      <c r="QV10" s="388"/>
      <c r="QW10" s="388"/>
      <c r="QX10" s="388"/>
      <c r="QY10" s="388"/>
      <c r="QZ10" s="388"/>
      <c r="RA10" s="388"/>
      <c r="RB10" s="388"/>
      <c r="RC10" s="388"/>
      <c r="RD10" s="388"/>
      <c r="RE10" s="388"/>
      <c r="RF10" s="388"/>
      <c r="RG10" s="388"/>
      <c r="RH10" s="388"/>
      <c r="RI10" s="388"/>
      <c r="RJ10" s="388"/>
      <c r="RK10" s="388"/>
      <c r="RL10" s="388"/>
      <c r="RM10" s="388"/>
      <c r="RN10" s="388"/>
      <c r="RO10" s="388"/>
      <c r="RP10" s="388"/>
      <c r="RQ10" s="388"/>
      <c r="RR10" s="388"/>
      <c r="RS10" s="388"/>
      <c r="RT10" s="388"/>
      <c r="RU10" s="388"/>
      <c r="RV10" s="388"/>
      <c r="RW10" s="388"/>
      <c r="RX10" s="388"/>
      <c r="RY10" s="388"/>
      <c r="RZ10" s="388"/>
      <c r="SA10" s="388"/>
      <c r="SB10" s="388"/>
      <c r="SC10" s="388"/>
      <c r="SD10" s="388"/>
      <c r="SE10" s="388"/>
      <c r="SF10" s="388"/>
      <c r="SG10" s="388"/>
      <c r="SH10" s="388"/>
      <c r="SI10" s="388"/>
      <c r="SJ10" s="388"/>
      <c r="SK10" s="388"/>
      <c r="SL10" s="388"/>
      <c r="SM10" s="388"/>
      <c r="SN10" s="388"/>
      <c r="SO10" s="388"/>
      <c r="SP10" s="388"/>
      <c r="SQ10" s="388"/>
      <c r="SR10" s="388"/>
      <c r="SS10" s="388"/>
      <c r="ST10" s="388"/>
      <c r="SU10" s="388"/>
      <c r="SV10" s="388"/>
      <c r="SW10" s="388"/>
      <c r="SX10" s="388"/>
      <c r="SY10" s="388"/>
      <c r="SZ10" s="388"/>
      <c r="TA10" s="388"/>
      <c r="TB10" s="388"/>
      <c r="TC10" s="388"/>
      <c r="TD10" s="388"/>
      <c r="TE10" s="388"/>
      <c r="TF10" s="388"/>
      <c r="TG10" s="388"/>
      <c r="TH10" s="388"/>
      <c r="TI10" s="388"/>
      <c r="TJ10" s="388"/>
      <c r="TK10" s="388"/>
      <c r="TL10" s="388"/>
      <c r="TM10" s="388"/>
      <c r="TN10" s="388"/>
      <c r="TO10" s="388"/>
      <c r="TP10" s="388"/>
      <c r="TQ10" s="388"/>
      <c r="TR10" s="388"/>
      <c r="TS10" s="388"/>
      <c r="TT10" s="388"/>
      <c r="TU10" s="388"/>
      <c r="TV10" s="388"/>
      <c r="TW10" s="388"/>
      <c r="TX10" s="388"/>
      <c r="TY10" s="388"/>
      <c r="TZ10" s="388"/>
      <c r="UA10" s="388"/>
      <c r="UB10" s="388"/>
      <c r="UC10" s="388"/>
      <c r="UD10" s="388"/>
      <c r="UE10" s="388"/>
      <c r="UF10" s="388"/>
      <c r="UG10" s="388"/>
      <c r="UH10" s="388"/>
      <c r="UI10" s="388"/>
      <c r="UJ10" s="388"/>
      <c r="UK10" s="388"/>
      <c r="UL10" s="388"/>
      <c r="UM10" s="388"/>
      <c r="UN10" s="388"/>
      <c r="UO10" s="388"/>
      <c r="UP10" s="388"/>
      <c r="UQ10" s="388"/>
      <c r="UR10" s="388"/>
      <c r="US10" s="388"/>
      <c r="UT10" s="388"/>
      <c r="UU10" s="388"/>
      <c r="UV10" s="388"/>
      <c r="UW10" s="388"/>
      <c r="UX10" s="388"/>
      <c r="UY10" s="388"/>
      <c r="UZ10" s="388"/>
      <c r="VA10" s="388"/>
      <c r="VB10" s="388"/>
      <c r="VC10" s="388"/>
      <c r="VD10" s="388"/>
      <c r="VE10" s="388"/>
      <c r="VF10" s="388"/>
      <c r="VG10" s="388"/>
      <c r="VH10" s="388"/>
      <c r="VI10" s="388"/>
      <c r="VJ10" s="388"/>
      <c r="VK10" s="388"/>
      <c r="VL10" s="388"/>
      <c r="VM10" s="388"/>
      <c r="VN10" s="388"/>
      <c r="VO10" s="388"/>
      <c r="VP10" s="388"/>
      <c r="VQ10" s="388"/>
      <c r="VR10" s="388"/>
      <c r="VS10" s="388"/>
      <c r="VT10" s="388"/>
      <c r="VU10" s="388"/>
      <c r="VV10" s="388"/>
      <c r="VW10" s="388"/>
      <c r="VX10" s="388"/>
      <c r="VY10" s="388"/>
      <c r="VZ10" s="388"/>
      <c r="WA10" s="388"/>
      <c r="WB10" s="388"/>
      <c r="WC10" s="388"/>
      <c r="WD10" s="388"/>
      <c r="WE10" s="388"/>
      <c r="WF10" s="388"/>
      <c r="WG10" s="388"/>
      <c r="WH10" s="388"/>
      <c r="WI10" s="388"/>
      <c r="WJ10" s="388"/>
      <c r="WK10" s="388"/>
      <c r="WL10" s="388"/>
      <c r="WM10" s="388"/>
      <c r="WN10" s="388"/>
      <c r="WO10" s="388"/>
      <c r="WP10" s="388"/>
      <c r="WQ10" s="388"/>
      <c r="WR10" s="388"/>
      <c r="WS10" s="388"/>
      <c r="WT10" s="388"/>
      <c r="WU10" s="388"/>
      <c r="WV10" s="388"/>
      <c r="WW10" s="388"/>
      <c r="WX10" s="388"/>
      <c r="WY10" s="388"/>
      <c r="WZ10" s="388"/>
      <c r="XA10" s="388"/>
      <c r="XB10" s="388"/>
      <c r="XC10" s="388"/>
      <c r="XD10" s="388"/>
      <c r="XE10" s="388"/>
      <c r="XF10" s="388"/>
      <c r="XG10" s="388"/>
      <c r="XH10" s="388"/>
      <c r="XI10" s="388"/>
      <c r="XJ10" s="388"/>
      <c r="XK10" s="388"/>
      <c r="XL10" s="388"/>
      <c r="XM10" s="388"/>
      <c r="XN10" s="388"/>
      <c r="XO10" s="388"/>
      <c r="XP10" s="388"/>
      <c r="XQ10" s="388"/>
      <c r="XR10" s="388"/>
      <c r="XS10" s="388"/>
      <c r="XT10" s="388"/>
      <c r="XU10" s="388"/>
      <c r="XV10" s="388"/>
      <c r="XW10" s="388"/>
      <c r="XX10" s="388"/>
      <c r="XY10" s="388"/>
      <c r="XZ10" s="388"/>
      <c r="YA10" s="388"/>
      <c r="YB10" s="388"/>
      <c r="YC10" s="388"/>
      <c r="YD10" s="388"/>
      <c r="YE10" s="388"/>
      <c r="YF10" s="388"/>
      <c r="YG10" s="388"/>
      <c r="YH10" s="388"/>
      <c r="YI10" s="388"/>
      <c r="YJ10" s="388"/>
      <c r="YK10" s="388"/>
      <c r="YL10" s="388"/>
      <c r="YM10" s="388"/>
      <c r="YN10" s="388"/>
      <c r="YO10" s="388"/>
      <c r="YP10" s="388"/>
      <c r="YQ10" s="388"/>
      <c r="YR10" s="388"/>
      <c r="YS10" s="388"/>
      <c r="YT10" s="388"/>
      <c r="YU10" s="388"/>
      <c r="YV10" s="388"/>
      <c r="YW10" s="388"/>
      <c r="YX10" s="388"/>
      <c r="YY10" s="388"/>
      <c r="YZ10" s="388"/>
      <c r="ZA10" s="388"/>
      <c r="ZB10" s="388"/>
      <c r="ZC10" s="388"/>
      <c r="ZD10" s="388"/>
      <c r="ZE10" s="388"/>
      <c r="ZF10" s="388"/>
      <c r="ZG10" s="388"/>
      <c r="ZH10" s="388"/>
      <c r="ZI10" s="388"/>
      <c r="ZJ10" s="388"/>
      <c r="ZK10" s="388"/>
      <c r="ZL10" s="388"/>
      <c r="ZM10" s="388"/>
      <c r="ZN10" s="388"/>
      <c r="ZO10" s="388"/>
      <c r="ZP10" s="388"/>
      <c r="ZQ10" s="388"/>
      <c r="ZR10" s="388"/>
      <c r="ZS10" s="388"/>
      <c r="ZT10" s="388"/>
      <c r="ZU10" s="388"/>
      <c r="ZV10" s="388"/>
      <c r="ZW10" s="388"/>
      <c r="ZX10" s="388"/>
      <c r="ZY10" s="388"/>
      <c r="ZZ10" s="388"/>
      <c r="AAA10" s="388"/>
      <c r="AAB10" s="388"/>
      <c r="AAC10" s="388"/>
      <c r="AAD10" s="388"/>
      <c r="AAE10" s="388"/>
      <c r="AAF10" s="388"/>
      <c r="AAG10" s="388"/>
      <c r="AAH10" s="388"/>
      <c r="AAI10" s="388"/>
      <c r="AAJ10" s="388"/>
      <c r="AAK10" s="388"/>
      <c r="AAL10" s="388"/>
      <c r="AAM10" s="388"/>
      <c r="AAN10" s="388"/>
      <c r="AAO10" s="388"/>
      <c r="AAP10" s="388"/>
      <c r="AAQ10" s="388"/>
      <c r="AAR10" s="388"/>
      <c r="AAS10" s="388"/>
      <c r="AAT10" s="388"/>
      <c r="AAU10" s="388"/>
      <c r="AAV10" s="388"/>
      <c r="AAW10" s="388"/>
      <c r="AAX10" s="388"/>
      <c r="AAY10" s="388"/>
      <c r="AAZ10" s="388"/>
      <c r="ABA10" s="388"/>
      <c r="ABB10" s="388"/>
      <c r="ABC10" s="388"/>
      <c r="ABD10" s="388"/>
      <c r="ABE10" s="388"/>
      <c r="ABF10" s="388"/>
      <c r="ABG10" s="388"/>
      <c r="ABH10" s="388"/>
      <c r="ABI10" s="388"/>
      <c r="ABJ10" s="388"/>
      <c r="ABK10" s="388"/>
      <c r="ABL10" s="388"/>
      <c r="ABM10" s="388"/>
      <c r="ABN10" s="388"/>
      <c r="ABO10" s="388"/>
      <c r="ABP10" s="388"/>
      <c r="ABQ10" s="388"/>
      <c r="ABR10" s="388"/>
      <c r="ABS10" s="388"/>
      <c r="ABT10" s="388"/>
      <c r="ABU10" s="388"/>
      <c r="ABV10" s="388"/>
      <c r="ABW10" s="388"/>
      <c r="ABX10" s="388"/>
      <c r="ABY10" s="388"/>
      <c r="ABZ10" s="388"/>
      <c r="ACA10" s="388"/>
      <c r="ACB10" s="388"/>
      <c r="ACC10" s="388"/>
      <c r="ACD10" s="388"/>
      <c r="ACE10" s="388"/>
      <c r="ACF10" s="388"/>
      <c r="ACG10" s="388"/>
      <c r="ACH10" s="388"/>
      <c r="ACI10" s="388"/>
      <c r="ACJ10" s="388"/>
      <c r="ACK10" s="388"/>
      <c r="ACL10" s="388"/>
      <c r="ACM10" s="388"/>
      <c r="ACN10" s="388"/>
      <c r="ACO10" s="388"/>
      <c r="ACP10" s="388"/>
      <c r="ACQ10" s="388"/>
      <c r="ACR10" s="388"/>
      <c r="ACS10" s="388"/>
      <c r="ACT10" s="388"/>
      <c r="ACU10" s="388"/>
      <c r="ACV10" s="388"/>
      <c r="ACW10" s="388"/>
      <c r="ACX10" s="388"/>
      <c r="ACY10" s="388"/>
      <c r="ACZ10" s="388"/>
      <c r="ADA10" s="388"/>
      <c r="ADB10" s="388"/>
      <c r="ADC10" s="388"/>
      <c r="ADD10" s="388"/>
      <c r="ADE10" s="388"/>
      <c r="ADF10" s="388"/>
      <c r="ADG10" s="388"/>
      <c r="ADH10" s="388"/>
      <c r="ADI10" s="388"/>
      <c r="ADJ10" s="388"/>
      <c r="ADK10" s="388"/>
      <c r="ADL10" s="388"/>
      <c r="ADM10" s="388"/>
      <c r="ADN10" s="388"/>
      <c r="ADO10" s="388"/>
      <c r="ADP10" s="388"/>
      <c r="ADQ10" s="388"/>
      <c r="ADR10" s="388"/>
      <c r="ADS10" s="388"/>
      <c r="ADT10" s="388"/>
      <c r="ADU10" s="388"/>
      <c r="ADV10" s="388"/>
      <c r="ADW10" s="388"/>
      <c r="ADX10" s="388"/>
      <c r="ADY10" s="388"/>
      <c r="ADZ10" s="388"/>
      <c r="AEA10" s="388"/>
      <c r="AEB10" s="388"/>
      <c r="AEC10" s="388"/>
      <c r="AED10" s="388"/>
      <c r="AEE10" s="388"/>
      <c r="AEF10" s="388"/>
      <c r="AEG10" s="388"/>
      <c r="AEH10" s="388"/>
      <c r="AEI10" s="388"/>
      <c r="AEJ10" s="388"/>
      <c r="AEK10" s="388"/>
      <c r="AEL10" s="388"/>
      <c r="AEM10" s="388"/>
      <c r="AEN10" s="388"/>
      <c r="AEO10" s="388"/>
      <c r="AEP10" s="388"/>
      <c r="AEQ10" s="388"/>
      <c r="AER10" s="388"/>
      <c r="AES10" s="388"/>
      <c r="AET10" s="388"/>
      <c r="AEU10" s="388"/>
      <c r="AEV10" s="388"/>
      <c r="AEW10" s="388"/>
      <c r="AEX10" s="388"/>
      <c r="AEY10" s="388"/>
      <c r="AEZ10" s="388"/>
      <c r="AFA10" s="388"/>
      <c r="AFB10" s="388"/>
      <c r="AFC10" s="388"/>
      <c r="AFD10" s="388"/>
      <c r="AFE10" s="388"/>
      <c r="AFF10" s="388"/>
      <c r="AFG10" s="388"/>
      <c r="AFH10" s="388"/>
      <c r="AFI10" s="388"/>
      <c r="AFJ10" s="388"/>
      <c r="AFK10" s="388"/>
      <c r="AFL10" s="388"/>
      <c r="AFM10" s="388"/>
      <c r="AFN10" s="388"/>
      <c r="AFO10" s="388"/>
      <c r="AFP10" s="388"/>
      <c r="AFQ10" s="388"/>
      <c r="AFR10" s="388"/>
      <c r="AFS10" s="388"/>
      <c r="AFT10" s="388"/>
      <c r="AFU10" s="388"/>
      <c r="AFV10" s="388"/>
      <c r="AFW10" s="388"/>
      <c r="AFX10" s="388"/>
      <c r="AFY10" s="388"/>
      <c r="AFZ10" s="388"/>
      <c r="AGA10" s="388"/>
      <c r="AGB10" s="388"/>
      <c r="AGC10" s="388"/>
      <c r="AGD10" s="388"/>
      <c r="AGE10" s="388"/>
      <c r="AGF10" s="388"/>
      <c r="AGG10" s="388"/>
      <c r="AGH10" s="388"/>
      <c r="AGI10" s="388"/>
      <c r="AGJ10" s="388"/>
      <c r="AGK10" s="388"/>
      <c r="AGL10" s="388"/>
      <c r="AGM10" s="388"/>
      <c r="AGN10" s="388"/>
      <c r="AGO10" s="388"/>
      <c r="AGP10" s="388"/>
      <c r="AGQ10" s="388"/>
      <c r="AGR10" s="388"/>
      <c r="AGS10" s="388"/>
      <c r="AGT10" s="388"/>
      <c r="AGU10" s="388"/>
      <c r="AGV10" s="388"/>
      <c r="AGW10" s="388"/>
      <c r="AGX10" s="388"/>
      <c r="AGY10" s="388"/>
      <c r="AGZ10" s="388"/>
      <c r="AHA10" s="388"/>
      <c r="AHB10" s="388"/>
      <c r="AHC10" s="388"/>
      <c r="AHD10" s="388"/>
      <c r="AHE10" s="388"/>
      <c r="AHF10" s="388"/>
      <c r="AHG10" s="388"/>
      <c r="AHH10" s="388"/>
      <c r="AHI10" s="388"/>
      <c r="AHJ10" s="388"/>
      <c r="AHK10" s="388"/>
      <c r="AHL10" s="388"/>
      <c r="AHM10" s="388"/>
      <c r="AHN10" s="388"/>
      <c r="AHO10" s="388"/>
      <c r="AHP10" s="388"/>
      <c r="AHQ10" s="388"/>
      <c r="AHR10" s="388"/>
      <c r="AHS10" s="388"/>
      <c r="AHT10" s="388"/>
      <c r="AHU10" s="388"/>
      <c r="AHV10" s="388"/>
      <c r="AHW10" s="388"/>
      <c r="AHX10" s="388"/>
      <c r="AHY10" s="388"/>
      <c r="AHZ10" s="388"/>
      <c r="AIA10" s="388"/>
      <c r="AIB10" s="388"/>
      <c r="AIC10" s="388"/>
      <c r="AID10" s="388"/>
      <c r="AIE10" s="388"/>
      <c r="AIF10" s="388"/>
      <c r="AIG10" s="388"/>
      <c r="AIH10" s="388"/>
      <c r="AII10" s="388"/>
      <c r="AIJ10" s="388"/>
      <c r="AIK10" s="388"/>
      <c r="AIL10" s="388"/>
      <c r="AIM10" s="388"/>
      <c r="AIN10" s="388"/>
      <c r="AIO10" s="388"/>
      <c r="AIP10" s="388"/>
      <c r="AIQ10" s="388"/>
      <c r="AIR10" s="388"/>
      <c r="AIS10" s="388"/>
      <c r="AIT10" s="388"/>
      <c r="AIU10" s="388"/>
      <c r="AIV10" s="388"/>
      <c r="AIW10" s="388"/>
      <c r="AIX10" s="388"/>
      <c r="AIY10" s="388"/>
      <c r="AIZ10" s="388"/>
      <c r="AJA10" s="388"/>
      <c r="AJB10" s="388"/>
      <c r="AJC10" s="388"/>
      <c r="AJD10" s="388"/>
      <c r="AJE10" s="388"/>
      <c r="AJF10" s="388"/>
      <c r="AJG10" s="388"/>
      <c r="AJH10" s="388"/>
      <c r="AJI10" s="388"/>
      <c r="AJJ10" s="388"/>
      <c r="AJK10" s="388"/>
      <c r="AJL10" s="388"/>
      <c r="AJM10" s="388"/>
      <c r="AJN10" s="388"/>
      <c r="AJO10" s="388"/>
      <c r="AJP10" s="388"/>
      <c r="AJQ10" s="388"/>
      <c r="AJR10" s="388"/>
      <c r="AJS10" s="388"/>
      <c r="AJT10" s="388"/>
      <c r="AJU10" s="388"/>
      <c r="AJV10" s="388"/>
      <c r="AJW10" s="388"/>
      <c r="AJX10" s="388"/>
      <c r="AJY10" s="388"/>
      <c r="AJZ10" s="388"/>
      <c r="AKA10" s="388"/>
      <c r="AKB10" s="388"/>
      <c r="AKC10" s="388"/>
      <c r="AKD10" s="388"/>
      <c r="AKE10" s="388"/>
      <c r="AKF10" s="388"/>
      <c r="AKG10" s="388"/>
      <c r="AKH10" s="388"/>
      <c r="AKI10" s="388"/>
      <c r="AKJ10" s="388"/>
      <c r="AKK10" s="388"/>
      <c r="AKL10" s="388"/>
      <c r="AKM10" s="388"/>
      <c r="AKN10" s="388"/>
      <c r="AKO10" s="388"/>
      <c r="AKP10" s="388"/>
      <c r="AKQ10" s="388"/>
      <c r="AKR10" s="388"/>
      <c r="AKS10" s="388"/>
      <c r="AKT10" s="388"/>
      <c r="AKU10" s="388"/>
      <c r="AKV10" s="388"/>
      <c r="AKW10" s="388"/>
      <c r="AKX10" s="388"/>
      <c r="AKY10" s="388"/>
      <c r="AKZ10" s="388"/>
      <c r="ALA10" s="388"/>
      <c r="ALB10" s="388"/>
      <c r="ALC10" s="388"/>
      <c r="ALD10" s="388"/>
      <c r="ALE10" s="388"/>
      <c r="ALF10" s="388"/>
      <c r="ALG10" s="388"/>
      <c r="ALH10" s="388"/>
      <c r="ALI10" s="388"/>
      <c r="ALJ10" s="388"/>
      <c r="ALK10" s="388"/>
      <c r="ALL10" s="388"/>
      <c r="ALM10" s="388"/>
      <c r="ALN10" s="388"/>
      <c r="ALO10" s="388"/>
      <c r="ALP10" s="388"/>
      <c r="ALQ10" s="388"/>
      <c r="ALR10" s="388"/>
      <c r="ALS10" s="388"/>
      <c r="ALT10" s="388"/>
      <c r="ALU10" s="388"/>
      <c r="ALV10" s="388"/>
      <c r="ALW10" s="388"/>
      <c r="ALX10" s="388"/>
      <c r="ALY10" s="388"/>
      <c r="ALZ10" s="388"/>
      <c r="AMA10" s="388"/>
      <c r="AMB10" s="388"/>
      <c r="AMC10" s="388"/>
      <c r="AMD10" s="388"/>
      <c r="AME10" s="388"/>
      <c r="AMF10" s="388"/>
      <c r="AMG10" s="388"/>
      <c r="AMH10" s="388"/>
      <c r="AMI10" s="388"/>
      <c r="AMJ10" s="388"/>
      <c r="AMK10" s="388"/>
    </row>
    <row r="11" spans="1:1025" s="389" customFormat="1" ht="21.95" customHeight="1" thickBot="1" x14ac:dyDescent="0.3">
      <c r="A11" s="379" t="str">
        <f>'I. Coût jour'!A13</f>
        <v>Nom et Prénom de l'intervenant</v>
      </c>
      <c r="B11" s="380">
        <f>'I. Coût jour'!J13</f>
        <v>0</v>
      </c>
      <c r="C11" s="381">
        <f>'I. Coût jour'!L13</f>
        <v>0</v>
      </c>
      <c r="D11" s="382">
        <f>SUMIFS('Pour calculs onglet IV'!$AR$9:$AR$28,'Pour calculs onglet IV'!$D$9:$D$28,'IV.Charges de personnel'!A11,'Pour calculs onglet IV'!$E$9:$E$28,'IV.Charges de personnel'!$D$2)</f>
        <v>0</v>
      </c>
      <c r="E11" s="383">
        <f>SUMIFS('Pour calculs onglet IV'!$AR$9:$AR$28,'Pour calculs onglet IV'!$D$9:$D$28,'IV.Charges de personnel'!A11,'Pour calculs onglet IV'!$E$9:$E$28,'IV.Charges de personnel'!$E$2)</f>
        <v>0</v>
      </c>
      <c r="F11" s="384">
        <f>SUMIFS('Pour calculs onglet IV'!$AS$9:$AS$28,'Pour calculs onglet IV'!$D$9:$D$28,'IV.Charges de personnel'!$A11,'Pour calculs onglet IV'!$E$9:$E$28,'IV.Charges de personnel'!$D$2)</f>
        <v>0</v>
      </c>
      <c r="G11" s="383">
        <f>SUMIFS('Pour calculs onglet IV'!$AS$9:$AS$28,'Pour calculs onglet IV'!$D$9:$D$28,'IV.Charges de personnel'!$A11,'Pour calculs onglet IV'!$E$9:$E$28,'IV.Charges de personnel'!$E$2)</f>
        <v>0</v>
      </c>
      <c r="H11" s="384">
        <f>SUMIFS('Pour calculs onglet IV'!$AT$9:$AT$28,'Pour calculs onglet IV'!$D$9:$D$28,'IV.Charges de personnel'!$A11,'Pour calculs onglet IV'!$E$9:$E$28,'IV.Charges de personnel'!$D$2)</f>
        <v>0</v>
      </c>
      <c r="I11" s="383">
        <f>SUMIFS('Pour calculs onglet IV'!$AT$9:$AT$28,'Pour calculs onglet IV'!$D$9:$D$28,'IV.Charges de personnel'!$A11,'Pour calculs onglet IV'!$E$9:$E$28,'IV.Charges de personnel'!$E$2)</f>
        <v>0</v>
      </c>
      <c r="J11" s="384">
        <f>SUMIFS('Pour calculs onglet IV'!$AU$9:$AU$28,'Pour calculs onglet IV'!$D$9:$D$28,'IV.Charges de personnel'!$A11,'Pour calculs onglet IV'!$E$9:$E$28,'IV.Charges de personnel'!$D$2)</f>
        <v>0</v>
      </c>
      <c r="K11" s="383">
        <f>SUMIFS('Pour calculs onglet IV'!$AU$9:$AU$28,'Pour calculs onglet IV'!$D$9:$D$28,'IV.Charges de personnel'!$A11,'Pour calculs onglet IV'!$E$9:$E$28,'IV.Charges de personnel'!$E$2)</f>
        <v>0</v>
      </c>
      <c r="L11" s="384">
        <f>SUMIFS('Pour calculs onglet IV'!$AV$9:$AV$28,'Pour calculs onglet IV'!$D$9:$D$28,'IV.Charges de personnel'!$A11,'Pour calculs onglet IV'!$E$9:$E$28,'IV.Charges de personnel'!$D$2)</f>
        <v>0</v>
      </c>
      <c r="M11" s="383">
        <f>SUMIFS('Pour calculs onglet IV'!$AV$9:$AV$28,'Pour calculs onglet IV'!$D$9:$D$28,'IV.Charges de personnel'!$A11,'Pour calculs onglet IV'!$E$9:$E$28,'IV.Charges de personnel'!$E$2)</f>
        <v>0</v>
      </c>
      <c r="N11" s="385">
        <f t="shared" si="1"/>
        <v>0</v>
      </c>
      <c r="O11" s="386">
        <f t="shared" si="0"/>
        <v>0</v>
      </c>
      <c r="P11" s="387">
        <f>'II.Temps des personnels détail'!U2</f>
        <v>0</v>
      </c>
      <c r="Q11" s="387">
        <f>'II.Temps des personnels détail'!V2</f>
        <v>0</v>
      </c>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8"/>
      <c r="DG11" s="388"/>
      <c r="DH11" s="388"/>
      <c r="DI11" s="388"/>
      <c r="DJ11" s="388"/>
      <c r="DK11" s="388"/>
      <c r="DL11" s="388"/>
      <c r="DM11" s="388"/>
      <c r="DN11" s="388"/>
      <c r="DO11" s="388"/>
      <c r="DP11" s="388"/>
      <c r="DQ11" s="388"/>
      <c r="DR11" s="388"/>
      <c r="DS11" s="388"/>
      <c r="DT11" s="388"/>
      <c r="DU11" s="388"/>
      <c r="DV11" s="388"/>
      <c r="DW11" s="388"/>
      <c r="DX11" s="388"/>
      <c r="DY11" s="388"/>
      <c r="DZ11" s="388"/>
      <c r="EA11" s="388"/>
      <c r="EB11" s="388"/>
      <c r="EC11" s="388"/>
      <c r="ED11" s="388"/>
      <c r="EE11" s="388"/>
      <c r="EF11" s="388"/>
      <c r="EG11" s="388"/>
      <c r="EH11" s="388"/>
      <c r="EI11" s="388"/>
      <c r="EJ11" s="388"/>
      <c r="EK11" s="388"/>
      <c r="EL11" s="388"/>
      <c r="EM11" s="388"/>
      <c r="EN11" s="388"/>
      <c r="EO11" s="388"/>
      <c r="EP11" s="388"/>
      <c r="EQ11" s="388"/>
      <c r="ER11" s="388"/>
      <c r="ES11" s="388"/>
      <c r="ET11" s="388"/>
      <c r="EU11" s="388"/>
      <c r="EV11" s="388"/>
      <c r="EW11" s="388"/>
      <c r="EX11" s="388"/>
      <c r="EY11" s="388"/>
      <c r="EZ11" s="388"/>
      <c r="FA11" s="388"/>
      <c r="FB11" s="388"/>
      <c r="FC11" s="388"/>
      <c r="FD11" s="388"/>
      <c r="FE11" s="388"/>
      <c r="FF11" s="388"/>
      <c r="FG11" s="388"/>
      <c r="FH11" s="388"/>
      <c r="FI11" s="388"/>
      <c r="FJ11" s="388"/>
      <c r="FK11" s="388"/>
      <c r="FL11" s="388"/>
      <c r="FM11" s="388"/>
      <c r="FN11" s="388"/>
      <c r="FO11" s="388"/>
      <c r="FP11" s="388"/>
      <c r="FQ11" s="388"/>
      <c r="FR11" s="388"/>
      <c r="FS11" s="388"/>
      <c r="FT11" s="388"/>
      <c r="FU11" s="388"/>
      <c r="FV11" s="388"/>
      <c r="FW11" s="388"/>
      <c r="FX11" s="388"/>
      <c r="FY11" s="388"/>
      <c r="FZ11" s="388"/>
      <c r="GA11" s="388"/>
      <c r="GB11" s="388"/>
      <c r="GC11" s="388"/>
      <c r="GD11" s="388"/>
      <c r="GE11" s="388"/>
      <c r="GF11" s="388"/>
      <c r="GG11" s="388"/>
      <c r="GH11" s="388"/>
      <c r="GI11" s="388"/>
      <c r="GJ11" s="388"/>
      <c r="GK11" s="388"/>
      <c r="GL11" s="388"/>
      <c r="GM11" s="388"/>
      <c r="GN11" s="388"/>
      <c r="GO11" s="388"/>
      <c r="GP11" s="388"/>
      <c r="GQ11" s="388"/>
      <c r="GR11" s="388"/>
      <c r="GS11" s="388"/>
      <c r="GT11" s="388"/>
      <c r="GU11" s="388"/>
      <c r="GV11" s="388"/>
      <c r="GW11" s="388"/>
      <c r="GX11" s="388"/>
      <c r="GY11" s="388"/>
      <c r="GZ11" s="388"/>
      <c r="HA11" s="388"/>
      <c r="HB11" s="388"/>
      <c r="HC11" s="388"/>
      <c r="HD11" s="388"/>
      <c r="HE11" s="388"/>
      <c r="HF11" s="388"/>
      <c r="HG11" s="388"/>
      <c r="HH11" s="388"/>
      <c r="HI11" s="388"/>
      <c r="HJ11" s="388"/>
      <c r="HK11" s="388"/>
      <c r="HL11" s="388"/>
      <c r="HM11" s="388"/>
      <c r="HN11" s="388"/>
      <c r="HO11" s="388"/>
      <c r="HP11" s="388"/>
      <c r="HQ11" s="388"/>
      <c r="HR11" s="388"/>
      <c r="HS11" s="388"/>
      <c r="HT11" s="388"/>
      <c r="HU11" s="388"/>
      <c r="HV11" s="388"/>
      <c r="HW11" s="388"/>
      <c r="HX11" s="388"/>
      <c r="HY11" s="388"/>
      <c r="HZ11" s="388"/>
      <c r="IA11" s="388"/>
      <c r="IB11" s="388"/>
      <c r="IC11" s="388"/>
      <c r="ID11" s="388"/>
      <c r="IE11" s="388"/>
      <c r="IF11" s="388"/>
      <c r="IG11" s="388"/>
      <c r="IH11" s="388"/>
      <c r="II11" s="388"/>
      <c r="IJ11" s="388"/>
      <c r="IK11" s="388"/>
      <c r="IL11" s="388"/>
      <c r="IM11" s="388"/>
      <c r="IN11" s="388"/>
      <c r="IO11" s="388"/>
      <c r="IP11" s="388"/>
      <c r="IQ11" s="388"/>
      <c r="IR11" s="388"/>
      <c r="IS11" s="388"/>
      <c r="IT11" s="388"/>
      <c r="IU11" s="388"/>
      <c r="IV11" s="388"/>
      <c r="IW11" s="388"/>
      <c r="IX11" s="388"/>
      <c r="IY11" s="388"/>
      <c r="IZ11" s="388"/>
      <c r="JA11" s="388"/>
      <c r="JB11" s="388"/>
      <c r="JC11" s="388"/>
      <c r="JD11" s="388"/>
      <c r="JE11" s="388"/>
      <c r="JF11" s="388"/>
      <c r="JG11" s="388"/>
      <c r="JH11" s="388"/>
      <c r="JI11" s="388"/>
      <c r="JJ11" s="388"/>
      <c r="JK11" s="388"/>
      <c r="JL11" s="388"/>
      <c r="JM11" s="388"/>
      <c r="JN11" s="388"/>
      <c r="JO11" s="388"/>
      <c r="JP11" s="388"/>
      <c r="JQ11" s="388"/>
      <c r="JR11" s="388"/>
      <c r="JS11" s="388"/>
      <c r="JT11" s="388"/>
      <c r="JU11" s="388"/>
      <c r="JV11" s="388"/>
      <c r="JW11" s="388"/>
      <c r="JX11" s="388"/>
      <c r="JY11" s="388"/>
      <c r="JZ11" s="388"/>
      <c r="KA11" s="388"/>
      <c r="KB11" s="388"/>
      <c r="KC11" s="388"/>
      <c r="KD11" s="388"/>
      <c r="KE11" s="388"/>
      <c r="KF11" s="388"/>
      <c r="KG11" s="388"/>
      <c r="KH11" s="388"/>
      <c r="KI11" s="388"/>
      <c r="KJ11" s="388"/>
      <c r="KK11" s="388"/>
      <c r="KL11" s="388"/>
      <c r="KM11" s="388"/>
      <c r="KN11" s="388"/>
      <c r="KO11" s="388"/>
      <c r="KP11" s="388"/>
      <c r="KQ11" s="388"/>
      <c r="KR11" s="388"/>
      <c r="KS11" s="388"/>
      <c r="KT11" s="388"/>
      <c r="KU11" s="388"/>
      <c r="KV11" s="388"/>
      <c r="KW11" s="388"/>
      <c r="KX11" s="388"/>
      <c r="KY11" s="388"/>
      <c r="KZ11" s="388"/>
      <c r="LA11" s="388"/>
      <c r="LB11" s="388"/>
      <c r="LC11" s="388"/>
      <c r="LD11" s="388"/>
      <c r="LE11" s="388"/>
      <c r="LF11" s="388"/>
      <c r="LG11" s="388"/>
      <c r="LH11" s="388"/>
      <c r="LI11" s="388"/>
      <c r="LJ11" s="388"/>
      <c r="LK11" s="388"/>
      <c r="LL11" s="388"/>
      <c r="LM11" s="388"/>
      <c r="LN11" s="388"/>
      <c r="LO11" s="388"/>
      <c r="LP11" s="388"/>
      <c r="LQ11" s="388"/>
      <c r="LR11" s="388"/>
      <c r="LS11" s="388"/>
      <c r="LT11" s="388"/>
      <c r="LU11" s="388"/>
      <c r="LV11" s="388"/>
      <c r="LW11" s="388"/>
      <c r="LX11" s="388"/>
      <c r="LY11" s="388"/>
      <c r="LZ11" s="388"/>
      <c r="MA11" s="388"/>
      <c r="MB11" s="388"/>
      <c r="MC11" s="388"/>
      <c r="MD11" s="388"/>
      <c r="ME11" s="388"/>
      <c r="MF11" s="388"/>
      <c r="MG11" s="388"/>
      <c r="MH11" s="388"/>
      <c r="MI11" s="388"/>
      <c r="MJ11" s="388"/>
      <c r="MK11" s="388"/>
      <c r="ML11" s="388"/>
      <c r="MM11" s="388"/>
      <c r="MN11" s="388"/>
      <c r="MO11" s="388"/>
      <c r="MP11" s="388"/>
      <c r="MQ11" s="388"/>
      <c r="MR11" s="388"/>
      <c r="MS11" s="388"/>
      <c r="MT11" s="388"/>
      <c r="MU11" s="388"/>
      <c r="MV11" s="388"/>
      <c r="MW11" s="388"/>
      <c r="MX11" s="388"/>
      <c r="MY11" s="388"/>
      <c r="MZ11" s="388"/>
      <c r="NA11" s="388"/>
      <c r="NB11" s="388"/>
      <c r="NC11" s="388"/>
      <c r="ND11" s="388"/>
      <c r="NE11" s="388"/>
      <c r="NF11" s="388"/>
      <c r="NG11" s="388"/>
      <c r="NH11" s="388"/>
      <c r="NI11" s="388"/>
      <c r="NJ11" s="388"/>
      <c r="NK11" s="388"/>
      <c r="NL11" s="388"/>
      <c r="NM11" s="388"/>
      <c r="NN11" s="388"/>
      <c r="NO11" s="388"/>
      <c r="NP11" s="388"/>
      <c r="NQ11" s="388"/>
      <c r="NR11" s="388"/>
      <c r="NS11" s="388"/>
      <c r="NT11" s="388"/>
      <c r="NU11" s="388"/>
      <c r="NV11" s="388"/>
      <c r="NW11" s="388"/>
      <c r="NX11" s="388"/>
      <c r="NY11" s="388"/>
      <c r="NZ11" s="388"/>
      <c r="OA11" s="388"/>
      <c r="OB11" s="388"/>
      <c r="OC11" s="388"/>
      <c r="OD11" s="388"/>
      <c r="OE11" s="388"/>
      <c r="OF11" s="388"/>
      <c r="OG11" s="388"/>
      <c r="OH11" s="388"/>
      <c r="OI11" s="388"/>
      <c r="OJ11" s="388"/>
      <c r="OK11" s="388"/>
      <c r="OL11" s="388"/>
      <c r="OM11" s="388"/>
      <c r="ON11" s="388"/>
      <c r="OO11" s="388"/>
      <c r="OP11" s="388"/>
      <c r="OQ11" s="388"/>
      <c r="OR11" s="388"/>
      <c r="OS11" s="388"/>
      <c r="OT11" s="388"/>
      <c r="OU11" s="388"/>
      <c r="OV11" s="388"/>
      <c r="OW11" s="388"/>
      <c r="OX11" s="388"/>
      <c r="OY11" s="388"/>
      <c r="OZ11" s="388"/>
      <c r="PA11" s="388"/>
      <c r="PB11" s="388"/>
      <c r="PC11" s="388"/>
      <c r="PD11" s="388"/>
      <c r="PE11" s="388"/>
      <c r="PF11" s="388"/>
      <c r="PG11" s="388"/>
      <c r="PH11" s="388"/>
      <c r="PI11" s="388"/>
      <c r="PJ11" s="388"/>
      <c r="PK11" s="388"/>
      <c r="PL11" s="388"/>
      <c r="PM11" s="388"/>
      <c r="PN11" s="388"/>
      <c r="PO11" s="388"/>
      <c r="PP11" s="388"/>
      <c r="PQ11" s="388"/>
      <c r="PR11" s="388"/>
      <c r="PS11" s="388"/>
      <c r="PT11" s="388"/>
      <c r="PU11" s="388"/>
      <c r="PV11" s="388"/>
      <c r="PW11" s="388"/>
      <c r="PX11" s="388"/>
      <c r="PY11" s="388"/>
      <c r="PZ11" s="388"/>
      <c r="QA11" s="388"/>
      <c r="QB11" s="388"/>
      <c r="QC11" s="388"/>
      <c r="QD11" s="388"/>
      <c r="QE11" s="388"/>
      <c r="QF11" s="388"/>
      <c r="QG11" s="388"/>
      <c r="QH11" s="388"/>
      <c r="QI11" s="388"/>
      <c r="QJ11" s="388"/>
      <c r="QK11" s="388"/>
      <c r="QL11" s="388"/>
      <c r="QM11" s="388"/>
      <c r="QN11" s="388"/>
      <c r="QO11" s="388"/>
      <c r="QP11" s="388"/>
      <c r="QQ11" s="388"/>
      <c r="QR11" s="388"/>
      <c r="QS11" s="388"/>
      <c r="QT11" s="388"/>
      <c r="QU11" s="388"/>
      <c r="QV11" s="388"/>
      <c r="QW11" s="388"/>
      <c r="QX11" s="388"/>
      <c r="QY11" s="388"/>
      <c r="QZ11" s="388"/>
      <c r="RA11" s="388"/>
      <c r="RB11" s="388"/>
      <c r="RC11" s="388"/>
      <c r="RD11" s="388"/>
      <c r="RE11" s="388"/>
      <c r="RF11" s="388"/>
      <c r="RG11" s="388"/>
      <c r="RH11" s="388"/>
      <c r="RI11" s="388"/>
      <c r="RJ11" s="388"/>
      <c r="RK11" s="388"/>
      <c r="RL11" s="388"/>
      <c r="RM11" s="388"/>
      <c r="RN11" s="388"/>
      <c r="RO11" s="388"/>
      <c r="RP11" s="388"/>
      <c r="RQ11" s="388"/>
      <c r="RR11" s="388"/>
      <c r="RS11" s="388"/>
      <c r="RT11" s="388"/>
      <c r="RU11" s="388"/>
      <c r="RV11" s="388"/>
      <c r="RW11" s="388"/>
      <c r="RX11" s="388"/>
      <c r="RY11" s="388"/>
      <c r="RZ11" s="388"/>
      <c r="SA11" s="388"/>
      <c r="SB11" s="388"/>
      <c r="SC11" s="388"/>
      <c r="SD11" s="388"/>
      <c r="SE11" s="388"/>
      <c r="SF11" s="388"/>
      <c r="SG11" s="388"/>
      <c r="SH11" s="388"/>
      <c r="SI11" s="388"/>
      <c r="SJ11" s="388"/>
      <c r="SK11" s="388"/>
      <c r="SL11" s="388"/>
      <c r="SM11" s="388"/>
      <c r="SN11" s="388"/>
      <c r="SO11" s="388"/>
      <c r="SP11" s="388"/>
      <c r="SQ11" s="388"/>
      <c r="SR11" s="388"/>
      <c r="SS11" s="388"/>
      <c r="ST11" s="388"/>
      <c r="SU11" s="388"/>
      <c r="SV11" s="388"/>
      <c r="SW11" s="388"/>
      <c r="SX11" s="388"/>
      <c r="SY11" s="388"/>
      <c r="SZ11" s="388"/>
      <c r="TA11" s="388"/>
      <c r="TB11" s="388"/>
      <c r="TC11" s="388"/>
      <c r="TD11" s="388"/>
      <c r="TE11" s="388"/>
      <c r="TF11" s="388"/>
      <c r="TG11" s="388"/>
      <c r="TH11" s="388"/>
      <c r="TI11" s="388"/>
      <c r="TJ11" s="388"/>
      <c r="TK11" s="388"/>
      <c r="TL11" s="388"/>
      <c r="TM11" s="388"/>
      <c r="TN11" s="388"/>
      <c r="TO11" s="388"/>
      <c r="TP11" s="388"/>
      <c r="TQ11" s="388"/>
      <c r="TR11" s="388"/>
      <c r="TS11" s="388"/>
      <c r="TT11" s="388"/>
      <c r="TU11" s="388"/>
      <c r="TV11" s="388"/>
      <c r="TW11" s="388"/>
      <c r="TX11" s="388"/>
      <c r="TY11" s="388"/>
      <c r="TZ11" s="388"/>
      <c r="UA11" s="388"/>
      <c r="UB11" s="388"/>
      <c r="UC11" s="388"/>
      <c r="UD11" s="388"/>
      <c r="UE11" s="388"/>
      <c r="UF11" s="388"/>
      <c r="UG11" s="388"/>
      <c r="UH11" s="388"/>
      <c r="UI11" s="388"/>
      <c r="UJ11" s="388"/>
      <c r="UK11" s="388"/>
      <c r="UL11" s="388"/>
      <c r="UM11" s="388"/>
      <c r="UN11" s="388"/>
      <c r="UO11" s="388"/>
      <c r="UP11" s="388"/>
      <c r="UQ11" s="388"/>
      <c r="UR11" s="388"/>
      <c r="US11" s="388"/>
      <c r="UT11" s="388"/>
      <c r="UU11" s="388"/>
      <c r="UV11" s="388"/>
      <c r="UW11" s="388"/>
      <c r="UX11" s="388"/>
      <c r="UY11" s="388"/>
      <c r="UZ11" s="388"/>
      <c r="VA11" s="388"/>
      <c r="VB11" s="388"/>
      <c r="VC11" s="388"/>
      <c r="VD11" s="388"/>
      <c r="VE11" s="388"/>
      <c r="VF11" s="388"/>
      <c r="VG11" s="388"/>
      <c r="VH11" s="388"/>
      <c r="VI11" s="388"/>
      <c r="VJ11" s="388"/>
      <c r="VK11" s="388"/>
      <c r="VL11" s="388"/>
      <c r="VM11" s="388"/>
      <c r="VN11" s="388"/>
      <c r="VO11" s="388"/>
      <c r="VP11" s="388"/>
      <c r="VQ11" s="388"/>
      <c r="VR11" s="388"/>
      <c r="VS11" s="388"/>
      <c r="VT11" s="388"/>
      <c r="VU11" s="388"/>
      <c r="VV11" s="388"/>
      <c r="VW11" s="388"/>
      <c r="VX11" s="388"/>
      <c r="VY11" s="388"/>
      <c r="VZ11" s="388"/>
      <c r="WA11" s="388"/>
      <c r="WB11" s="388"/>
      <c r="WC11" s="388"/>
      <c r="WD11" s="388"/>
      <c r="WE11" s="388"/>
      <c r="WF11" s="388"/>
      <c r="WG11" s="388"/>
      <c r="WH11" s="388"/>
      <c r="WI11" s="388"/>
      <c r="WJ11" s="388"/>
      <c r="WK11" s="388"/>
      <c r="WL11" s="388"/>
      <c r="WM11" s="388"/>
      <c r="WN11" s="388"/>
      <c r="WO11" s="388"/>
      <c r="WP11" s="388"/>
      <c r="WQ11" s="388"/>
      <c r="WR11" s="388"/>
      <c r="WS11" s="388"/>
      <c r="WT11" s="388"/>
      <c r="WU11" s="388"/>
      <c r="WV11" s="388"/>
      <c r="WW11" s="388"/>
      <c r="WX11" s="388"/>
      <c r="WY11" s="388"/>
      <c r="WZ11" s="388"/>
      <c r="XA11" s="388"/>
      <c r="XB11" s="388"/>
      <c r="XC11" s="388"/>
      <c r="XD11" s="388"/>
      <c r="XE11" s="388"/>
      <c r="XF11" s="388"/>
      <c r="XG11" s="388"/>
      <c r="XH11" s="388"/>
      <c r="XI11" s="388"/>
      <c r="XJ11" s="388"/>
      <c r="XK11" s="388"/>
      <c r="XL11" s="388"/>
      <c r="XM11" s="388"/>
      <c r="XN11" s="388"/>
      <c r="XO11" s="388"/>
      <c r="XP11" s="388"/>
      <c r="XQ11" s="388"/>
      <c r="XR11" s="388"/>
      <c r="XS11" s="388"/>
      <c r="XT11" s="388"/>
      <c r="XU11" s="388"/>
      <c r="XV11" s="388"/>
      <c r="XW11" s="388"/>
      <c r="XX11" s="388"/>
      <c r="XY11" s="388"/>
      <c r="XZ11" s="388"/>
      <c r="YA11" s="388"/>
      <c r="YB11" s="388"/>
      <c r="YC11" s="388"/>
      <c r="YD11" s="388"/>
      <c r="YE11" s="388"/>
      <c r="YF11" s="388"/>
      <c r="YG11" s="388"/>
      <c r="YH11" s="388"/>
      <c r="YI11" s="388"/>
      <c r="YJ11" s="388"/>
      <c r="YK11" s="388"/>
      <c r="YL11" s="388"/>
      <c r="YM11" s="388"/>
      <c r="YN11" s="388"/>
      <c r="YO11" s="388"/>
      <c r="YP11" s="388"/>
      <c r="YQ11" s="388"/>
      <c r="YR11" s="388"/>
      <c r="YS11" s="388"/>
      <c r="YT11" s="388"/>
      <c r="YU11" s="388"/>
      <c r="YV11" s="388"/>
      <c r="YW11" s="388"/>
      <c r="YX11" s="388"/>
      <c r="YY11" s="388"/>
      <c r="YZ11" s="388"/>
      <c r="ZA11" s="388"/>
      <c r="ZB11" s="388"/>
      <c r="ZC11" s="388"/>
      <c r="ZD11" s="388"/>
      <c r="ZE11" s="388"/>
      <c r="ZF11" s="388"/>
      <c r="ZG11" s="388"/>
      <c r="ZH11" s="388"/>
      <c r="ZI11" s="388"/>
      <c r="ZJ11" s="388"/>
      <c r="ZK11" s="388"/>
      <c r="ZL11" s="388"/>
      <c r="ZM11" s="388"/>
      <c r="ZN11" s="388"/>
      <c r="ZO11" s="388"/>
      <c r="ZP11" s="388"/>
      <c r="ZQ11" s="388"/>
      <c r="ZR11" s="388"/>
      <c r="ZS11" s="388"/>
      <c r="ZT11" s="388"/>
      <c r="ZU11" s="388"/>
      <c r="ZV11" s="388"/>
      <c r="ZW11" s="388"/>
      <c r="ZX11" s="388"/>
      <c r="ZY11" s="388"/>
      <c r="ZZ11" s="388"/>
      <c r="AAA11" s="388"/>
      <c r="AAB11" s="388"/>
      <c r="AAC11" s="388"/>
      <c r="AAD11" s="388"/>
      <c r="AAE11" s="388"/>
      <c r="AAF11" s="388"/>
      <c r="AAG11" s="388"/>
      <c r="AAH11" s="388"/>
      <c r="AAI11" s="388"/>
      <c r="AAJ11" s="388"/>
      <c r="AAK11" s="388"/>
      <c r="AAL11" s="388"/>
      <c r="AAM11" s="388"/>
      <c r="AAN11" s="388"/>
      <c r="AAO11" s="388"/>
      <c r="AAP11" s="388"/>
      <c r="AAQ11" s="388"/>
      <c r="AAR11" s="388"/>
      <c r="AAS11" s="388"/>
      <c r="AAT11" s="388"/>
      <c r="AAU11" s="388"/>
      <c r="AAV11" s="388"/>
      <c r="AAW11" s="388"/>
      <c r="AAX11" s="388"/>
      <c r="AAY11" s="388"/>
      <c r="AAZ11" s="388"/>
      <c r="ABA11" s="388"/>
      <c r="ABB11" s="388"/>
      <c r="ABC11" s="388"/>
      <c r="ABD11" s="388"/>
      <c r="ABE11" s="388"/>
      <c r="ABF11" s="388"/>
      <c r="ABG11" s="388"/>
      <c r="ABH11" s="388"/>
      <c r="ABI11" s="388"/>
      <c r="ABJ11" s="388"/>
      <c r="ABK11" s="388"/>
      <c r="ABL11" s="388"/>
      <c r="ABM11" s="388"/>
      <c r="ABN11" s="388"/>
      <c r="ABO11" s="388"/>
      <c r="ABP11" s="388"/>
      <c r="ABQ11" s="388"/>
      <c r="ABR11" s="388"/>
      <c r="ABS11" s="388"/>
      <c r="ABT11" s="388"/>
      <c r="ABU11" s="388"/>
      <c r="ABV11" s="388"/>
      <c r="ABW11" s="388"/>
      <c r="ABX11" s="388"/>
      <c r="ABY11" s="388"/>
      <c r="ABZ11" s="388"/>
      <c r="ACA11" s="388"/>
      <c r="ACB11" s="388"/>
      <c r="ACC11" s="388"/>
      <c r="ACD11" s="388"/>
      <c r="ACE11" s="388"/>
      <c r="ACF11" s="388"/>
      <c r="ACG11" s="388"/>
      <c r="ACH11" s="388"/>
      <c r="ACI11" s="388"/>
      <c r="ACJ11" s="388"/>
      <c r="ACK11" s="388"/>
      <c r="ACL11" s="388"/>
      <c r="ACM11" s="388"/>
      <c r="ACN11" s="388"/>
      <c r="ACO11" s="388"/>
      <c r="ACP11" s="388"/>
      <c r="ACQ11" s="388"/>
      <c r="ACR11" s="388"/>
      <c r="ACS11" s="388"/>
      <c r="ACT11" s="388"/>
      <c r="ACU11" s="388"/>
      <c r="ACV11" s="388"/>
      <c r="ACW11" s="388"/>
      <c r="ACX11" s="388"/>
      <c r="ACY11" s="388"/>
      <c r="ACZ11" s="388"/>
      <c r="ADA11" s="388"/>
      <c r="ADB11" s="388"/>
      <c r="ADC11" s="388"/>
      <c r="ADD11" s="388"/>
      <c r="ADE11" s="388"/>
      <c r="ADF11" s="388"/>
      <c r="ADG11" s="388"/>
      <c r="ADH11" s="388"/>
      <c r="ADI11" s="388"/>
      <c r="ADJ11" s="388"/>
      <c r="ADK11" s="388"/>
      <c r="ADL11" s="388"/>
      <c r="ADM11" s="388"/>
      <c r="ADN11" s="388"/>
      <c r="ADO11" s="388"/>
      <c r="ADP11" s="388"/>
      <c r="ADQ11" s="388"/>
      <c r="ADR11" s="388"/>
      <c r="ADS11" s="388"/>
      <c r="ADT11" s="388"/>
      <c r="ADU11" s="388"/>
      <c r="ADV11" s="388"/>
      <c r="ADW11" s="388"/>
      <c r="ADX11" s="388"/>
      <c r="ADY11" s="388"/>
      <c r="ADZ11" s="388"/>
      <c r="AEA11" s="388"/>
      <c r="AEB11" s="388"/>
      <c r="AEC11" s="388"/>
      <c r="AED11" s="388"/>
      <c r="AEE11" s="388"/>
      <c r="AEF11" s="388"/>
      <c r="AEG11" s="388"/>
      <c r="AEH11" s="388"/>
      <c r="AEI11" s="388"/>
      <c r="AEJ11" s="388"/>
      <c r="AEK11" s="388"/>
      <c r="AEL11" s="388"/>
      <c r="AEM11" s="388"/>
      <c r="AEN11" s="388"/>
      <c r="AEO11" s="388"/>
      <c r="AEP11" s="388"/>
      <c r="AEQ11" s="388"/>
      <c r="AER11" s="388"/>
      <c r="AES11" s="388"/>
      <c r="AET11" s="388"/>
      <c r="AEU11" s="388"/>
      <c r="AEV11" s="388"/>
      <c r="AEW11" s="388"/>
      <c r="AEX11" s="388"/>
      <c r="AEY11" s="388"/>
      <c r="AEZ11" s="388"/>
      <c r="AFA11" s="388"/>
      <c r="AFB11" s="388"/>
      <c r="AFC11" s="388"/>
      <c r="AFD11" s="388"/>
      <c r="AFE11" s="388"/>
      <c r="AFF11" s="388"/>
      <c r="AFG11" s="388"/>
      <c r="AFH11" s="388"/>
      <c r="AFI11" s="388"/>
      <c r="AFJ11" s="388"/>
      <c r="AFK11" s="388"/>
      <c r="AFL11" s="388"/>
      <c r="AFM11" s="388"/>
      <c r="AFN11" s="388"/>
      <c r="AFO11" s="388"/>
      <c r="AFP11" s="388"/>
      <c r="AFQ11" s="388"/>
      <c r="AFR11" s="388"/>
      <c r="AFS11" s="388"/>
      <c r="AFT11" s="388"/>
      <c r="AFU11" s="388"/>
      <c r="AFV11" s="388"/>
      <c r="AFW11" s="388"/>
      <c r="AFX11" s="388"/>
      <c r="AFY11" s="388"/>
      <c r="AFZ11" s="388"/>
      <c r="AGA11" s="388"/>
      <c r="AGB11" s="388"/>
      <c r="AGC11" s="388"/>
      <c r="AGD11" s="388"/>
      <c r="AGE11" s="388"/>
      <c r="AGF11" s="388"/>
      <c r="AGG11" s="388"/>
      <c r="AGH11" s="388"/>
      <c r="AGI11" s="388"/>
      <c r="AGJ11" s="388"/>
      <c r="AGK11" s="388"/>
      <c r="AGL11" s="388"/>
      <c r="AGM11" s="388"/>
      <c r="AGN11" s="388"/>
      <c r="AGO11" s="388"/>
      <c r="AGP11" s="388"/>
      <c r="AGQ11" s="388"/>
      <c r="AGR11" s="388"/>
      <c r="AGS11" s="388"/>
      <c r="AGT11" s="388"/>
      <c r="AGU11" s="388"/>
      <c r="AGV11" s="388"/>
      <c r="AGW11" s="388"/>
      <c r="AGX11" s="388"/>
      <c r="AGY11" s="388"/>
      <c r="AGZ11" s="388"/>
      <c r="AHA11" s="388"/>
      <c r="AHB11" s="388"/>
      <c r="AHC11" s="388"/>
      <c r="AHD11" s="388"/>
      <c r="AHE11" s="388"/>
      <c r="AHF11" s="388"/>
      <c r="AHG11" s="388"/>
      <c r="AHH11" s="388"/>
      <c r="AHI11" s="388"/>
      <c r="AHJ11" s="388"/>
      <c r="AHK11" s="388"/>
      <c r="AHL11" s="388"/>
      <c r="AHM11" s="388"/>
      <c r="AHN11" s="388"/>
      <c r="AHO11" s="388"/>
      <c r="AHP11" s="388"/>
      <c r="AHQ11" s="388"/>
      <c r="AHR11" s="388"/>
      <c r="AHS11" s="388"/>
      <c r="AHT11" s="388"/>
      <c r="AHU11" s="388"/>
      <c r="AHV11" s="388"/>
      <c r="AHW11" s="388"/>
      <c r="AHX11" s="388"/>
      <c r="AHY11" s="388"/>
      <c r="AHZ11" s="388"/>
      <c r="AIA11" s="388"/>
      <c r="AIB11" s="388"/>
      <c r="AIC11" s="388"/>
      <c r="AID11" s="388"/>
      <c r="AIE11" s="388"/>
      <c r="AIF11" s="388"/>
      <c r="AIG11" s="388"/>
      <c r="AIH11" s="388"/>
      <c r="AII11" s="388"/>
      <c r="AIJ11" s="388"/>
      <c r="AIK11" s="388"/>
      <c r="AIL11" s="388"/>
      <c r="AIM11" s="388"/>
      <c r="AIN11" s="388"/>
      <c r="AIO11" s="388"/>
      <c r="AIP11" s="388"/>
      <c r="AIQ11" s="388"/>
      <c r="AIR11" s="388"/>
      <c r="AIS11" s="388"/>
      <c r="AIT11" s="388"/>
      <c r="AIU11" s="388"/>
      <c r="AIV11" s="388"/>
      <c r="AIW11" s="388"/>
      <c r="AIX11" s="388"/>
      <c r="AIY11" s="388"/>
      <c r="AIZ11" s="388"/>
      <c r="AJA11" s="388"/>
      <c r="AJB11" s="388"/>
      <c r="AJC11" s="388"/>
      <c r="AJD11" s="388"/>
      <c r="AJE11" s="388"/>
      <c r="AJF11" s="388"/>
      <c r="AJG11" s="388"/>
      <c r="AJH11" s="388"/>
      <c r="AJI11" s="388"/>
      <c r="AJJ11" s="388"/>
      <c r="AJK11" s="388"/>
      <c r="AJL11" s="388"/>
      <c r="AJM11" s="388"/>
      <c r="AJN11" s="388"/>
      <c r="AJO11" s="388"/>
      <c r="AJP11" s="388"/>
      <c r="AJQ11" s="388"/>
      <c r="AJR11" s="388"/>
      <c r="AJS11" s="388"/>
      <c r="AJT11" s="388"/>
      <c r="AJU11" s="388"/>
      <c r="AJV11" s="388"/>
      <c r="AJW11" s="388"/>
      <c r="AJX11" s="388"/>
      <c r="AJY11" s="388"/>
      <c r="AJZ11" s="388"/>
      <c r="AKA11" s="388"/>
      <c r="AKB11" s="388"/>
      <c r="AKC11" s="388"/>
      <c r="AKD11" s="388"/>
      <c r="AKE11" s="388"/>
      <c r="AKF11" s="388"/>
      <c r="AKG11" s="388"/>
      <c r="AKH11" s="388"/>
      <c r="AKI11" s="388"/>
      <c r="AKJ11" s="388"/>
      <c r="AKK11" s="388"/>
      <c r="AKL11" s="388"/>
      <c r="AKM11" s="388"/>
      <c r="AKN11" s="388"/>
      <c r="AKO11" s="388"/>
      <c r="AKP11" s="388"/>
      <c r="AKQ11" s="388"/>
      <c r="AKR11" s="388"/>
      <c r="AKS11" s="388"/>
      <c r="AKT11" s="388"/>
      <c r="AKU11" s="388"/>
      <c r="AKV11" s="388"/>
      <c r="AKW11" s="388"/>
      <c r="AKX11" s="388"/>
      <c r="AKY11" s="388"/>
      <c r="AKZ11" s="388"/>
      <c r="ALA11" s="388"/>
      <c r="ALB11" s="388"/>
      <c r="ALC11" s="388"/>
      <c r="ALD11" s="388"/>
      <c r="ALE11" s="388"/>
      <c r="ALF11" s="388"/>
      <c r="ALG11" s="388"/>
      <c r="ALH11" s="388"/>
      <c r="ALI11" s="388"/>
      <c r="ALJ11" s="388"/>
      <c r="ALK11" s="388"/>
      <c r="ALL11" s="388"/>
      <c r="ALM11" s="388"/>
      <c r="ALN11" s="388"/>
      <c r="ALO11" s="388"/>
      <c r="ALP11" s="388"/>
      <c r="ALQ11" s="388"/>
      <c r="ALR11" s="388"/>
      <c r="ALS11" s="388"/>
      <c r="ALT11" s="388"/>
      <c r="ALU11" s="388"/>
      <c r="ALV11" s="388"/>
      <c r="ALW11" s="388"/>
      <c r="ALX11" s="388"/>
      <c r="ALY11" s="388"/>
      <c r="ALZ11" s="388"/>
      <c r="AMA11" s="388"/>
      <c r="AMB11" s="388"/>
      <c r="AMC11" s="388"/>
      <c r="AMD11" s="388"/>
      <c r="AME11" s="388"/>
      <c r="AMF11" s="388"/>
      <c r="AMG11" s="388"/>
      <c r="AMH11" s="388"/>
      <c r="AMI11" s="388"/>
      <c r="AMJ11" s="388"/>
      <c r="AMK11" s="388"/>
    </row>
    <row r="12" spans="1:1025" s="389" customFormat="1" ht="21.95" customHeight="1" thickBot="1" x14ac:dyDescent="0.3">
      <c r="A12" s="379" t="str">
        <f>'I. Coût jour'!A14</f>
        <v>Nom et Prénom de l'intervenant</v>
      </c>
      <c r="B12" s="380">
        <f>'I. Coût jour'!J14</f>
        <v>0</v>
      </c>
      <c r="C12" s="381">
        <f>'I. Coût jour'!L14</f>
        <v>0</v>
      </c>
      <c r="D12" s="382">
        <f>SUMIFS('Pour calculs onglet IV'!$AR$9:$AR$28,'Pour calculs onglet IV'!$D$9:$D$28,'IV.Charges de personnel'!A12,'Pour calculs onglet IV'!$E$9:$E$28,'IV.Charges de personnel'!$D$2)</f>
        <v>0</v>
      </c>
      <c r="E12" s="383">
        <f>SUMIFS('Pour calculs onglet IV'!$AR$9:$AR$28,'Pour calculs onglet IV'!$D$9:$D$28,'IV.Charges de personnel'!A12,'Pour calculs onglet IV'!$E$9:$E$28,'IV.Charges de personnel'!$E$2)</f>
        <v>0</v>
      </c>
      <c r="F12" s="384">
        <f>SUMIFS('Pour calculs onglet IV'!$AS$9:$AS$28,'Pour calculs onglet IV'!$D$9:$D$28,'IV.Charges de personnel'!$A12,'Pour calculs onglet IV'!$E$9:$E$28,'IV.Charges de personnel'!$D$2)</f>
        <v>0</v>
      </c>
      <c r="G12" s="383">
        <f>SUMIFS('Pour calculs onglet IV'!$AS$9:$AS$28,'Pour calculs onglet IV'!$D$9:$D$28,'IV.Charges de personnel'!$A12,'Pour calculs onglet IV'!$E$9:$E$28,'IV.Charges de personnel'!$E$2)</f>
        <v>0</v>
      </c>
      <c r="H12" s="384">
        <f>SUMIFS('Pour calculs onglet IV'!$AT$9:$AT$28,'Pour calculs onglet IV'!$D$9:$D$28,'IV.Charges de personnel'!$A12,'Pour calculs onglet IV'!$E$9:$E$28,'IV.Charges de personnel'!$D$2)</f>
        <v>0</v>
      </c>
      <c r="I12" s="383">
        <f>SUMIFS('Pour calculs onglet IV'!$AT$9:$AT$28,'Pour calculs onglet IV'!$D$9:$D$28,'IV.Charges de personnel'!$A12,'Pour calculs onglet IV'!$E$9:$E$28,'IV.Charges de personnel'!$E$2)</f>
        <v>0</v>
      </c>
      <c r="J12" s="384">
        <f>SUMIFS('Pour calculs onglet IV'!$AU$9:$AU$28,'Pour calculs onglet IV'!$D$9:$D$28,'IV.Charges de personnel'!$A12,'Pour calculs onglet IV'!$E$9:$E$28,'IV.Charges de personnel'!$D$2)</f>
        <v>0</v>
      </c>
      <c r="K12" s="383">
        <f>SUMIFS('Pour calculs onglet IV'!$AU$9:$AU$28,'Pour calculs onglet IV'!$D$9:$D$28,'IV.Charges de personnel'!$A12,'Pour calculs onglet IV'!$E$9:$E$28,'IV.Charges de personnel'!$E$2)</f>
        <v>0</v>
      </c>
      <c r="L12" s="384">
        <f>SUMIFS('Pour calculs onglet IV'!$AV$9:$AV$28,'Pour calculs onglet IV'!$D$9:$D$28,'IV.Charges de personnel'!$A12,'Pour calculs onglet IV'!$E$9:$E$28,'IV.Charges de personnel'!$D$2)</f>
        <v>0</v>
      </c>
      <c r="M12" s="383">
        <f>SUMIFS('Pour calculs onglet IV'!$AV$9:$AV$28,'Pour calculs onglet IV'!$D$9:$D$28,'IV.Charges de personnel'!$A12,'Pour calculs onglet IV'!$E$9:$E$28,'IV.Charges de personnel'!$E$2)</f>
        <v>0</v>
      </c>
      <c r="N12" s="385">
        <f t="shared" si="1"/>
        <v>0</v>
      </c>
      <c r="O12" s="386">
        <f t="shared" si="0"/>
        <v>0</v>
      </c>
      <c r="P12" s="387">
        <f>'II.Temps des personnels détail'!W2</f>
        <v>0</v>
      </c>
      <c r="Q12" s="387">
        <f>'II.Temps des personnels détail'!X2</f>
        <v>0</v>
      </c>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c r="IX12" s="388"/>
      <c r="IY12" s="388"/>
      <c r="IZ12" s="388"/>
      <c r="JA12" s="388"/>
      <c r="JB12" s="388"/>
      <c r="JC12" s="388"/>
      <c r="JD12" s="388"/>
      <c r="JE12" s="388"/>
      <c r="JF12" s="388"/>
      <c r="JG12" s="388"/>
      <c r="JH12" s="388"/>
      <c r="JI12" s="388"/>
      <c r="JJ12" s="388"/>
      <c r="JK12" s="388"/>
      <c r="JL12" s="388"/>
      <c r="JM12" s="388"/>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c r="MH12" s="388"/>
      <c r="MI12" s="388"/>
      <c r="MJ12" s="388"/>
      <c r="MK12" s="388"/>
      <c r="ML12" s="388"/>
      <c r="MM12" s="388"/>
      <c r="MN12" s="388"/>
      <c r="MO12" s="388"/>
      <c r="MP12" s="388"/>
      <c r="MQ12" s="388"/>
      <c r="MR12" s="388"/>
      <c r="MS12" s="388"/>
      <c r="MT12" s="388"/>
      <c r="MU12" s="388"/>
      <c r="MV12" s="388"/>
      <c r="MW12" s="388"/>
      <c r="MX12" s="388"/>
      <c r="MY12" s="388"/>
      <c r="MZ12" s="388"/>
      <c r="NA12" s="388"/>
      <c r="NB12" s="388"/>
      <c r="NC12" s="388"/>
      <c r="ND12" s="388"/>
      <c r="NE12" s="388"/>
      <c r="NF12" s="388"/>
      <c r="NG12" s="388"/>
      <c r="NH12" s="388"/>
      <c r="NI12" s="388"/>
      <c r="NJ12" s="388"/>
      <c r="NK12" s="388"/>
      <c r="NL12" s="388"/>
      <c r="NM12" s="388"/>
      <c r="NN12" s="388"/>
      <c r="NO12" s="388"/>
      <c r="NP12" s="388"/>
      <c r="NQ12" s="388"/>
      <c r="NR12" s="388"/>
      <c r="NS12" s="388"/>
      <c r="NT12" s="388"/>
      <c r="NU12" s="388"/>
      <c r="NV12" s="388"/>
      <c r="NW12" s="388"/>
      <c r="NX12" s="388"/>
      <c r="NY12" s="388"/>
      <c r="NZ12" s="388"/>
      <c r="OA12" s="388"/>
      <c r="OB12" s="388"/>
      <c r="OC12" s="388"/>
      <c r="OD12" s="388"/>
      <c r="OE12" s="388"/>
      <c r="OF12" s="388"/>
      <c r="OG12" s="388"/>
      <c r="OH12" s="388"/>
      <c r="OI12" s="388"/>
      <c r="OJ12" s="388"/>
      <c r="OK12" s="388"/>
      <c r="OL12" s="388"/>
      <c r="OM12" s="388"/>
      <c r="ON12" s="388"/>
      <c r="OO12" s="388"/>
      <c r="OP12" s="388"/>
      <c r="OQ12" s="388"/>
      <c r="OR12" s="388"/>
      <c r="OS12" s="388"/>
      <c r="OT12" s="388"/>
      <c r="OU12" s="388"/>
      <c r="OV12" s="388"/>
      <c r="OW12" s="388"/>
      <c r="OX12" s="388"/>
      <c r="OY12" s="388"/>
      <c r="OZ12" s="388"/>
      <c r="PA12" s="388"/>
      <c r="PB12" s="388"/>
      <c r="PC12" s="388"/>
      <c r="PD12" s="388"/>
      <c r="PE12" s="388"/>
      <c r="PF12" s="388"/>
      <c r="PG12" s="388"/>
      <c r="PH12" s="388"/>
      <c r="PI12" s="388"/>
      <c r="PJ12" s="388"/>
      <c r="PK12" s="388"/>
      <c r="PL12" s="388"/>
      <c r="PM12" s="388"/>
      <c r="PN12" s="388"/>
      <c r="PO12" s="388"/>
      <c r="PP12" s="388"/>
      <c r="PQ12" s="388"/>
      <c r="PR12" s="388"/>
      <c r="PS12" s="388"/>
      <c r="PT12" s="388"/>
      <c r="PU12" s="388"/>
      <c r="PV12" s="388"/>
      <c r="PW12" s="388"/>
      <c r="PX12" s="388"/>
      <c r="PY12" s="388"/>
      <c r="PZ12" s="388"/>
      <c r="QA12" s="388"/>
      <c r="QB12" s="388"/>
      <c r="QC12" s="388"/>
      <c r="QD12" s="388"/>
      <c r="QE12" s="388"/>
      <c r="QF12" s="388"/>
      <c r="QG12" s="388"/>
      <c r="QH12" s="388"/>
      <c r="QI12" s="388"/>
      <c r="QJ12" s="388"/>
      <c r="QK12" s="388"/>
      <c r="QL12" s="388"/>
      <c r="QM12" s="388"/>
      <c r="QN12" s="388"/>
      <c r="QO12" s="388"/>
      <c r="QP12" s="388"/>
      <c r="QQ12" s="388"/>
      <c r="QR12" s="388"/>
      <c r="QS12" s="388"/>
      <c r="QT12" s="388"/>
      <c r="QU12" s="388"/>
      <c r="QV12" s="388"/>
      <c r="QW12" s="388"/>
      <c r="QX12" s="388"/>
      <c r="QY12" s="388"/>
      <c r="QZ12" s="388"/>
      <c r="RA12" s="388"/>
      <c r="RB12" s="388"/>
      <c r="RC12" s="388"/>
      <c r="RD12" s="388"/>
      <c r="RE12" s="388"/>
      <c r="RF12" s="388"/>
      <c r="RG12" s="388"/>
      <c r="RH12" s="388"/>
      <c r="RI12" s="388"/>
      <c r="RJ12" s="388"/>
      <c r="RK12" s="388"/>
      <c r="RL12" s="388"/>
      <c r="RM12" s="388"/>
      <c r="RN12" s="388"/>
      <c r="RO12" s="388"/>
      <c r="RP12" s="388"/>
      <c r="RQ12" s="388"/>
      <c r="RR12" s="388"/>
      <c r="RS12" s="388"/>
      <c r="RT12" s="388"/>
      <c r="RU12" s="388"/>
      <c r="RV12" s="388"/>
      <c r="RW12" s="388"/>
      <c r="RX12" s="388"/>
      <c r="RY12" s="388"/>
      <c r="RZ12" s="388"/>
      <c r="SA12" s="388"/>
      <c r="SB12" s="388"/>
      <c r="SC12" s="388"/>
      <c r="SD12" s="388"/>
      <c r="SE12" s="388"/>
      <c r="SF12" s="388"/>
      <c r="SG12" s="388"/>
      <c r="SH12" s="388"/>
      <c r="SI12" s="388"/>
      <c r="SJ12" s="388"/>
      <c r="SK12" s="388"/>
      <c r="SL12" s="388"/>
      <c r="SM12" s="388"/>
      <c r="SN12" s="388"/>
      <c r="SO12" s="388"/>
      <c r="SP12" s="388"/>
      <c r="SQ12" s="388"/>
      <c r="SR12" s="388"/>
      <c r="SS12" s="388"/>
      <c r="ST12" s="388"/>
      <c r="SU12" s="388"/>
      <c r="SV12" s="388"/>
      <c r="SW12" s="388"/>
      <c r="SX12" s="388"/>
      <c r="SY12" s="388"/>
      <c r="SZ12" s="388"/>
      <c r="TA12" s="388"/>
      <c r="TB12" s="388"/>
      <c r="TC12" s="388"/>
      <c r="TD12" s="388"/>
      <c r="TE12" s="388"/>
      <c r="TF12" s="388"/>
      <c r="TG12" s="388"/>
      <c r="TH12" s="388"/>
      <c r="TI12" s="388"/>
      <c r="TJ12" s="388"/>
      <c r="TK12" s="388"/>
      <c r="TL12" s="388"/>
      <c r="TM12" s="388"/>
      <c r="TN12" s="388"/>
      <c r="TO12" s="388"/>
      <c r="TP12" s="388"/>
      <c r="TQ12" s="388"/>
      <c r="TR12" s="388"/>
      <c r="TS12" s="388"/>
      <c r="TT12" s="388"/>
      <c r="TU12" s="388"/>
      <c r="TV12" s="388"/>
      <c r="TW12" s="388"/>
      <c r="TX12" s="388"/>
      <c r="TY12" s="388"/>
      <c r="TZ12" s="388"/>
      <c r="UA12" s="388"/>
      <c r="UB12" s="388"/>
      <c r="UC12" s="388"/>
      <c r="UD12" s="388"/>
      <c r="UE12" s="388"/>
      <c r="UF12" s="388"/>
      <c r="UG12" s="388"/>
      <c r="UH12" s="388"/>
      <c r="UI12" s="388"/>
      <c r="UJ12" s="388"/>
      <c r="UK12" s="388"/>
      <c r="UL12" s="388"/>
      <c r="UM12" s="388"/>
      <c r="UN12" s="388"/>
      <c r="UO12" s="388"/>
      <c r="UP12" s="388"/>
      <c r="UQ12" s="388"/>
      <c r="UR12" s="388"/>
      <c r="US12" s="388"/>
      <c r="UT12" s="388"/>
      <c r="UU12" s="388"/>
      <c r="UV12" s="388"/>
      <c r="UW12" s="388"/>
      <c r="UX12" s="388"/>
      <c r="UY12" s="388"/>
      <c r="UZ12" s="388"/>
      <c r="VA12" s="388"/>
      <c r="VB12" s="388"/>
      <c r="VC12" s="388"/>
      <c r="VD12" s="388"/>
      <c r="VE12" s="388"/>
      <c r="VF12" s="388"/>
      <c r="VG12" s="388"/>
      <c r="VH12" s="388"/>
      <c r="VI12" s="388"/>
      <c r="VJ12" s="388"/>
      <c r="VK12" s="388"/>
      <c r="VL12" s="388"/>
      <c r="VM12" s="388"/>
      <c r="VN12" s="388"/>
      <c r="VO12" s="388"/>
      <c r="VP12" s="388"/>
      <c r="VQ12" s="388"/>
      <c r="VR12" s="388"/>
      <c r="VS12" s="388"/>
      <c r="VT12" s="388"/>
      <c r="VU12" s="388"/>
      <c r="VV12" s="388"/>
      <c r="VW12" s="388"/>
      <c r="VX12" s="388"/>
      <c r="VY12" s="388"/>
      <c r="VZ12" s="388"/>
      <c r="WA12" s="388"/>
      <c r="WB12" s="388"/>
      <c r="WC12" s="388"/>
      <c r="WD12" s="388"/>
      <c r="WE12" s="388"/>
      <c r="WF12" s="388"/>
      <c r="WG12" s="388"/>
      <c r="WH12" s="388"/>
      <c r="WI12" s="388"/>
      <c r="WJ12" s="388"/>
      <c r="WK12" s="388"/>
      <c r="WL12" s="388"/>
      <c r="WM12" s="388"/>
      <c r="WN12" s="388"/>
      <c r="WO12" s="388"/>
      <c r="WP12" s="388"/>
      <c r="WQ12" s="388"/>
      <c r="WR12" s="388"/>
      <c r="WS12" s="388"/>
      <c r="WT12" s="388"/>
      <c r="WU12" s="388"/>
      <c r="WV12" s="388"/>
      <c r="WW12" s="388"/>
      <c r="WX12" s="388"/>
      <c r="WY12" s="388"/>
      <c r="WZ12" s="388"/>
      <c r="XA12" s="388"/>
      <c r="XB12" s="388"/>
      <c r="XC12" s="388"/>
      <c r="XD12" s="388"/>
      <c r="XE12" s="388"/>
      <c r="XF12" s="388"/>
      <c r="XG12" s="388"/>
      <c r="XH12" s="388"/>
      <c r="XI12" s="388"/>
      <c r="XJ12" s="388"/>
      <c r="XK12" s="388"/>
      <c r="XL12" s="388"/>
      <c r="XM12" s="388"/>
      <c r="XN12" s="388"/>
      <c r="XO12" s="388"/>
      <c r="XP12" s="388"/>
      <c r="XQ12" s="388"/>
      <c r="XR12" s="388"/>
      <c r="XS12" s="388"/>
      <c r="XT12" s="388"/>
      <c r="XU12" s="388"/>
      <c r="XV12" s="388"/>
      <c r="XW12" s="388"/>
      <c r="XX12" s="388"/>
      <c r="XY12" s="388"/>
      <c r="XZ12" s="388"/>
      <c r="YA12" s="388"/>
      <c r="YB12" s="388"/>
      <c r="YC12" s="388"/>
      <c r="YD12" s="388"/>
      <c r="YE12" s="388"/>
      <c r="YF12" s="388"/>
      <c r="YG12" s="388"/>
      <c r="YH12" s="388"/>
      <c r="YI12" s="388"/>
      <c r="YJ12" s="388"/>
      <c r="YK12" s="388"/>
      <c r="YL12" s="388"/>
      <c r="YM12" s="388"/>
      <c r="YN12" s="388"/>
      <c r="YO12" s="388"/>
      <c r="YP12" s="388"/>
      <c r="YQ12" s="388"/>
      <c r="YR12" s="388"/>
      <c r="YS12" s="388"/>
      <c r="YT12" s="388"/>
      <c r="YU12" s="388"/>
      <c r="YV12" s="388"/>
      <c r="YW12" s="388"/>
      <c r="YX12" s="388"/>
      <c r="YY12" s="388"/>
      <c r="YZ12" s="388"/>
      <c r="ZA12" s="388"/>
      <c r="ZB12" s="388"/>
      <c r="ZC12" s="388"/>
      <c r="ZD12" s="388"/>
      <c r="ZE12" s="388"/>
      <c r="ZF12" s="388"/>
      <c r="ZG12" s="388"/>
      <c r="ZH12" s="388"/>
      <c r="ZI12" s="388"/>
      <c r="ZJ12" s="388"/>
      <c r="ZK12" s="388"/>
      <c r="ZL12" s="388"/>
      <c r="ZM12" s="388"/>
      <c r="ZN12" s="388"/>
      <c r="ZO12" s="388"/>
      <c r="ZP12" s="388"/>
      <c r="ZQ12" s="388"/>
      <c r="ZR12" s="388"/>
      <c r="ZS12" s="388"/>
      <c r="ZT12" s="388"/>
      <c r="ZU12" s="388"/>
      <c r="ZV12" s="388"/>
      <c r="ZW12" s="388"/>
      <c r="ZX12" s="388"/>
      <c r="ZY12" s="388"/>
      <c r="ZZ12" s="388"/>
      <c r="AAA12" s="388"/>
      <c r="AAB12" s="388"/>
      <c r="AAC12" s="388"/>
      <c r="AAD12" s="388"/>
      <c r="AAE12" s="388"/>
      <c r="AAF12" s="388"/>
      <c r="AAG12" s="388"/>
      <c r="AAH12" s="388"/>
      <c r="AAI12" s="388"/>
      <c r="AAJ12" s="388"/>
      <c r="AAK12" s="388"/>
      <c r="AAL12" s="388"/>
      <c r="AAM12" s="388"/>
      <c r="AAN12" s="388"/>
      <c r="AAO12" s="388"/>
      <c r="AAP12" s="388"/>
      <c r="AAQ12" s="388"/>
      <c r="AAR12" s="388"/>
      <c r="AAS12" s="388"/>
      <c r="AAT12" s="388"/>
      <c r="AAU12" s="388"/>
      <c r="AAV12" s="388"/>
      <c r="AAW12" s="388"/>
      <c r="AAX12" s="388"/>
      <c r="AAY12" s="388"/>
      <c r="AAZ12" s="388"/>
      <c r="ABA12" s="388"/>
      <c r="ABB12" s="388"/>
      <c r="ABC12" s="388"/>
      <c r="ABD12" s="388"/>
      <c r="ABE12" s="388"/>
      <c r="ABF12" s="388"/>
      <c r="ABG12" s="388"/>
      <c r="ABH12" s="388"/>
      <c r="ABI12" s="388"/>
      <c r="ABJ12" s="388"/>
      <c r="ABK12" s="388"/>
      <c r="ABL12" s="388"/>
      <c r="ABM12" s="388"/>
      <c r="ABN12" s="388"/>
      <c r="ABO12" s="388"/>
      <c r="ABP12" s="388"/>
      <c r="ABQ12" s="388"/>
      <c r="ABR12" s="388"/>
      <c r="ABS12" s="388"/>
      <c r="ABT12" s="388"/>
      <c r="ABU12" s="388"/>
      <c r="ABV12" s="388"/>
      <c r="ABW12" s="388"/>
      <c r="ABX12" s="388"/>
      <c r="ABY12" s="388"/>
      <c r="ABZ12" s="388"/>
      <c r="ACA12" s="388"/>
      <c r="ACB12" s="388"/>
      <c r="ACC12" s="388"/>
      <c r="ACD12" s="388"/>
      <c r="ACE12" s="388"/>
      <c r="ACF12" s="388"/>
      <c r="ACG12" s="388"/>
      <c r="ACH12" s="388"/>
      <c r="ACI12" s="388"/>
      <c r="ACJ12" s="388"/>
      <c r="ACK12" s="388"/>
      <c r="ACL12" s="388"/>
      <c r="ACM12" s="388"/>
      <c r="ACN12" s="388"/>
      <c r="ACO12" s="388"/>
      <c r="ACP12" s="388"/>
      <c r="ACQ12" s="388"/>
      <c r="ACR12" s="388"/>
      <c r="ACS12" s="388"/>
      <c r="ACT12" s="388"/>
      <c r="ACU12" s="388"/>
      <c r="ACV12" s="388"/>
      <c r="ACW12" s="388"/>
      <c r="ACX12" s="388"/>
      <c r="ACY12" s="388"/>
      <c r="ACZ12" s="388"/>
      <c r="ADA12" s="388"/>
      <c r="ADB12" s="388"/>
      <c r="ADC12" s="388"/>
      <c r="ADD12" s="388"/>
      <c r="ADE12" s="388"/>
      <c r="ADF12" s="388"/>
      <c r="ADG12" s="388"/>
      <c r="ADH12" s="388"/>
      <c r="ADI12" s="388"/>
      <c r="ADJ12" s="388"/>
      <c r="ADK12" s="388"/>
      <c r="ADL12" s="388"/>
      <c r="ADM12" s="388"/>
      <c r="ADN12" s="388"/>
      <c r="ADO12" s="388"/>
      <c r="ADP12" s="388"/>
      <c r="ADQ12" s="388"/>
      <c r="ADR12" s="388"/>
      <c r="ADS12" s="388"/>
      <c r="ADT12" s="388"/>
      <c r="ADU12" s="388"/>
      <c r="ADV12" s="388"/>
      <c r="ADW12" s="388"/>
      <c r="ADX12" s="388"/>
      <c r="ADY12" s="388"/>
      <c r="ADZ12" s="388"/>
      <c r="AEA12" s="388"/>
      <c r="AEB12" s="388"/>
      <c r="AEC12" s="388"/>
      <c r="AED12" s="388"/>
      <c r="AEE12" s="388"/>
      <c r="AEF12" s="388"/>
      <c r="AEG12" s="388"/>
      <c r="AEH12" s="388"/>
      <c r="AEI12" s="388"/>
      <c r="AEJ12" s="388"/>
      <c r="AEK12" s="388"/>
      <c r="AEL12" s="388"/>
      <c r="AEM12" s="388"/>
      <c r="AEN12" s="388"/>
      <c r="AEO12" s="388"/>
      <c r="AEP12" s="388"/>
      <c r="AEQ12" s="388"/>
      <c r="AER12" s="388"/>
      <c r="AES12" s="388"/>
      <c r="AET12" s="388"/>
      <c r="AEU12" s="388"/>
      <c r="AEV12" s="388"/>
      <c r="AEW12" s="388"/>
      <c r="AEX12" s="388"/>
      <c r="AEY12" s="388"/>
      <c r="AEZ12" s="388"/>
      <c r="AFA12" s="388"/>
      <c r="AFB12" s="388"/>
      <c r="AFC12" s="388"/>
      <c r="AFD12" s="388"/>
      <c r="AFE12" s="388"/>
      <c r="AFF12" s="388"/>
      <c r="AFG12" s="388"/>
      <c r="AFH12" s="388"/>
      <c r="AFI12" s="388"/>
      <c r="AFJ12" s="388"/>
      <c r="AFK12" s="388"/>
      <c r="AFL12" s="388"/>
      <c r="AFM12" s="388"/>
      <c r="AFN12" s="388"/>
      <c r="AFO12" s="388"/>
      <c r="AFP12" s="388"/>
      <c r="AFQ12" s="388"/>
      <c r="AFR12" s="388"/>
      <c r="AFS12" s="388"/>
      <c r="AFT12" s="388"/>
      <c r="AFU12" s="388"/>
      <c r="AFV12" s="388"/>
      <c r="AFW12" s="388"/>
      <c r="AFX12" s="388"/>
      <c r="AFY12" s="388"/>
      <c r="AFZ12" s="388"/>
      <c r="AGA12" s="388"/>
      <c r="AGB12" s="388"/>
      <c r="AGC12" s="388"/>
      <c r="AGD12" s="388"/>
      <c r="AGE12" s="388"/>
      <c r="AGF12" s="388"/>
      <c r="AGG12" s="388"/>
      <c r="AGH12" s="388"/>
      <c r="AGI12" s="388"/>
      <c r="AGJ12" s="388"/>
      <c r="AGK12" s="388"/>
      <c r="AGL12" s="388"/>
      <c r="AGM12" s="388"/>
      <c r="AGN12" s="388"/>
      <c r="AGO12" s="388"/>
      <c r="AGP12" s="388"/>
      <c r="AGQ12" s="388"/>
      <c r="AGR12" s="388"/>
      <c r="AGS12" s="388"/>
      <c r="AGT12" s="388"/>
      <c r="AGU12" s="388"/>
      <c r="AGV12" s="388"/>
      <c r="AGW12" s="388"/>
      <c r="AGX12" s="388"/>
      <c r="AGY12" s="388"/>
      <c r="AGZ12" s="388"/>
      <c r="AHA12" s="388"/>
      <c r="AHB12" s="388"/>
      <c r="AHC12" s="388"/>
      <c r="AHD12" s="388"/>
      <c r="AHE12" s="388"/>
      <c r="AHF12" s="388"/>
      <c r="AHG12" s="388"/>
      <c r="AHH12" s="388"/>
      <c r="AHI12" s="388"/>
      <c r="AHJ12" s="388"/>
      <c r="AHK12" s="388"/>
      <c r="AHL12" s="388"/>
      <c r="AHM12" s="388"/>
      <c r="AHN12" s="388"/>
      <c r="AHO12" s="388"/>
      <c r="AHP12" s="388"/>
      <c r="AHQ12" s="388"/>
      <c r="AHR12" s="388"/>
      <c r="AHS12" s="388"/>
      <c r="AHT12" s="388"/>
      <c r="AHU12" s="388"/>
      <c r="AHV12" s="388"/>
      <c r="AHW12" s="388"/>
      <c r="AHX12" s="388"/>
      <c r="AHY12" s="388"/>
      <c r="AHZ12" s="388"/>
      <c r="AIA12" s="388"/>
      <c r="AIB12" s="388"/>
      <c r="AIC12" s="388"/>
      <c r="AID12" s="388"/>
      <c r="AIE12" s="388"/>
      <c r="AIF12" s="388"/>
      <c r="AIG12" s="388"/>
      <c r="AIH12" s="388"/>
      <c r="AII12" s="388"/>
      <c r="AIJ12" s="388"/>
      <c r="AIK12" s="388"/>
      <c r="AIL12" s="388"/>
      <c r="AIM12" s="388"/>
      <c r="AIN12" s="388"/>
      <c r="AIO12" s="388"/>
      <c r="AIP12" s="388"/>
      <c r="AIQ12" s="388"/>
      <c r="AIR12" s="388"/>
      <c r="AIS12" s="388"/>
      <c r="AIT12" s="388"/>
      <c r="AIU12" s="388"/>
      <c r="AIV12" s="388"/>
      <c r="AIW12" s="388"/>
      <c r="AIX12" s="388"/>
      <c r="AIY12" s="388"/>
      <c r="AIZ12" s="388"/>
      <c r="AJA12" s="388"/>
      <c r="AJB12" s="388"/>
      <c r="AJC12" s="388"/>
      <c r="AJD12" s="388"/>
      <c r="AJE12" s="388"/>
      <c r="AJF12" s="388"/>
      <c r="AJG12" s="388"/>
      <c r="AJH12" s="388"/>
      <c r="AJI12" s="388"/>
      <c r="AJJ12" s="388"/>
      <c r="AJK12" s="388"/>
      <c r="AJL12" s="388"/>
      <c r="AJM12" s="388"/>
      <c r="AJN12" s="388"/>
      <c r="AJO12" s="388"/>
      <c r="AJP12" s="388"/>
      <c r="AJQ12" s="388"/>
      <c r="AJR12" s="388"/>
      <c r="AJS12" s="388"/>
      <c r="AJT12" s="388"/>
      <c r="AJU12" s="388"/>
      <c r="AJV12" s="388"/>
      <c r="AJW12" s="388"/>
      <c r="AJX12" s="388"/>
      <c r="AJY12" s="388"/>
      <c r="AJZ12" s="388"/>
      <c r="AKA12" s="388"/>
      <c r="AKB12" s="388"/>
      <c r="AKC12" s="388"/>
      <c r="AKD12" s="388"/>
      <c r="AKE12" s="388"/>
      <c r="AKF12" s="388"/>
      <c r="AKG12" s="388"/>
      <c r="AKH12" s="388"/>
      <c r="AKI12" s="388"/>
      <c r="AKJ12" s="388"/>
      <c r="AKK12" s="388"/>
      <c r="AKL12" s="388"/>
      <c r="AKM12" s="388"/>
      <c r="AKN12" s="388"/>
      <c r="AKO12" s="388"/>
      <c r="AKP12" s="388"/>
      <c r="AKQ12" s="388"/>
      <c r="AKR12" s="388"/>
      <c r="AKS12" s="388"/>
      <c r="AKT12" s="388"/>
      <c r="AKU12" s="388"/>
      <c r="AKV12" s="388"/>
      <c r="AKW12" s="388"/>
      <c r="AKX12" s="388"/>
      <c r="AKY12" s="388"/>
      <c r="AKZ12" s="388"/>
      <c r="ALA12" s="388"/>
      <c r="ALB12" s="388"/>
      <c r="ALC12" s="388"/>
      <c r="ALD12" s="388"/>
      <c r="ALE12" s="388"/>
      <c r="ALF12" s="388"/>
      <c r="ALG12" s="388"/>
      <c r="ALH12" s="388"/>
      <c r="ALI12" s="388"/>
      <c r="ALJ12" s="388"/>
      <c r="ALK12" s="388"/>
      <c r="ALL12" s="388"/>
      <c r="ALM12" s="388"/>
      <c r="ALN12" s="388"/>
      <c r="ALO12" s="388"/>
      <c r="ALP12" s="388"/>
      <c r="ALQ12" s="388"/>
      <c r="ALR12" s="388"/>
      <c r="ALS12" s="388"/>
      <c r="ALT12" s="388"/>
      <c r="ALU12" s="388"/>
      <c r="ALV12" s="388"/>
      <c r="ALW12" s="388"/>
      <c r="ALX12" s="388"/>
      <c r="ALY12" s="388"/>
      <c r="ALZ12" s="388"/>
      <c r="AMA12" s="388"/>
      <c r="AMB12" s="388"/>
      <c r="AMC12" s="388"/>
      <c r="AMD12" s="388"/>
      <c r="AME12" s="388"/>
      <c r="AMF12" s="388"/>
      <c r="AMG12" s="388"/>
      <c r="AMH12" s="388"/>
      <c r="AMI12" s="388"/>
      <c r="AMJ12" s="388"/>
      <c r="AMK12" s="388"/>
    </row>
    <row r="13" spans="1:1025" s="389" customFormat="1" ht="21.95" customHeight="1" thickBot="1" x14ac:dyDescent="0.3">
      <c r="A13" s="379" t="str">
        <f>'I. Coût jour'!A15</f>
        <v>Nom et Prénom de l'intervenant</v>
      </c>
      <c r="B13" s="380">
        <f>'I. Coût jour'!J15</f>
        <v>0</v>
      </c>
      <c r="C13" s="390">
        <f>'I. Coût jour'!L15</f>
        <v>0</v>
      </c>
      <c r="D13" s="382">
        <f>SUMIFS('Pour calculs onglet IV'!$AR$9:$AR$28,'Pour calculs onglet IV'!$D$9:$D$28,'IV.Charges de personnel'!A13,'Pour calculs onglet IV'!$E$9:$E$28,'IV.Charges de personnel'!$D$2)</f>
        <v>0</v>
      </c>
      <c r="E13" s="383">
        <f>SUMIFS('Pour calculs onglet IV'!$AR$9:$AR$28,'Pour calculs onglet IV'!$D$9:$D$28,'IV.Charges de personnel'!A13,'Pour calculs onglet IV'!$E$9:$E$28,'IV.Charges de personnel'!$E$2)</f>
        <v>0</v>
      </c>
      <c r="F13" s="384">
        <f>SUMIFS('Pour calculs onglet IV'!$AS$9:$AS$28,'Pour calculs onglet IV'!$D$9:$D$28,'IV.Charges de personnel'!$A13,'Pour calculs onglet IV'!$E$9:$E$28,'IV.Charges de personnel'!$D$2)</f>
        <v>0</v>
      </c>
      <c r="G13" s="383">
        <f>SUMIFS('Pour calculs onglet IV'!$AS$9:$AS$28,'Pour calculs onglet IV'!$D$9:$D$28,'IV.Charges de personnel'!$A13,'Pour calculs onglet IV'!$E$9:$E$28,'IV.Charges de personnel'!$E$2)</f>
        <v>0</v>
      </c>
      <c r="H13" s="384">
        <f>SUMIFS('Pour calculs onglet IV'!$AT$9:$AT$28,'Pour calculs onglet IV'!$D$9:$D$28,'IV.Charges de personnel'!$A13,'Pour calculs onglet IV'!$E$9:$E$28,'IV.Charges de personnel'!$D$2)</f>
        <v>0</v>
      </c>
      <c r="I13" s="383">
        <f>SUMIFS('Pour calculs onglet IV'!$AT$9:$AT$28,'Pour calculs onglet IV'!$D$9:$D$28,'IV.Charges de personnel'!$A13,'Pour calculs onglet IV'!$E$9:$E$28,'IV.Charges de personnel'!$E$2)</f>
        <v>0</v>
      </c>
      <c r="J13" s="384">
        <f>SUMIFS('Pour calculs onglet IV'!$AU$9:$AU$28,'Pour calculs onglet IV'!$D$9:$D$28,'IV.Charges de personnel'!$A13,'Pour calculs onglet IV'!$E$9:$E$28,'IV.Charges de personnel'!$D$2)</f>
        <v>0</v>
      </c>
      <c r="K13" s="383">
        <f>SUMIFS('Pour calculs onglet IV'!$AU$9:$AU$28,'Pour calculs onglet IV'!$D$9:$D$28,'IV.Charges de personnel'!$A13,'Pour calculs onglet IV'!$E$9:$E$28,'IV.Charges de personnel'!$E$2)</f>
        <v>0</v>
      </c>
      <c r="L13" s="384">
        <f>SUMIFS('Pour calculs onglet IV'!$AV$9:$AV$28,'Pour calculs onglet IV'!$D$9:$D$28,'IV.Charges de personnel'!$A13,'Pour calculs onglet IV'!$E$9:$E$28,'IV.Charges de personnel'!$D$2)</f>
        <v>0</v>
      </c>
      <c r="M13" s="383">
        <f>SUMIFS('Pour calculs onglet IV'!$AV$9:$AV$28,'Pour calculs onglet IV'!$D$9:$D$28,'IV.Charges de personnel'!$A13,'Pour calculs onglet IV'!$E$9:$E$28,'IV.Charges de personnel'!$E$2)</f>
        <v>0</v>
      </c>
      <c r="N13" s="385">
        <f t="shared" si="1"/>
        <v>0</v>
      </c>
      <c r="O13" s="386">
        <f t="shared" si="0"/>
        <v>0</v>
      </c>
      <c r="P13" s="387">
        <f>'II.Temps des personnels détail'!Y2</f>
        <v>0</v>
      </c>
      <c r="Q13" s="387">
        <f>'II.Temps des personnels détail'!Z2</f>
        <v>0</v>
      </c>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c r="EE13" s="388"/>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388"/>
      <c r="FQ13" s="388"/>
      <c r="FR13" s="388"/>
      <c r="FS13" s="388"/>
      <c r="FT13" s="388"/>
      <c r="FU13" s="388"/>
      <c r="FV13" s="388"/>
      <c r="FW13" s="388"/>
      <c r="FX13" s="388"/>
      <c r="FY13" s="388"/>
      <c r="FZ13" s="388"/>
      <c r="GA13" s="388"/>
      <c r="GB13" s="388"/>
      <c r="GC13" s="388"/>
      <c r="GD13" s="388"/>
      <c r="GE13" s="388"/>
      <c r="GF13" s="388"/>
      <c r="GG13" s="388"/>
      <c r="GH13" s="388"/>
      <c r="GI13" s="388"/>
      <c r="GJ13" s="388"/>
      <c r="GK13" s="388"/>
      <c r="GL13" s="388"/>
      <c r="GM13" s="388"/>
      <c r="GN13" s="388"/>
      <c r="GO13" s="388"/>
      <c r="GP13" s="388"/>
      <c r="GQ13" s="388"/>
      <c r="GR13" s="388"/>
      <c r="GS13" s="388"/>
      <c r="GT13" s="388"/>
      <c r="GU13" s="388"/>
      <c r="GV13" s="388"/>
      <c r="GW13" s="388"/>
      <c r="GX13" s="388"/>
      <c r="GY13" s="388"/>
      <c r="GZ13" s="388"/>
      <c r="HA13" s="388"/>
      <c r="HB13" s="388"/>
      <c r="HC13" s="388"/>
      <c r="HD13" s="388"/>
      <c r="HE13" s="388"/>
      <c r="HF13" s="388"/>
      <c r="HG13" s="388"/>
      <c r="HH13" s="388"/>
      <c r="HI13" s="388"/>
      <c r="HJ13" s="388"/>
      <c r="HK13" s="388"/>
      <c r="HL13" s="388"/>
      <c r="HM13" s="388"/>
      <c r="HN13" s="388"/>
      <c r="HO13" s="388"/>
      <c r="HP13" s="388"/>
      <c r="HQ13" s="388"/>
      <c r="HR13" s="388"/>
      <c r="HS13" s="388"/>
      <c r="HT13" s="388"/>
      <c r="HU13" s="388"/>
      <c r="HV13" s="388"/>
      <c r="HW13" s="388"/>
      <c r="HX13" s="388"/>
      <c r="HY13" s="388"/>
      <c r="HZ13" s="388"/>
      <c r="IA13" s="388"/>
      <c r="IB13" s="388"/>
      <c r="IC13" s="388"/>
      <c r="ID13" s="388"/>
      <c r="IE13" s="388"/>
      <c r="IF13" s="388"/>
      <c r="IG13" s="388"/>
      <c r="IH13" s="388"/>
      <c r="II13" s="388"/>
      <c r="IJ13" s="388"/>
      <c r="IK13" s="388"/>
      <c r="IL13" s="388"/>
      <c r="IM13" s="388"/>
      <c r="IN13" s="388"/>
      <c r="IO13" s="388"/>
      <c r="IP13" s="388"/>
      <c r="IQ13" s="388"/>
      <c r="IR13" s="388"/>
      <c r="IS13" s="388"/>
      <c r="IT13" s="388"/>
      <c r="IU13" s="388"/>
      <c r="IV13" s="388"/>
      <c r="IW13" s="388"/>
      <c r="IX13" s="388"/>
      <c r="IY13" s="388"/>
      <c r="IZ13" s="388"/>
      <c r="JA13" s="388"/>
      <c r="JB13" s="388"/>
      <c r="JC13" s="388"/>
      <c r="JD13" s="388"/>
      <c r="JE13" s="388"/>
      <c r="JF13" s="388"/>
      <c r="JG13" s="388"/>
      <c r="JH13" s="388"/>
      <c r="JI13" s="388"/>
      <c r="JJ13" s="388"/>
      <c r="JK13" s="388"/>
      <c r="JL13" s="388"/>
      <c r="JM13" s="388"/>
      <c r="JN13" s="388"/>
      <c r="JO13" s="388"/>
      <c r="JP13" s="388"/>
      <c r="JQ13" s="388"/>
      <c r="JR13" s="388"/>
      <c r="JS13" s="388"/>
      <c r="JT13" s="388"/>
      <c r="JU13" s="388"/>
      <c r="JV13" s="388"/>
      <c r="JW13" s="388"/>
      <c r="JX13" s="388"/>
      <c r="JY13" s="388"/>
      <c r="JZ13" s="388"/>
      <c r="KA13" s="388"/>
      <c r="KB13" s="388"/>
      <c r="KC13" s="388"/>
      <c r="KD13" s="388"/>
      <c r="KE13" s="388"/>
      <c r="KF13" s="388"/>
      <c r="KG13" s="388"/>
      <c r="KH13" s="388"/>
      <c r="KI13" s="388"/>
      <c r="KJ13" s="388"/>
      <c r="KK13" s="388"/>
      <c r="KL13" s="388"/>
      <c r="KM13" s="388"/>
      <c r="KN13" s="388"/>
      <c r="KO13" s="388"/>
      <c r="KP13" s="388"/>
      <c r="KQ13" s="388"/>
      <c r="KR13" s="388"/>
      <c r="KS13" s="388"/>
      <c r="KT13" s="388"/>
      <c r="KU13" s="388"/>
      <c r="KV13" s="388"/>
      <c r="KW13" s="388"/>
      <c r="KX13" s="388"/>
      <c r="KY13" s="388"/>
      <c r="KZ13" s="388"/>
      <c r="LA13" s="388"/>
      <c r="LB13" s="388"/>
      <c r="LC13" s="388"/>
      <c r="LD13" s="388"/>
      <c r="LE13" s="388"/>
      <c r="LF13" s="388"/>
      <c r="LG13" s="388"/>
      <c r="LH13" s="388"/>
      <c r="LI13" s="388"/>
      <c r="LJ13" s="388"/>
      <c r="LK13" s="388"/>
      <c r="LL13" s="388"/>
      <c r="LM13" s="388"/>
      <c r="LN13" s="388"/>
      <c r="LO13" s="388"/>
      <c r="LP13" s="388"/>
      <c r="LQ13" s="388"/>
      <c r="LR13" s="388"/>
      <c r="LS13" s="388"/>
      <c r="LT13" s="388"/>
      <c r="LU13" s="388"/>
      <c r="LV13" s="388"/>
      <c r="LW13" s="388"/>
      <c r="LX13" s="388"/>
      <c r="LY13" s="388"/>
      <c r="LZ13" s="388"/>
      <c r="MA13" s="388"/>
      <c r="MB13" s="388"/>
      <c r="MC13" s="388"/>
      <c r="MD13" s="388"/>
      <c r="ME13" s="388"/>
      <c r="MF13" s="388"/>
      <c r="MG13" s="388"/>
      <c r="MH13" s="388"/>
      <c r="MI13" s="388"/>
      <c r="MJ13" s="388"/>
      <c r="MK13" s="388"/>
      <c r="ML13" s="388"/>
      <c r="MM13" s="388"/>
      <c r="MN13" s="388"/>
      <c r="MO13" s="388"/>
      <c r="MP13" s="388"/>
      <c r="MQ13" s="388"/>
      <c r="MR13" s="388"/>
      <c r="MS13" s="388"/>
      <c r="MT13" s="388"/>
      <c r="MU13" s="388"/>
      <c r="MV13" s="388"/>
      <c r="MW13" s="388"/>
      <c r="MX13" s="388"/>
      <c r="MY13" s="388"/>
      <c r="MZ13" s="388"/>
      <c r="NA13" s="388"/>
      <c r="NB13" s="388"/>
      <c r="NC13" s="388"/>
      <c r="ND13" s="388"/>
      <c r="NE13" s="388"/>
      <c r="NF13" s="388"/>
      <c r="NG13" s="388"/>
      <c r="NH13" s="388"/>
      <c r="NI13" s="388"/>
      <c r="NJ13" s="388"/>
      <c r="NK13" s="388"/>
      <c r="NL13" s="388"/>
      <c r="NM13" s="388"/>
      <c r="NN13" s="388"/>
      <c r="NO13" s="388"/>
      <c r="NP13" s="388"/>
      <c r="NQ13" s="388"/>
      <c r="NR13" s="388"/>
      <c r="NS13" s="388"/>
      <c r="NT13" s="388"/>
      <c r="NU13" s="388"/>
      <c r="NV13" s="388"/>
      <c r="NW13" s="388"/>
      <c r="NX13" s="388"/>
      <c r="NY13" s="388"/>
      <c r="NZ13" s="388"/>
      <c r="OA13" s="388"/>
      <c r="OB13" s="388"/>
      <c r="OC13" s="388"/>
      <c r="OD13" s="388"/>
      <c r="OE13" s="388"/>
      <c r="OF13" s="388"/>
      <c r="OG13" s="388"/>
      <c r="OH13" s="388"/>
      <c r="OI13" s="388"/>
      <c r="OJ13" s="388"/>
      <c r="OK13" s="388"/>
      <c r="OL13" s="388"/>
      <c r="OM13" s="388"/>
      <c r="ON13" s="388"/>
      <c r="OO13" s="388"/>
      <c r="OP13" s="388"/>
      <c r="OQ13" s="388"/>
      <c r="OR13" s="388"/>
      <c r="OS13" s="388"/>
      <c r="OT13" s="388"/>
      <c r="OU13" s="388"/>
      <c r="OV13" s="388"/>
      <c r="OW13" s="388"/>
      <c r="OX13" s="388"/>
      <c r="OY13" s="388"/>
      <c r="OZ13" s="388"/>
      <c r="PA13" s="388"/>
      <c r="PB13" s="388"/>
      <c r="PC13" s="388"/>
      <c r="PD13" s="388"/>
      <c r="PE13" s="388"/>
      <c r="PF13" s="388"/>
      <c r="PG13" s="388"/>
      <c r="PH13" s="388"/>
      <c r="PI13" s="388"/>
      <c r="PJ13" s="388"/>
      <c r="PK13" s="388"/>
      <c r="PL13" s="388"/>
      <c r="PM13" s="388"/>
      <c r="PN13" s="388"/>
      <c r="PO13" s="388"/>
      <c r="PP13" s="388"/>
      <c r="PQ13" s="388"/>
      <c r="PR13" s="388"/>
      <c r="PS13" s="388"/>
      <c r="PT13" s="388"/>
      <c r="PU13" s="388"/>
      <c r="PV13" s="388"/>
      <c r="PW13" s="388"/>
      <c r="PX13" s="388"/>
      <c r="PY13" s="388"/>
      <c r="PZ13" s="388"/>
      <c r="QA13" s="388"/>
      <c r="QB13" s="388"/>
      <c r="QC13" s="388"/>
      <c r="QD13" s="388"/>
      <c r="QE13" s="388"/>
      <c r="QF13" s="388"/>
      <c r="QG13" s="388"/>
      <c r="QH13" s="388"/>
      <c r="QI13" s="388"/>
      <c r="QJ13" s="388"/>
      <c r="QK13" s="388"/>
      <c r="QL13" s="388"/>
      <c r="QM13" s="388"/>
      <c r="QN13" s="388"/>
      <c r="QO13" s="388"/>
      <c r="QP13" s="388"/>
      <c r="QQ13" s="388"/>
      <c r="QR13" s="388"/>
      <c r="QS13" s="388"/>
      <c r="QT13" s="388"/>
      <c r="QU13" s="388"/>
      <c r="QV13" s="388"/>
      <c r="QW13" s="388"/>
      <c r="QX13" s="388"/>
      <c r="QY13" s="388"/>
      <c r="QZ13" s="388"/>
      <c r="RA13" s="388"/>
      <c r="RB13" s="388"/>
      <c r="RC13" s="388"/>
      <c r="RD13" s="388"/>
      <c r="RE13" s="388"/>
      <c r="RF13" s="388"/>
      <c r="RG13" s="388"/>
      <c r="RH13" s="388"/>
      <c r="RI13" s="388"/>
      <c r="RJ13" s="388"/>
      <c r="RK13" s="388"/>
      <c r="RL13" s="388"/>
      <c r="RM13" s="388"/>
      <c r="RN13" s="388"/>
      <c r="RO13" s="388"/>
      <c r="RP13" s="388"/>
      <c r="RQ13" s="388"/>
      <c r="RR13" s="388"/>
      <c r="RS13" s="388"/>
      <c r="RT13" s="388"/>
      <c r="RU13" s="388"/>
      <c r="RV13" s="388"/>
      <c r="RW13" s="388"/>
      <c r="RX13" s="388"/>
      <c r="RY13" s="388"/>
      <c r="RZ13" s="388"/>
      <c r="SA13" s="388"/>
      <c r="SB13" s="388"/>
      <c r="SC13" s="388"/>
      <c r="SD13" s="388"/>
      <c r="SE13" s="388"/>
      <c r="SF13" s="388"/>
      <c r="SG13" s="388"/>
      <c r="SH13" s="388"/>
      <c r="SI13" s="388"/>
      <c r="SJ13" s="388"/>
      <c r="SK13" s="388"/>
      <c r="SL13" s="388"/>
      <c r="SM13" s="388"/>
      <c r="SN13" s="388"/>
      <c r="SO13" s="388"/>
      <c r="SP13" s="388"/>
      <c r="SQ13" s="388"/>
      <c r="SR13" s="388"/>
      <c r="SS13" s="388"/>
      <c r="ST13" s="388"/>
      <c r="SU13" s="388"/>
      <c r="SV13" s="388"/>
      <c r="SW13" s="388"/>
      <c r="SX13" s="388"/>
      <c r="SY13" s="388"/>
      <c r="SZ13" s="388"/>
      <c r="TA13" s="388"/>
      <c r="TB13" s="388"/>
      <c r="TC13" s="388"/>
      <c r="TD13" s="388"/>
      <c r="TE13" s="388"/>
      <c r="TF13" s="388"/>
      <c r="TG13" s="388"/>
      <c r="TH13" s="388"/>
      <c r="TI13" s="388"/>
      <c r="TJ13" s="388"/>
      <c r="TK13" s="388"/>
      <c r="TL13" s="388"/>
      <c r="TM13" s="388"/>
      <c r="TN13" s="388"/>
      <c r="TO13" s="388"/>
      <c r="TP13" s="388"/>
      <c r="TQ13" s="388"/>
      <c r="TR13" s="388"/>
      <c r="TS13" s="388"/>
      <c r="TT13" s="388"/>
      <c r="TU13" s="388"/>
      <c r="TV13" s="388"/>
      <c r="TW13" s="388"/>
      <c r="TX13" s="388"/>
      <c r="TY13" s="388"/>
      <c r="TZ13" s="388"/>
      <c r="UA13" s="388"/>
      <c r="UB13" s="388"/>
      <c r="UC13" s="388"/>
      <c r="UD13" s="388"/>
      <c r="UE13" s="388"/>
      <c r="UF13" s="388"/>
      <c r="UG13" s="388"/>
      <c r="UH13" s="388"/>
      <c r="UI13" s="388"/>
      <c r="UJ13" s="388"/>
      <c r="UK13" s="388"/>
      <c r="UL13" s="388"/>
      <c r="UM13" s="388"/>
      <c r="UN13" s="388"/>
      <c r="UO13" s="388"/>
      <c r="UP13" s="388"/>
      <c r="UQ13" s="388"/>
      <c r="UR13" s="388"/>
      <c r="US13" s="388"/>
      <c r="UT13" s="388"/>
      <c r="UU13" s="388"/>
      <c r="UV13" s="388"/>
      <c r="UW13" s="388"/>
      <c r="UX13" s="388"/>
      <c r="UY13" s="388"/>
      <c r="UZ13" s="388"/>
      <c r="VA13" s="388"/>
      <c r="VB13" s="388"/>
      <c r="VC13" s="388"/>
      <c r="VD13" s="388"/>
      <c r="VE13" s="388"/>
      <c r="VF13" s="388"/>
      <c r="VG13" s="388"/>
      <c r="VH13" s="388"/>
      <c r="VI13" s="388"/>
      <c r="VJ13" s="388"/>
      <c r="VK13" s="388"/>
      <c r="VL13" s="388"/>
      <c r="VM13" s="388"/>
      <c r="VN13" s="388"/>
      <c r="VO13" s="388"/>
      <c r="VP13" s="388"/>
      <c r="VQ13" s="388"/>
      <c r="VR13" s="388"/>
      <c r="VS13" s="388"/>
      <c r="VT13" s="388"/>
      <c r="VU13" s="388"/>
      <c r="VV13" s="388"/>
      <c r="VW13" s="388"/>
      <c r="VX13" s="388"/>
      <c r="VY13" s="388"/>
      <c r="VZ13" s="388"/>
      <c r="WA13" s="388"/>
      <c r="WB13" s="388"/>
      <c r="WC13" s="388"/>
      <c r="WD13" s="388"/>
      <c r="WE13" s="388"/>
      <c r="WF13" s="388"/>
      <c r="WG13" s="388"/>
      <c r="WH13" s="388"/>
      <c r="WI13" s="388"/>
      <c r="WJ13" s="388"/>
      <c r="WK13" s="388"/>
      <c r="WL13" s="388"/>
      <c r="WM13" s="388"/>
      <c r="WN13" s="388"/>
      <c r="WO13" s="388"/>
      <c r="WP13" s="388"/>
      <c r="WQ13" s="388"/>
      <c r="WR13" s="388"/>
      <c r="WS13" s="388"/>
      <c r="WT13" s="388"/>
      <c r="WU13" s="388"/>
      <c r="WV13" s="388"/>
      <c r="WW13" s="388"/>
      <c r="WX13" s="388"/>
      <c r="WY13" s="388"/>
      <c r="WZ13" s="388"/>
      <c r="XA13" s="388"/>
      <c r="XB13" s="388"/>
      <c r="XC13" s="388"/>
      <c r="XD13" s="388"/>
      <c r="XE13" s="388"/>
      <c r="XF13" s="388"/>
      <c r="XG13" s="388"/>
      <c r="XH13" s="388"/>
      <c r="XI13" s="388"/>
      <c r="XJ13" s="388"/>
      <c r="XK13" s="388"/>
      <c r="XL13" s="388"/>
      <c r="XM13" s="388"/>
      <c r="XN13" s="388"/>
      <c r="XO13" s="388"/>
      <c r="XP13" s="388"/>
      <c r="XQ13" s="388"/>
      <c r="XR13" s="388"/>
      <c r="XS13" s="388"/>
      <c r="XT13" s="388"/>
      <c r="XU13" s="388"/>
      <c r="XV13" s="388"/>
      <c r="XW13" s="388"/>
      <c r="XX13" s="388"/>
      <c r="XY13" s="388"/>
      <c r="XZ13" s="388"/>
      <c r="YA13" s="388"/>
      <c r="YB13" s="388"/>
      <c r="YC13" s="388"/>
      <c r="YD13" s="388"/>
      <c r="YE13" s="388"/>
      <c r="YF13" s="388"/>
      <c r="YG13" s="388"/>
      <c r="YH13" s="388"/>
      <c r="YI13" s="388"/>
      <c r="YJ13" s="388"/>
      <c r="YK13" s="388"/>
      <c r="YL13" s="388"/>
      <c r="YM13" s="388"/>
      <c r="YN13" s="388"/>
      <c r="YO13" s="388"/>
      <c r="YP13" s="388"/>
      <c r="YQ13" s="388"/>
      <c r="YR13" s="388"/>
      <c r="YS13" s="388"/>
      <c r="YT13" s="388"/>
      <c r="YU13" s="388"/>
      <c r="YV13" s="388"/>
      <c r="YW13" s="388"/>
      <c r="YX13" s="388"/>
      <c r="YY13" s="388"/>
      <c r="YZ13" s="388"/>
      <c r="ZA13" s="388"/>
      <c r="ZB13" s="388"/>
      <c r="ZC13" s="388"/>
      <c r="ZD13" s="388"/>
      <c r="ZE13" s="388"/>
      <c r="ZF13" s="388"/>
      <c r="ZG13" s="388"/>
      <c r="ZH13" s="388"/>
      <c r="ZI13" s="388"/>
      <c r="ZJ13" s="388"/>
      <c r="ZK13" s="388"/>
      <c r="ZL13" s="388"/>
      <c r="ZM13" s="388"/>
      <c r="ZN13" s="388"/>
      <c r="ZO13" s="388"/>
      <c r="ZP13" s="388"/>
      <c r="ZQ13" s="388"/>
      <c r="ZR13" s="388"/>
      <c r="ZS13" s="388"/>
      <c r="ZT13" s="388"/>
      <c r="ZU13" s="388"/>
      <c r="ZV13" s="388"/>
      <c r="ZW13" s="388"/>
      <c r="ZX13" s="388"/>
      <c r="ZY13" s="388"/>
      <c r="ZZ13" s="388"/>
      <c r="AAA13" s="388"/>
      <c r="AAB13" s="388"/>
      <c r="AAC13" s="388"/>
      <c r="AAD13" s="388"/>
      <c r="AAE13" s="388"/>
      <c r="AAF13" s="388"/>
      <c r="AAG13" s="388"/>
      <c r="AAH13" s="388"/>
      <c r="AAI13" s="388"/>
      <c r="AAJ13" s="388"/>
      <c r="AAK13" s="388"/>
      <c r="AAL13" s="388"/>
      <c r="AAM13" s="388"/>
      <c r="AAN13" s="388"/>
      <c r="AAO13" s="388"/>
      <c r="AAP13" s="388"/>
      <c r="AAQ13" s="388"/>
      <c r="AAR13" s="388"/>
      <c r="AAS13" s="388"/>
      <c r="AAT13" s="388"/>
      <c r="AAU13" s="388"/>
      <c r="AAV13" s="388"/>
      <c r="AAW13" s="388"/>
      <c r="AAX13" s="388"/>
      <c r="AAY13" s="388"/>
      <c r="AAZ13" s="388"/>
      <c r="ABA13" s="388"/>
      <c r="ABB13" s="388"/>
      <c r="ABC13" s="388"/>
      <c r="ABD13" s="388"/>
      <c r="ABE13" s="388"/>
      <c r="ABF13" s="388"/>
      <c r="ABG13" s="388"/>
      <c r="ABH13" s="388"/>
      <c r="ABI13" s="388"/>
      <c r="ABJ13" s="388"/>
      <c r="ABK13" s="388"/>
      <c r="ABL13" s="388"/>
      <c r="ABM13" s="388"/>
      <c r="ABN13" s="388"/>
      <c r="ABO13" s="388"/>
      <c r="ABP13" s="388"/>
      <c r="ABQ13" s="388"/>
      <c r="ABR13" s="388"/>
      <c r="ABS13" s="388"/>
      <c r="ABT13" s="388"/>
      <c r="ABU13" s="388"/>
      <c r="ABV13" s="388"/>
      <c r="ABW13" s="388"/>
      <c r="ABX13" s="388"/>
      <c r="ABY13" s="388"/>
      <c r="ABZ13" s="388"/>
      <c r="ACA13" s="388"/>
      <c r="ACB13" s="388"/>
      <c r="ACC13" s="388"/>
      <c r="ACD13" s="388"/>
      <c r="ACE13" s="388"/>
      <c r="ACF13" s="388"/>
      <c r="ACG13" s="388"/>
      <c r="ACH13" s="388"/>
      <c r="ACI13" s="388"/>
      <c r="ACJ13" s="388"/>
      <c r="ACK13" s="388"/>
      <c r="ACL13" s="388"/>
      <c r="ACM13" s="388"/>
      <c r="ACN13" s="388"/>
      <c r="ACO13" s="388"/>
      <c r="ACP13" s="388"/>
      <c r="ACQ13" s="388"/>
      <c r="ACR13" s="388"/>
      <c r="ACS13" s="388"/>
      <c r="ACT13" s="388"/>
      <c r="ACU13" s="388"/>
      <c r="ACV13" s="388"/>
      <c r="ACW13" s="388"/>
      <c r="ACX13" s="388"/>
      <c r="ACY13" s="388"/>
      <c r="ACZ13" s="388"/>
      <c r="ADA13" s="388"/>
      <c r="ADB13" s="388"/>
      <c r="ADC13" s="388"/>
      <c r="ADD13" s="388"/>
      <c r="ADE13" s="388"/>
      <c r="ADF13" s="388"/>
      <c r="ADG13" s="388"/>
      <c r="ADH13" s="388"/>
      <c r="ADI13" s="388"/>
      <c r="ADJ13" s="388"/>
      <c r="ADK13" s="388"/>
      <c r="ADL13" s="388"/>
      <c r="ADM13" s="388"/>
      <c r="ADN13" s="388"/>
      <c r="ADO13" s="388"/>
      <c r="ADP13" s="388"/>
      <c r="ADQ13" s="388"/>
      <c r="ADR13" s="388"/>
      <c r="ADS13" s="388"/>
      <c r="ADT13" s="388"/>
      <c r="ADU13" s="388"/>
      <c r="ADV13" s="388"/>
      <c r="ADW13" s="388"/>
      <c r="ADX13" s="388"/>
      <c r="ADY13" s="388"/>
      <c r="ADZ13" s="388"/>
      <c r="AEA13" s="388"/>
      <c r="AEB13" s="388"/>
      <c r="AEC13" s="388"/>
      <c r="AED13" s="388"/>
      <c r="AEE13" s="388"/>
      <c r="AEF13" s="388"/>
      <c r="AEG13" s="388"/>
      <c r="AEH13" s="388"/>
      <c r="AEI13" s="388"/>
      <c r="AEJ13" s="388"/>
      <c r="AEK13" s="388"/>
      <c r="AEL13" s="388"/>
      <c r="AEM13" s="388"/>
      <c r="AEN13" s="388"/>
      <c r="AEO13" s="388"/>
      <c r="AEP13" s="388"/>
      <c r="AEQ13" s="388"/>
      <c r="AER13" s="388"/>
      <c r="AES13" s="388"/>
      <c r="AET13" s="388"/>
      <c r="AEU13" s="388"/>
      <c r="AEV13" s="388"/>
      <c r="AEW13" s="388"/>
      <c r="AEX13" s="388"/>
      <c r="AEY13" s="388"/>
      <c r="AEZ13" s="388"/>
      <c r="AFA13" s="388"/>
      <c r="AFB13" s="388"/>
      <c r="AFC13" s="388"/>
      <c r="AFD13" s="388"/>
      <c r="AFE13" s="388"/>
      <c r="AFF13" s="388"/>
      <c r="AFG13" s="388"/>
      <c r="AFH13" s="388"/>
      <c r="AFI13" s="388"/>
      <c r="AFJ13" s="388"/>
      <c r="AFK13" s="388"/>
      <c r="AFL13" s="388"/>
      <c r="AFM13" s="388"/>
      <c r="AFN13" s="388"/>
      <c r="AFO13" s="388"/>
      <c r="AFP13" s="388"/>
      <c r="AFQ13" s="388"/>
      <c r="AFR13" s="388"/>
      <c r="AFS13" s="388"/>
      <c r="AFT13" s="388"/>
      <c r="AFU13" s="388"/>
      <c r="AFV13" s="388"/>
      <c r="AFW13" s="388"/>
      <c r="AFX13" s="388"/>
      <c r="AFY13" s="388"/>
      <c r="AFZ13" s="388"/>
      <c r="AGA13" s="388"/>
      <c r="AGB13" s="388"/>
      <c r="AGC13" s="388"/>
      <c r="AGD13" s="388"/>
      <c r="AGE13" s="388"/>
      <c r="AGF13" s="388"/>
      <c r="AGG13" s="388"/>
      <c r="AGH13" s="388"/>
      <c r="AGI13" s="388"/>
      <c r="AGJ13" s="388"/>
      <c r="AGK13" s="388"/>
      <c r="AGL13" s="388"/>
      <c r="AGM13" s="388"/>
      <c r="AGN13" s="388"/>
      <c r="AGO13" s="388"/>
      <c r="AGP13" s="388"/>
      <c r="AGQ13" s="388"/>
      <c r="AGR13" s="388"/>
      <c r="AGS13" s="388"/>
      <c r="AGT13" s="388"/>
      <c r="AGU13" s="388"/>
      <c r="AGV13" s="388"/>
      <c r="AGW13" s="388"/>
      <c r="AGX13" s="388"/>
      <c r="AGY13" s="388"/>
      <c r="AGZ13" s="388"/>
      <c r="AHA13" s="388"/>
      <c r="AHB13" s="388"/>
      <c r="AHC13" s="388"/>
      <c r="AHD13" s="388"/>
      <c r="AHE13" s="388"/>
      <c r="AHF13" s="388"/>
      <c r="AHG13" s="388"/>
      <c r="AHH13" s="388"/>
      <c r="AHI13" s="388"/>
      <c r="AHJ13" s="388"/>
      <c r="AHK13" s="388"/>
      <c r="AHL13" s="388"/>
      <c r="AHM13" s="388"/>
      <c r="AHN13" s="388"/>
      <c r="AHO13" s="388"/>
      <c r="AHP13" s="388"/>
      <c r="AHQ13" s="388"/>
      <c r="AHR13" s="388"/>
      <c r="AHS13" s="388"/>
      <c r="AHT13" s="388"/>
      <c r="AHU13" s="388"/>
      <c r="AHV13" s="388"/>
      <c r="AHW13" s="388"/>
      <c r="AHX13" s="388"/>
      <c r="AHY13" s="388"/>
      <c r="AHZ13" s="388"/>
      <c r="AIA13" s="388"/>
      <c r="AIB13" s="388"/>
      <c r="AIC13" s="388"/>
      <c r="AID13" s="388"/>
      <c r="AIE13" s="388"/>
      <c r="AIF13" s="388"/>
      <c r="AIG13" s="388"/>
      <c r="AIH13" s="388"/>
      <c r="AII13" s="388"/>
      <c r="AIJ13" s="388"/>
      <c r="AIK13" s="388"/>
      <c r="AIL13" s="388"/>
      <c r="AIM13" s="388"/>
      <c r="AIN13" s="388"/>
      <c r="AIO13" s="388"/>
      <c r="AIP13" s="388"/>
      <c r="AIQ13" s="388"/>
      <c r="AIR13" s="388"/>
      <c r="AIS13" s="388"/>
      <c r="AIT13" s="388"/>
      <c r="AIU13" s="388"/>
      <c r="AIV13" s="388"/>
      <c r="AIW13" s="388"/>
      <c r="AIX13" s="388"/>
      <c r="AIY13" s="388"/>
      <c r="AIZ13" s="388"/>
      <c r="AJA13" s="388"/>
      <c r="AJB13" s="388"/>
      <c r="AJC13" s="388"/>
      <c r="AJD13" s="388"/>
      <c r="AJE13" s="388"/>
      <c r="AJF13" s="388"/>
      <c r="AJG13" s="388"/>
      <c r="AJH13" s="388"/>
      <c r="AJI13" s="388"/>
      <c r="AJJ13" s="388"/>
      <c r="AJK13" s="388"/>
      <c r="AJL13" s="388"/>
      <c r="AJM13" s="388"/>
      <c r="AJN13" s="388"/>
      <c r="AJO13" s="388"/>
      <c r="AJP13" s="388"/>
      <c r="AJQ13" s="388"/>
      <c r="AJR13" s="388"/>
      <c r="AJS13" s="388"/>
      <c r="AJT13" s="388"/>
      <c r="AJU13" s="388"/>
      <c r="AJV13" s="388"/>
      <c r="AJW13" s="388"/>
      <c r="AJX13" s="388"/>
      <c r="AJY13" s="388"/>
      <c r="AJZ13" s="388"/>
      <c r="AKA13" s="388"/>
      <c r="AKB13" s="388"/>
      <c r="AKC13" s="388"/>
      <c r="AKD13" s="388"/>
      <c r="AKE13" s="388"/>
      <c r="AKF13" s="388"/>
      <c r="AKG13" s="388"/>
      <c r="AKH13" s="388"/>
      <c r="AKI13" s="388"/>
      <c r="AKJ13" s="388"/>
      <c r="AKK13" s="388"/>
      <c r="AKL13" s="388"/>
      <c r="AKM13" s="388"/>
      <c r="AKN13" s="388"/>
      <c r="AKO13" s="388"/>
      <c r="AKP13" s="388"/>
      <c r="AKQ13" s="388"/>
      <c r="AKR13" s="388"/>
      <c r="AKS13" s="388"/>
      <c r="AKT13" s="388"/>
      <c r="AKU13" s="388"/>
      <c r="AKV13" s="388"/>
      <c r="AKW13" s="388"/>
      <c r="AKX13" s="388"/>
      <c r="AKY13" s="388"/>
      <c r="AKZ13" s="388"/>
      <c r="ALA13" s="388"/>
      <c r="ALB13" s="388"/>
      <c r="ALC13" s="388"/>
      <c r="ALD13" s="388"/>
      <c r="ALE13" s="388"/>
      <c r="ALF13" s="388"/>
      <c r="ALG13" s="388"/>
      <c r="ALH13" s="388"/>
      <c r="ALI13" s="388"/>
      <c r="ALJ13" s="388"/>
      <c r="ALK13" s="388"/>
      <c r="ALL13" s="388"/>
      <c r="ALM13" s="388"/>
      <c r="ALN13" s="388"/>
      <c r="ALO13" s="388"/>
      <c r="ALP13" s="388"/>
      <c r="ALQ13" s="388"/>
      <c r="ALR13" s="388"/>
      <c r="ALS13" s="388"/>
      <c r="ALT13" s="388"/>
      <c r="ALU13" s="388"/>
      <c r="ALV13" s="388"/>
      <c r="ALW13" s="388"/>
      <c r="ALX13" s="388"/>
      <c r="ALY13" s="388"/>
      <c r="ALZ13" s="388"/>
      <c r="AMA13" s="388"/>
      <c r="AMB13" s="388"/>
      <c r="AMC13" s="388"/>
      <c r="AMD13" s="388"/>
      <c r="AME13" s="388"/>
      <c r="AMF13" s="388"/>
      <c r="AMG13" s="388"/>
      <c r="AMH13" s="388"/>
      <c r="AMI13" s="388"/>
      <c r="AMJ13" s="388"/>
      <c r="AMK13" s="388"/>
    </row>
    <row r="14" spans="1:1025" s="389" customFormat="1" ht="21.95" customHeight="1" thickBot="1" x14ac:dyDescent="0.3">
      <c r="A14" s="623" t="s">
        <v>104</v>
      </c>
      <c r="B14" s="623"/>
      <c r="C14" s="623"/>
      <c r="D14" s="391">
        <f t="shared" ref="D14:O14" si="2">SUM(D4:D13)</f>
        <v>0</v>
      </c>
      <c r="E14" s="392">
        <f t="shared" si="2"/>
        <v>0</v>
      </c>
      <c r="F14" s="391">
        <f t="shared" si="2"/>
        <v>0</v>
      </c>
      <c r="G14" s="392">
        <f t="shared" si="2"/>
        <v>0</v>
      </c>
      <c r="H14" s="391">
        <f t="shared" si="2"/>
        <v>0</v>
      </c>
      <c r="I14" s="392">
        <f t="shared" si="2"/>
        <v>0</v>
      </c>
      <c r="J14" s="393">
        <f t="shared" si="2"/>
        <v>0</v>
      </c>
      <c r="K14" s="394">
        <f t="shared" si="2"/>
        <v>0</v>
      </c>
      <c r="L14" s="393">
        <f t="shared" si="2"/>
        <v>0</v>
      </c>
      <c r="M14" s="394">
        <f t="shared" si="2"/>
        <v>0</v>
      </c>
      <c r="N14" s="395">
        <f t="shared" si="2"/>
        <v>0</v>
      </c>
      <c r="O14" s="396">
        <f t="shared" si="2"/>
        <v>0</v>
      </c>
      <c r="P14" s="397">
        <f>'II.Temps des personnels détail'!E2</f>
        <v>0</v>
      </c>
      <c r="Q14" s="397">
        <f>'II.Temps des personnels détail'!F2</f>
        <v>0</v>
      </c>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8"/>
      <c r="DG14" s="388"/>
      <c r="DH14" s="388"/>
      <c r="DI14" s="388"/>
      <c r="DJ14" s="388"/>
      <c r="DK14" s="388"/>
      <c r="DL14" s="388"/>
      <c r="DM14" s="388"/>
      <c r="DN14" s="388"/>
      <c r="DO14" s="388"/>
      <c r="DP14" s="388"/>
      <c r="DQ14" s="388"/>
      <c r="DR14" s="388"/>
      <c r="DS14" s="388"/>
      <c r="DT14" s="388"/>
      <c r="DU14" s="388"/>
      <c r="DV14" s="388"/>
      <c r="DW14" s="388"/>
      <c r="DX14" s="388"/>
      <c r="DY14" s="388"/>
      <c r="DZ14" s="388"/>
      <c r="EA14" s="388"/>
      <c r="EB14" s="388"/>
      <c r="EC14" s="388"/>
      <c r="ED14" s="388"/>
      <c r="EE14" s="388"/>
      <c r="EF14" s="388"/>
      <c r="EG14" s="388"/>
      <c r="EH14" s="388"/>
      <c r="EI14" s="388"/>
      <c r="EJ14" s="388"/>
      <c r="EK14" s="388"/>
      <c r="EL14" s="388"/>
      <c r="EM14" s="388"/>
      <c r="EN14" s="388"/>
      <c r="EO14" s="388"/>
      <c r="EP14" s="388"/>
      <c r="EQ14" s="388"/>
      <c r="ER14" s="388"/>
      <c r="ES14" s="388"/>
      <c r="ET14" s="388"/>
      <c r="EU14" s="388"/>
      <c r="EV14" s="388"/>
      <c r="EW14" s="388"/>
      <c r="EX14" s="388"/>
      <c r="EY14" s="388"/>
      <c r="EZ14" s="388"/>
      <c r="FA14" s="388"/>
      <c r="FB14" s="388"/>
      <c r="FC14" s="388"/>
      <c r="FD14" s="388"/>
      <c r="FE14" s="388"/>
      <c r="FF14" s="388"/>
      <c r="FG14" s="388"/>
      <c r="FH14" s="388"/>
      <c r="FI14" s="388"/>
      <c r="FJ14" s="388"/>
      <c r="FK14" s="388"/>
      <c r="FL14" s="388"/>
      <c r="FM14" s="388"/>
      <c r="FN14" s="388"/>
      <c r="FO14" s="388"/>
      <c r="FP14" s="388"/>
      <c r="FQ14" s="388"/>
      <c r="FR14" s="388"/>
      <c r="FS14" s="388"/>
      <c r="FT14" s="388"/>
      <c r="FU14" s="388"/>
      <c r="FV14" s="388"/>
      <c r="FW14" s="388"/>
      <c r="FX14" s="388"/>
      <c r="FY14" s="388"/>
      <c r="FZ14" s="388"/>
      <c r="GA14" s="388"/>
      <c r="GB14" s="388"/>
      <c r="GC14" s="388"/>
      <c r="GD14" s="388"/>
      <c r="GE14" s="388"/>
      <c r="GF14" s="388"/>
      <c r="GG14" s="388"/>
      <c r="GH14" s="388"/>
      <c r="GI14" s="388"/>
      <c r="GJ14" s="388"/>
      <c r="GK14" s="388"/>
      <c r="GL14" s="388"/>
      <c r="GM14" s="388"/>
      <c r="GN14" s="388"/>
      <c r="GO14" s="388"/>
      <c r="GP14" s="388"/>
      <c r="GQ14" s="388"/>
      <c r="GR14" s="388"/>
      <c r="GS14" s="388"/>
      <c r="GT14" s="388"/>
      <c r="GU14" s="388"/>
      <c r="GV14" s="388"/>
      <c r="GW14" s="388"/>
      <c r="GX14" s="388"/>
      <c r="GY14" s="388"/>
      <c r="GZ14" s="388"/>
      <c r="HA14" s="388"/>
      <c r="HB14" s="388"/>
      <c r="HC14" s="388"/>
      <c r="HD14" s="388"/>
      <c r="HE14" s="388"/>
      <c r="HF14" s="388"/>
      <c r="HG14" s="388"/>
      <c r="HH14" s="388"/>
      <c r="HI14" s="388"/>
      <c r="HJ14" s="388"/>
      <c r="HK14" s="388"/>
      <c r="HL14" s="388"/>
      <c r="HM14" s="388"/>
      <c r="HN14" s="388"/>
      <c r="HO14" s="388"/>
      <c r="HP14" s="388"/>
      <c r="HQ14" s="388"/>
      <c r="HR14" s="388"/>
      <c r="HS14" s="388"/>
      <c r="HT14" s="388"/>
      <c r="HU14" s="388"/>
      <c r="HV14" s="388"/>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8"/>
      <c r="IV14" s="388"/>
      <c r="IW14" s="388"/>
      <c r="IX14" s="388"/>
      <c r="IY14" s="388"/>
      <c r="IZ14" s="388"/>
      <c r="JA14" s="388"/>
      <c r="JB14" s="388"/>
      <c r="JC14" s="388"/>
      <c r="JD14" s="388"/>
      <c r="JE14" s="388"/>
      <c r="JF14" s="388"/>
      <c r="JG14" s="388"/>
      <c r="JH14" s="388"/>
      <c r="JI14" s="388"/>
      <c r="JJ14" s="388"/>
      <c r="JK14" s="388"/>
      <c r="JL14" s="388"/>
      <c r="JM14" s="388"/>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c r="MH14" s="388"/>
      <c r="MI14" s="388"/>
      <c r="MJ14" s="388"/>
      <c r="MK14" s="388"/>
      <c r="ML14" s="388"/>
      <c r="MM14" s="388"/>
      <c r="MN14" s="388"/>
      <c r="MO14" s="388"/>
      <c r="MP14" s="388"/>
      <c r="MQ14" s="388"/>
      <c r="MR14" s="388"/>
      <c r="MS14" s="388"/>
      <c r="MT14" s="388"/>
      <c r="MU14" s="388"/>
      <c r="MV14" s="388"/>
      <c r="MW14" s="388"/>
      <c r="MX14" s="388"/>
      <c r="MY14" s="388"/>
      <c r="MZ14" s="388"/>
      <c r="NA14" s="388"/>
      <c r="NB14" s="388"/>
      <c r="NC14" s="388"/>
      <c r="ND14" s="388"/>
      <c r="NE14" s="388"/>
      <c r="NF14" s="388"/>
      <c r="NG14" s="388"/>
      <c r="NH14" s="388"/>
      <c r="NI14" s="388"/>
      <c r="NJ14" s="388"/>
      <c r="NK14" s="388"/>
      <c r="NL14" s="388"/>
      <c r="NM14" s="388"/>
      <c r="NN14" s="388"/>
      <c r="NO14" s="388"/>
      <c r="NP14" s="388"/>
      <c r="NQ14" s="388"/>
      <c r="NR14" s="388"/>
      <c r="NS14" s="388"/>
      <c r="NT14" s="388"/>
      <c r="NU14" s="388"/>
      <c r="NV14" s="388"/>
      <c r="NW14" s="388"/>
      <c r="NX14" s="388"/>
      <c r="NY14" s="388"/>
      <c r="NZ14" s="388"/>
      <c r="OA14" s="388"/>
      <c r="OB14" s="388"/>
      <c r="OC14" s="388"/>
      <c r="OD14" s="388"/>
      <c r="OE14" s="388"/>
      <c r="OF14" s="388"/>
      <c r="OG14" s="388"/>
      <c r="OH14" s="388"/>
      <c r="OI14" s="388"/>
      <c r="OJ14" s="388"/>
      <c r="OK14" s="388"/>
      <c r="OL14" s="388"/>
      <c r="OM14" s="388"/>
      <c r="ON14" s="388"/>
      <c r="OO14" s="388"/>
      <c r="OP14" s="388"/>
      <c r="OQ14" s="388"/>
      <c r="OR14" s="388"/>
      <c r="OS14" s="388"/>
      <c r="OT14" s="388"/>
      <c r="OU14" s="388"/>
      <c r="OV14" s="388"/>
      <c r="OW14" s="388"/>
      <c r="OX14" s="388"/>
      <c r="OY14" s="388"/>
      <c r="OZ14" s="388"/>
      <c r="PA14" s="388"/>
      <c r="PB14" s="388"/>
      <c r="PC14" s="388"/>
      <c r="PD14" s="388"/>
      <c r="PE14" s="388"/>
      <c r="PF14" s="388"/>
      <c r="PG14" s="388"/>
      <c r="PH14" s="388"/>
      <c r="PI14" s="388"/>
      <c r="PJ14" s="388"/>
      <c r="PK14" s="388"/>
      <c r="PL14" s="388"/>
      <c r="PM14" s="388"/>
      <c r="PN14" s="388"/>
      <c r="PO14" s="388"/>
      <c r="PP14" s="388"/>
      <c r="PQ14" s="388"/>
      <c r="PR14" s="388"/>
      <c r="PS14" s="388"/>
      <c r="PT14" s="388"/>
      <c r="PU14" s="388"/>
      <c r="PV14" s="388"/>
      <c r="PW14" s="388"/>
      <c r="PX14" s="388"/>
      <c r="PY14" s="388"/>
      <c r="PZ14" s="388"/>
      <c r="QA14" s="388"/>
      <c r="QB14" s="388"/>
      <c r="QC14" s="388"/>
      <c r="QD14" s="388"/>
      <c r="QE14" s="388"/>
      <c r="QF14" s="388"/>
      <c r="QG14" s="388"/>
      <c r="QH14" s="388"/>
      <c r="QI14" s="388"/>
      <c r="QJ14" s="388"/>
      <c r="QK14" s="388"/>
      <c r="QL14" s="388"/>
      <c r="QM14" s="388"/>
      <c r="QN14" s="388"/>
      <c r="QO14" s="388"/>
      <c r="QP14" s="388"/>
      <c r="QQ14" s="388"/>
      <c r="QR14" s="388"/>
      <c r="QS14" s="388"/>
      <c r="QT14" s="388"/>
      <c r="QU14" s="388"/>
      <c r="QV14" s="388"/>
      <c r="QW14" s="388"/>
      <c r="QX14" s="388"/>
      <c r="QY14" s="388"/>
      <c r="QZ14" s="388"/>
      <c r="RA14" s="388"/>
      <c r="RB14" s="388"/>
      <c r="RC14" s="388"/>
      <c r="RD14" s="388"/>
      <c r="RE14" s="388"/>
      <c r="RF14" s="388"/>
      <c r="RG14" s="388"/>
      <c r="RH14" s="388"/>
      <c r="RI14" s="388"/>
      <c r="RJ14" s="388"/>
      <c r="RK14" s="388"/>
      <c r="RL14" s="388"/>
      <c r="RM14" s="388"/>
      <c r="RN14" s="388"/>
      <c r="RO14" s="388"/>
      <c r="RP14" s="388"/>
      <c r="RQ14" s="388"/>
      <c r="RR14" s="388"/>
      <c r="RS14" s="388"/>
      <c r="RT14" s="388"/>
      <c r="RU14" s="388"/>
      <c r="RV14" s="388"/>
      <c r="RW14" s="388"/>
      <c r="RX14" s="388"/>
      <c r="RY14" s="388"/>
      <c r="RZ14" s="388"/>
      <c r="SA14" s="388"/>
      <c r="SB14" s="388"/>
      <c r="SC14" s="388"/>
      <c r="SD14" s="388"/>
      <c r="SE14" s="388"/>
      <c r="SF14" s="388"/>
      <c r="SG14" s="388"/>
      <c r="SH14" s="388"/>
      <c r="SI14" s="388"/>
      <c r="SJ14" s="388"/>
      <c r="SK14" s="388"/>
      <c r="SL14" s="388"/>
      <c r="SM14" s="388"/>
      <c r="SN14" s="388"/>
      <c r="SO14" s="388"/>
      <c r="SP14" s="388"/>
      <c r="SQ14" s="388"/>
      <c r="SR14" s="388"/>
      <c r="SS14" s="388"/>
      <c r="ST14" s="388"/>
      <c r="SU14" s="388"/>
      <c r="SV14" s="388"/>
      <c r="SW14" s="388"/>
      <c r="SX14" s="388"/>
      <c r="SY14" s="388"/>
      <c r="SZ14" s="388"/>
      <c r="TA14" s="388"/>
      <c r="TB14" s="388"/>
      <c r="TC14" s="388"/>
      <c r="TD14" s="388"/>
      <c r="TE14" s="388"/>
      <c r="TF14" s="388"/>
      <c r="TG14" s="388"/>
      <c r="TH14" s="388"/>
      <c r="TI14" s="388"/>
      <c r="TJ14" s="388"/>
      <c r="TK14" s="388"/>
      <c r="TL14" s="388"/>
      <c r="TM14" s="388"/>
      <c r="TN14" s="388"/>
      <c r="TO14" s="388"/>
      <c r="TP14" s="388"/>
      <c r="TQ14" s="388"/>
      <c r="TR14" s="388"/>
      <c r="TS14" s="388"/>
      <c r="TT14" s="388"/>
      <c r="TU14" s="388"/>
      <c r="TV14" s="388"/>
      <c r="TW14" s="388"/>
      <c r="TX14" s="388"/>
      <c r="TY14" s="388"/>
      <c r="TZ14" s="388"/>
      <c r="UA14" s="388"/>
      <c r="UB14" s="388"/>
      <c r="UC14" s="388"/>
      <c r="UD14" s="388"/>
      <c r="UE14" s="388"/>
      <c r="UF14" s="388"/>
      <c r="UG14" s="388"/>
      <c r="UH14" s="388"/>
      <c r="UI14" s="388"/>
      <c r="UJ14" s="388"/>
      <c r="UK14" s="388"/>
      <c r="UL14" s="388"/>
      <c r="UM14" s="388"/>
      <c r="UN14" s="388"/>
      <c r="UO14" s="388"/>
      <c r="UP14" s="388"/>
      <c r="UQ14" s="388"/>
      <c r="UR14" s="388"/>
      <c r="US14" s="388"/>
      <c r="UT14" s="388"/>
      <c r="UU14" s="388"/>
      <c r="UV14" s="388"/>
      <c r="UW14" s="388"/>
      <c r="UX14" s="388"/>
      <c r="UY14" s="388"/>
      <c r="UZ14" s="388"/>
      <c r="VA14" s="388"/>
      <c r="VB14" s="388"/>
      <c r="VC14" s="388"/>
      <c r="VD14" s="388"/>
      <c r="VE14" s="388"/>
      <c r="VF14" s="388"/>
      <c r="VG14" s="388"/>
      <c r="VH14" s="388"/>
      <c r="VI14" s="388"/>
      <c r="VJ14" s="388"/>
      <c r="VK14" s="388"/>
      <c r="VL14" s="388"/>
      <c r="VM14" s="388"/>
      <c r="VN14" s="388"/>
      <c r="VO14" s="388"/>
      <c r="VP14" s="388"/>
      <c r="VQ14" s="388"/>
      <c r="VR14" s="388"/>
      <c r="VS14" s="388"/>
      <c r="VT14" s="388"/>
      <c r="VU14" s="388"/>
      <c r="VV14" s="388"/>
      <c r="VW14" s="388"/>
      <c r="VX14" s="388"/>
      <c r="VY14" s="388"/>
      <c r="VZ14" s="388"/>
      <c r="WA14" s="388"/>
      <c r="WB14" s="388"/>
      <c r="WC14" s="388"/>
      <c r="WD14" s="388"/>
      <c r="WE14" s="388"/>
      <c r="WF14" s="388"/>
      <c r="WG14" s="388"/>
      <c r="WH14" s="388"/>
      <c r="WI14" s="388"/>
      <c r="WJ14" s="388"/>
      <c r="WK14" s="388"/>
      <c r="WL14" s="388"/>
      <c r="WM14" s="388"/>
      <c r="WN14" s="388"/>
      <c r="WO14" s="388"/>
      <c r="WP14" s="388"/>
      <c r="WQ14" s="388"/>
      <c r="WR14" s="388"/>
      <c r="WS14" s="388"/>
      <c r="WT14" s="388"/>
      <c r="WU14" s="388"/>
      <c r="WV14" s="388"/>
      <c r="WW14" s="388"/>
      <c r="WX14" s="388"/>
      <c r="WY14" s="388"/>
      <c r="WZ14" s="388"/>
      <c r="XA14" s="388"/>
      <c r="XB14" s="388"/>
      <c r="XC14" s="388"/>
      <c r="XD14" s="388"/>
      <c r="XE14" s="388"/>
      <c r="XF14" s="388"/>
      <c r="XG14" s="388"/>
      <c r="XH14" s="388"/>
      <c r="XI14" s="388"/>
      <c r="XJ14" s="388"/>
      <c r="XK14" s="388"/>
      <c r="XL14" s="388"/>
      <c r="XM14" s="388"/>
      <c r="XN14" s="388"/>
      <c r="XO14" s="388"/>
      <c r="XP14" s="388"/>
      <c r="XQ14" s="388"/>
      <c r="XR14" s="388"/>
      <c r="XS14" s="388"/>
      <c r="XT14" s="388"/>
      <c r="XU14" s="388"/>
      <c r="XV14" s="388"/>
      <c r="XW14" s="388"/>
      <c r="XX14" s="388"/>
      <c r="XY14" s="388"/>
      <c r="XZ14" s="388"/>
      <c r="YA14" s="388"/>
      <c r="YB14" s="388"/>
      <c r="YC14" s="388"/>
      <c r="YD14" s="388"/>
      <c r="YE14" s="388"/>
      <c r="YF14" s="388"/>
      <c r="YG14" s="388"/>
      <c r="YH14" s="388"/>
      <c r="YI14" s="388"/>
      <c r="YJ14" s="388"/>
      <c r="YK14" s="388"/>
      <c r="YL14" s="388"/>
      <c r="YM14" s="388"/>
      <c r="YN14" s="388"/>
      <c r="YO14" s="388"/>
      <c r="YP14" s="388"/>
      <c r="YQ14" s="388"/>
      <c r="YR14" s="388"/>
      <c r="YS14" s="388"/>
      <c r="YT14" s="388"/>
      <c r="YU14" s="388"/>
      <c r="YV14" s="388"/>
      <c r="YW14" s="388"/>
      <c r="YX14" s="388"/>
      <c r="YY14" s="388"/>
      <c r="YZ14" s="388"/>
      <c r="ZA14" s="388"/>
      <c r="ZB14" s="388"/>
      <c r="ZC14" s="388"/>
      <c r="ZD14" s="388"/>
      <c r="ZE14" s="388"/>
      <c r="ZF14" s="388"/>
      <c r="ZG14" s="388"/>
      <c r="ZH14" s="388"/>
      <c r="ZI14" s="388"/>
      <c r="ZJ14" s="388"/>
      <c r="ZK14" s="388"/>
      <c r="ZL14" s="388"/>
      <c r="ZM14" s="388"/>
      <c r="ZN14" s="388"/>
      <c r="ZO14" s="388"/>
      <c r="ZP14" s="388"/>
      <c r="ZQ14" s="388"/>
      <c r="ZR14" s="388"/>
      <c r="ZS14" s="388"/>
      <c r="ZT14" s="388"/>
      <c r="ZU14" s="388"/>
      <c r="ZV14" s="388"/>
      <c r="ZW14" s="388"/>
      <c r="ZX14" s="388"/>
      <c r="ZY14" s="388"/>
      <c r="ZZ14" s="388"/>
      <c r="AAA14" s="388"/>
      <c r="AAB14" s="388"/>
      <c r="AAC14" s="388"/>
      <c r="AAD14" s="388"/>
      <c r="AAE14" s="388"/>
      <c r="AAF14" s="388"/>
      <c r="AAG14" s="388"/>
      <c r="AAH14" s="388"/>
      <c r="AAI14" s="388"/>
      <c r="AAJ14" s="388"/>
      <c r="AAK14" s="388"/>
      <c r="AAL14" s="388"/>
      <c r="AAM14" s="388"/>
      <c r="AAN14" s="388"/>
      <c r="AAO14" s="388"/>
      <c r="AAP14" s="388"/>
      <c r="AAQ14" s="388"/>
      <c r="AAR14" s="388"/>
      <c r="AAS14" s="388"/>
      <c r="AAT14" s="388"/>
      <c r="AAU14" s="388"/>
      <c r="AAV14" s="388"/>
      <c r="AAW14" s="388"/>
      <c r="AAX14" s="388"/>
      <c r="AAY14" s="388"/>
      <c r="AAZ14" s="388"/>
      <c r="ABA14" s="388"/>
      <c r="ABB14" s="388"/>
      <c r="ABC14" s="388"/>
      <c r="ABD14" s="388"/>
      <c r="ABE14" s="388"/>
      <c r="ABF14" s="388"/>
      <c r="ABG14" s="388"/>
      <c r="ABH14" s="388"/>
      <c r="ABI14" s="388"/>
      <c r="ABJ14" s="388"/>
      <c r="ABK14" s="388"/>
      <c r="ABL14" s="388"/>
      <c r="ABM14" s="388"/>
      <c r="ABN14" s="388"/>
      <c r="ABO14" s="388"/>
      <c r="ABP14" s="388"/>
      <c r="ABQ14" s="388"/>
      <c r="ABR14" s="388"/>
      <c r="ABS14" s="388"/>
      <c r="ABT14" s="388"/>
      <c r="ABU14" s="388"/>
      <c r="ABV14" s="388"/>
      <c r="ABW14" s="388"/>
      <c r="ABX14" s="388"/>
      <c r="ABY14" s="388"/>
      <c r="ABZ14" s="388"/>
      <c r="ACA14" s="388"/>
      <c r="ACB14" s="388"/>
      <c r="ACC14" s="388"/>
      <c r="ACD14" s="388"/>
      <c r="ACE14" s="388"/>
      <c r="ACF14" s="388"/>
      <c r="ACG14" s="388"/>
      <c r="ACH14" s="388"/>
      <c r="ACI14" s="388"/>
      <c r="ACJ14" s="388"/>
      <c r="ACK14" s="388"/>
      <c r="ACL14" s="388"/>
      <c r="ACM14" s="388"/>
      <c r="ACN14" s="388"/>
      <c r="ACO14" s="388"/>
      <c r="ACP14" s="388"/>
      <c r="ACQ14" s="388"/>
      <c r="ACR14" s="388"/>
      <c r="ACS14" s="388"/>
      <c r="ACT14" s="388"/>
      <c r="ACU14" s="388"/>
      <c r="ACV14" s="388"/>
      <c r="ACW14" s="388"/>
      <c r="ACX14" s="388"/>
      <c r="ACY14" s="388"/>
      <c r="ACZ14" s="388"/>
      <c r="ADA14" s="388"/>
      <c r="ADB14" s="388"/>
      <c r="ADC14" s="388"/>
      <c r="ADD14" s="388"/>
      <c r="ADE14" s="388"/>
      <c r="ADF14" s="388"/>
      <c r="ADG14" s="388"/>
      <c r="ADH14" s="388"/>
      <c r="ADI14" s="388"/>
      <c r="ADJ14" s="388"/>
      <c r="ADK14" s="388"/>
      <c r="ADL14" s="388"/>
      <c r="ADM14" s="388"/>
      <c r="ADN14" s="388"/>
      <c r="ADO14" s="388"/>
      <c r="ADP14" s="388"/>
      <c r="ADQ14" s="388"/>
      <c r="ADR14" s="388"/>
      <c r="ADS14" s="388"/>
      <c r="ADT14" s="388"/>
      <c r="ADU14" s="388"/>
      <c r="ADV14" s="388"/>
      <c r="ADW14" s="388"/>
      <c r="ADX14" s="388"/>
      <c r="ADY14" s="388"/>
      <c r="ADZ14" s="388"/>
      <c r="AEA14" s="388"/>
      <c r="AEB14" s="388"/>
      <c r="AEC14" s="388"/>
      <c r="AED14" s="388"/>
      <c r="AEE14" s="388"/>
      <c r="AEF14" s="388"/>
      <c r="AEG14" s="388"/>
      <c r="AEH14" s="388"/>
      <c r="AEI14" s="388"/>
      <c r="AEJ14" s="388"/>
      <c r="AEK14" s="388"/>
      <c r="AEL14" s="388"/>
      <c r="AEM14" s="388"/>
      <c r="AEN14" s="388"/>
      <c r="AEO14" s="388"/>
      <c r="AEP14" s="388"/>
      <c r="AEQ14" s="388"/>
      <c r="AER14" s="388"/>
      <c r="AES14" s="388"/>
      <c r="AET14" s="388"/>
      <c r="AEU14" s="388"/>
      <c r="AEV14" s="388"/>
      <c r="AEW14" s="388"/>
      <c r="AEX14" s="388"/>
      <c r="AEY14" s="388"/>
      <c r="AEZ14" s="388"/>
      <c r="AFA14" s="388"/>
      <c r="AFB14" s="388"/>
      <c r="AFC14" s="388"/>
      <c r="AFD14" s="388"/>
      <c r="AFE14" s="388"/>
      <c r="AFF14" s="388"/>
      <c r="AFG14" s="388"/>
      <c r="AFH14" s="388"/>
      <c r="AFI14" s="388"/>
      <c r="AFJ14" s="388"/>
      <c r="AFK14" s="388"/>
      <c r="AFL14" s="388"/>
      <c r="AFM14" s="388"/>
      <c r="AFN14" s="388"/>
      <c r="AFO14" s="388"/>
      <c r="AFP14" s="388"/>
      <c r="AFQ14" s="388"/>
      <c r="AFR14" s="388"/>
      <c r="AFS14" s="388"/>
      <c r="AFT14" s="388"/>
      <c r="AFU14" s="388"/>
      <c r="AFV14" s="388"/>
      <c r="AFW14" s="388"/>
      <c r="AFX14" s="388"/>
      <c r="AFY14" s="388"/>
      <c r="AFZ14" s="388"/>
      <c r="AGA14" s="388"/>
      <c r="AGB14" s="388"/>
      <c r="AGC14" s="388"/>
      <c r="AGD14" s="388"/>
      <c r="AGE14" s="388"/>
      <c r="AGF14" s="388"/>
      <c r="AGG14" s="388"/>
      <c r="AGH14" s="388"/>
      <c r="AGI14" s="388"/>
      <c r="AGJ14" s="388"/>
      <c r="AGK14" s="388"/>
      <c r="AGL14" s="388"/>
      <c r="AGM14" s="388"/>
      <c r="AGN14" s="388"/>
      <c r="AGO14" s="388"/>
      <c r="AGP14" s="388"/>
      <c r="AGQ14" s="388"/>
      <c r="AGR14" s="388"/>
      <c r="AGS14" s="388"/>
      <c r="AGT14" s="388"/>
      <c r="AGU14" s="388"/>
      <c r="AGV14" s="388"/>
      <c r="AGW14" s="388"/>
      <c r="AGX14" s="388"/>
      <c r="AGY14" s="388"/>
      <c r="AGZ14" s="388"/>
      <c r="AHA14" s="388"/>
      <c r="AHB14" s="388"/>
      <c r="AHC14" s="388"/>
      <c r="AHD14" s="388"/>
      <c r="AHE14" s="388"/>
      <c r="AHF14" s="388"/>
      <c r="AHG14" s="388"/>
      <c r="AHH14" s="388"/>
      <c r="AHI14" s="388"/>
      <c r="AHJ14" s="388"/>
      <c r="AHK14" s="388"/>
      <c r="AHL14" s="388"/>
      <c r="AHM14" s="388"/>
      <c r="AHN14" s="388"/>
      <c r="AHO14" s="388"/>
      <c r="AHP14" s="388"/>
      <c r="AHQ14" s="388"/>
      <c r="AHR14" s="388"/>
      <c r="AHS14" s="388"/>
      <c r="AHT14" s="388"/>
      <c r="AHU14" s="388"/>
      <c r="AHV14" s="388"/>
      <c r="AHW14" s="388"/>
      <c r="AHX14" s="388"/>
      <c r="AHY14" s="388"/>
      <c r="AHZ14" s="388"/>
      <c r="AIA14" s="388"/>
      <c r="AIB14" s="388"/>
      <c r="AIC14" s="388"/>
      <c r="AID14" s="388"/>
      <c r="AIE14" s="388"/>
      <c r="AIF14" s="388"/>
      <c r="AIG14" s="388"/>
      <c r="AIH14" s="388"/>
      <c r="AII14" s="388"/>
      <c r="AIJ14" s="388"/>
      <c r="AIK14" s="388"/>
      <c r="AIL14" s="388"/>
      <c r="AIM14" s="388"/>
      <c r="AIN14" s="388"/>
      <c r="AIO14" s="388"/>
      <c r="AIP14" s="388"/>
      <c r="AIQ14" s="388"/>
      <c r="AIR14" s="388"/>
      <c r="AIS14" s="388"/>
      <c r="AIT14" s="388"/>
      <c r="AIU14" s="388"/>
      <c r="AIV14" s="388"/>
      <c r="AIW14" s="388"/>
      <c r="AIX14" s="388"/>
      <c r="AIY14" s="388"/>
      <c r="AIZ14" s="388"/>
      <c r="AJA14" s="388"/>
      <c r="AJB14" s="388"/>
      <c r="AJC14" s="388"/>
      <c r="AJD14" s="388"/>
      <c r="AJE14" s="388"/>
      <c r="AJF14" s="388"/>
      <c r="AJG14" s="388"/>
      <c r="AJH14" s="388"/>
      <c r="AJI14" s="388"/>
      <c r="AJJ14" s="388"/>
      <c r="AJK14" s="388"/>
      <c r="AJL14" s="388"/>
      <c r="AJM14" s="388"/>
      <c r="AJN14" s="388"/>
      <c r="AJO14" s="388"/>
      <c r="AJP14" s="388"/>
      <c r="AJQ14" s="388"/>
      <c r="AJR14" s="388"/>
      <c r="AJS14" s="388"/>
      <c r="AJT14" s="388"/>
      <c r="AJU14" s="388"/>
      <c r="AJV14" s="388"/>
      <c r="AJW14" s="388"/>
      <c r="AJX14" s="388"/>
      <c r="AJY14" s="388"/>
      <c r="AJZ14" s="388"/>
      <c r="AKA14" s="388"/>
      <c r="AKB14" s="388"/>
      <c r="AKC14" s="388"/>
      <c r="AKD14" s="388"/>
      <c r="AKE14" s="388"/>
      <c r="AKF14" s="388"/>
      <c r="AKG14" s="388"/>
      <c r="AKH14" s="388"/>
      <c r="AKI14" s="388"/>
      <c r="AKJ14" s="388"/>
      <c r="AKK14" s="388"/>
      <c r="AKL14" s="388"/>
      <c r="AKM14" s="388"/>
      <c r="AKN14" s="388"/>
      <c r="AKO14" s="388"/>
      <c r="AKP14" s="388"/>
      <c r="AKQ14" s="388"/>
      <c r="AKR14" s="388"/>
      <c r="AKS14" s="388"/>
      <c r="AKT14" s="388"/>
      <c r="AKU14" s="388"/>
      <c r="AKV14" s="388"/>
      <c r="AKW14" s="388"/>
      <c r="AKX14" s="388"/>
      <c r="AKY14" s="388"/>
      <c r="AKZ14" s="388"/>
      <c r="ALA14" s="388"/>
      <c r="ALB14" s="388"/>
      <c r="ALC14" s="388"/>
      <c r="ALD14" s="388"/>
      <c r="ALE14" s="388"/>
      <c r="ALF14" s="388"/>
      <c r="ALG14" s="388"/>
      <c r="ALH14" s="388"/>
      <c r="ALI14" s="388"/>
      <c r="ALJ14" s="388"/>
      <c r="ALK14" s="388"/>
      <c r="ALL14" s="388"/>
      <c r="ALM14" s="388"/>
      <c r="ALN14" s="388"/>
      <c r="ALO14" s="388"/>
      <c r="ALP14" s="388"/>
      <c r="ALQ14" s="388"/>
      <c r="ALR14" s="388"/>
      <c r="ALS14" s="388"/>
      <c r="ALT14" s="388"/>
      <c r="ALU14" s="388"/>
      <c r="ALV14" s="388"/>
      <c r="ALW14" s="388"/>
      <c r="ALX14" s="388"/>
      <c r="ALY14" s="388"/>
      <c r="ALZ14" s="388"/>
      <c r="AMA14" s="388"/>
      <c r="AMB14" s="388"/>
      <c r="AMC14" s="388"/>
      <c r="AMD14" s="388"/>
      <c r="AME14" s="388"/>
      <c r="AMF14" s="388"/>
      <c r="AMG14" s="388"/>
      <c r="AMH14" s="388"/>
      <c r="AMI14" s="388"/>
      <c r="AMJ14" s="388"/>
      <c r="AMK14" s="388"/>
    </row>
    <row r="15" spans="1:1025" s="389" customFormat="1" ht="21.95" customHeight="1" thickBot="1" x14ac:dyDescent="0.3">
      <c r="A15" s="623" t="s">
        <v>105</v>
      </c>
      <c r="B15" s="623"/>
      <c r="C15" s="623"/>
      <c r="D15" s="398">
        <f>D4*B4+D5*B5+D6*B6+D7*B7+D8*B8+D9*B9+D10*B10+D11*B11+D12*B12+D13*B13</f>
        <v>0</v>
      </c>
      <c r="E15" s="398">
        <f>E4*C4+E5*C5+E6*C6+E7*C7+E8*C8+E9*C9+E10*C10+E11*C11+E12*C12+E13*C13</f>
        <v>0</v>
      </c>
      <c r="F15" s="398">
        <f>F4*B4+F5*B5+F6*B6+F7*B7+F8*B8+F9*B9+F10*B10+F11*B11+F12*B12+F13*B13</f>
        <v>0</v>
      </c>
      <c r="G15" s="398">
        <f>G4*C4+G5*C5+G6*C6+G7*C7+G8*C8+G9*C9+G10*C10+G11*C11+G12*C12+G13*C13</f>
        <v>0</v>
      </c>
      <c r="H15" s="398">
        <f>H4*B4+H5*B5+H6*B6+H7*B7+H8*B8+H9*B9+H10*B10+H11*B11+H12*B12+H13*B13</f>
        <v>0</v>
      </c>
      <c r="I15" s="398">
        <f>I4*C4+I5*C5+I6*C6+I7*C7+I8*C8+I9*C9+I10*C10+I11*C11+I12*C12+I13*C13</f>
        <v>0</v>
      </c>
      <c r="J15" s="398">
        <f>J4*B4+J5*B5+J6*B6+J7*B7+J8*B8+J9*B9+J10*B10+J11*B11+J12*B12+J13*B13</f>
        <v>0</v>
      </c>
      <c r="K15" s="398">
        <f>K4*C4+K5*C5+K6*C6+K7*C7+K8*C8+K9*C9+K10*C10+K11*C11+K12*C12+K13*C13</f>
        <v>0</v>
      </c>
      <c r="L15" s="398">
        <f>L4*B4+L5*B5+L6*B6+L7*B7+L8*B8+L9*B9+L10*B10+L11*B11+L12*B12+L13*B13</f>
        <v>0</v>
      </c>
      <c r="M15" s="398">
        <f>M4*C4+M5*C5+M6*C6+M7*C7+M8*C8+M9*C9+M10*C10+M11*C11+M12*C12+M13*C13</f>
        <v>0</v>
      </c>
      <c r="N15" s="399">
        <f>N4*$B4+N5*$B5+N6*$B6+N7*$B7+N8*$B8+N9*$B9+N10*$B10+N11*$B11+N12*$B12+N13*$B13</f>
        <v>0</v>
      </c>
      <c r="O15" s="399">
        <f>O4*$C4+O5*$C5+O6*$C6+O7*$C7+O8*$C8+O9*$C9+O10*$C10+O11*$C11+O12*$C12+O13*$C13</f>
        <v>0</v>
      </c>
      <c r="P15" s="400">
        <f>B4*P4+B5*P5+B6*P6+B7*P7+B8*P8+B9*P9+B10*P10+B11*P11+B12*P12+B13*P13</f>
        <v>0</v>
      </c>
      <c r="Q15" s="400">
        <f>C4*Q4+C5*Q5+C6*Q6+C7*Q7+C8*Q8+C9*Q9+C10*Q10+C11*Q11+C12*Q12+C13*Q13</f>
        <v>0</v>
      </c>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8"/>
      <c r="EJ15" s="388"/>
      <c r="EK15" s="388"/>
      <c r="EL15" s="388"/>
      <c r="EM15" s="388"/>
      <c r="EN15" s="388"/>
      <c r="EO15" s="388"/>
      <c r="EP15" s="388"/>
      <c r="EQ15" s="388"/>
      <c r="ER15" s="388"/>
      <c r="ES15" s="388"/>
      <c r="ET15" s="388"/>
      <c r="EU15" s="388"/>
      <c r="EV15" s="388"/>
      <c r="EW15" s="388"/>
      <c r="EX15" s="388"/>
      <c r="EY15" s="388"/>
      <c r="EZ15" s="388"/>
      <c r="FA15" s="388"/>
      <c r="FB15" s="388"/>
      <c r="FC15" s="388"/>
      <c r="FD15" s="388"/>
      <c r="FE15" s="388"/>
      <c r="FF15" s="388"/>
      <c r="FG15" s="388"/>
      <c r="FH15" s="388"/>
      <c r="FI15" s="388"/>
      <c r="FJ15" s="388"/>
      <c r="FK15" s="388"/>
      <c r="FL15" s="388"/>
      <c r="FM15" s="388"/>
      <c r="FN15" s="388"/>
      <c r="FO15" s="388"/>
      <c r="FP15" s="388"/>
      <c r="FQ15" s="388"/>
      <c r="FR15" s="388"/>
      <c r="FS15" s="388"/>
      <c r="FT15" s="388"/>
      <c r="FU15" s="388"/>
      <c r="FV15" s="388"/>
      <c r="FW15" s="388"/>
      <c r="FX15" s="388"/>
      <c r="FY15" s="388"/>
      <c r="FZ15" s="388"/>
      <c r="GA15" s="388"/>
      <c r="GB15" s="388"/>
      <c r="GC15" s="388"/>
      <c r="GD15" s="388"/>
      <c r="GE15" s="388"/>
      <c r="GF15" s="388"/>
      <c r="GG15" s="388"/>
      <c r="GH15" s="388"/>
      <c r="GI15" s="388"/>
      <c r="GJ15" s="388"/>
      <c r="GK15" s="388"/>
      <c r="GL15" s="388"/>
      <c r="GM15" s="388"/>
      <c r="GN15" s="388"/>
      <c r="GO15" s="388"/>
      <c r="GP15" s="388"/>
      <c r="GQ15" s="388"/>
      <c r="GR15" s="388"/>
      <c r="GS15" s="388"/>
      <c r="GT15" s="388"/>
      <c r="GU15" s="388"/>
      <c r="GV15" s="388"/>
      <c r="GW15" s="388"/>
      <c r="GX15" s="388"/>
      <c r="GY15" s="388"/>
      <c r="GZ15" s="388"/>
      <c r="HA15" s="388"/>
      <c r="HB15" s="388"/>
      <c r="HC15" s="388"/>
      <c r="HD15" s="388"/>
      <c r="HE15" s="388"/>
      <c r="HF15" s="388"/>
      <c r="HG15" s="388"/>
      <c r="HH15" s="388"/>
      <c r="HI15" s="388"/>
      <c r="HJ15" s="388"/>
      <c r="HK15" s="388"/>
      <c r="HL15" s="388"/>
      <c r="HM15" s="388"/>
      <c r="HN15" s="388"/>
      <c r="HO15" s="388"/>
      <c r="HP15" s="388"/>
      <c r="HQ15" s="388"/>
      <c r="HR15" s="388"/>
      <c r="HS15" s="388"/>
      <c r="HT15" s="388"/>
      <c r="HU15" s="388"/>
      <c r="HV15" s="388"/>
      <c r="HW15" s="388"/>
      <c r="HX15" s="388"/>
      <c r="HY15" s="388"/>
      <c r="HZ15" s="388"/>
      <c r="IA15" s="388"/>
      <c r="IB15" s="388"/>
      <c r="IC15" s="388"/>
      <c r="ID15" s="388"/>
      <c r="IE15" s="388"/>
      <c r="IF15" s="388"/>
      <c r="IG15" s="388"/>
      <c r="IH15" s="388"/>
      <c r="II15" s="388"/>
      <c r="IJ15" s="388"/>
      <c r="IK15" s="388"/>
      <c r="IL15" s="388"/>
      <c r="IM15" s="388"/>
      <c r="IN15" s="388"/>
      <c r="IO15" s="388"/>
      <c r="IP15" s="388"/>
      <c r="IQ15" s="388"/>
      <c r="IR15" s="388"/>
      <c r="IS15" s="388"/>
      <c r="IT15" s="388"/>
      <c r="IU15" s="388"/>
      <c r="IV15" s="388"/>
      <c r="IW15" s="388"/>
      <c r="IX15" s="388"/>
      <c r="IY15" s="388"/>
      <c r="IZ15" s="388"/>
      <c r="JA15" s="388"/>
      <c r="JB15" s="388"/>
      <c r="JC15" s="388"/>
      <c r="JD15" s="388"/>
      <c r="JE15" s="388"/>
      <c r="JF15" s="388"/>
      <c r="JG15" s="388"/>
      <c r="JH15" s="388"/>
      <c r="JI15" s="388"/>
      <c r="JJ15" s="388"/>
      <c r="JK15" s="388"/>
      <c r="JL15" s="388"/>
      <c r="JM15" s="388"/>
      <c r="JN15" s="388"/>
      <c r="JO15" s="388"/>
      <c r="JP15" s="388"/>
      <c r="JQ15" s="388"/>
      <c r="JR15" s="388"/>
      <c r="JS15" s="388"/>
      <c r="JT15" s="388"/>
      <c r="JU15" s="388"/>
      <c r="JV15" s="388"/>
      <c r="JW15" s="388"/>
      <c r="JX15" s="388"/>
      <c r="JY15" s="388"/>
      <c r="JZ15" s="388"/>
      <c r="KA15" s="388"/>
      <c r="KB15" s="388"/>
      <c r="KC15" s="388"/>
      <c r="KD15" s="388"/>
      <c r="KE15" s="388"/>
      <c r="KF15" s="388"/>
      <c r="KG15" s="388"/>
      <c r="KH15" s="388"/>
      <c r="KI15" s="388"/>
      <c r="KJ15" s="388"/>
      <c r="KK15" s="388"/>
      <c r="KL15" s="388"/>
      <c r="KM15" s="388"/>
      <c r="KN15" s="388"/>
      <c r="KO15" s="388"/>
      <c r="KP15" s="388"/>
      <c r="KQ15" s="388"/>
      <c r="KR15" s="388"/>
      <c r="KS15" s="388"/>
      <c r="KT15" s="388"/>
      <c r="KU15" s="388"/>
      <c r="KV15" s="388"/>
      <c r="KW15" s="388"/>
      <c r="KX15" s="388"/>
      <c r="KY15" s="388"/>
      <c r="KZ15" s="388"/>
      <c r="LA15" s="388"/>
      <c r="LB15" s="388"/>
      <c r="LC15" s="388"/>
      <c r="LD15" s="388"/>
      <c r="LE15" s="388"/>
      <c r="LF15" s="388"/>
      <c r="LG15" s="388"/>
      <c r="LH15" s="388"/>
      <c r="LI15" s="388"/>
      <c r="LJ15" s="388"/>
      <c r="LK15" s="388"/>
      <c r="LL15" s="388"/>
      <c r="LM15" s="388"/>
      <c r="LN15" s="388"/>
      <c r="LO15" s="388"/>
      <c r="LP15" s="388"/>
      <c r="LQ15" s="388"/>
      <c r="LR15" s="388"/>
      <c r="LS15" s="388"/>
      <c r="LT15" s="388"/>
      <c r="LU15" s="388"/>
      <c r="LV15" s="388"/>
      <c r="LW15" s="388"/>
      <c r="LX15" s="388"/>
      <c r="LY15" s="388"/>
      <c r="LZ15" s="388"/>
      <c r="MA15" s="388"/>
      <c r="MB15" s="388"/>
      <c r="MC15" s="388"/>
      <c r="MD15" s="388"/>
      <c r="ME15" s="388"/>
      <c r="MF15" s="388"/>
      <c r="MG15" s="388"/>
      <c r="MH15" s="388"/>
      <c r="MI15" s="388"/>
      <c r="MJ15" s="388"/>
      <c r="MK15" s="388"/>
      <c r="ML15" s="388"/>
      <c r="MM15" s="388"/>
      <c r="MN15" s="388"/>
      <c r="MO15" s="388"/>
      <c r="MP15" s="388"/>
      <c r="MQ15" s="388"/>
      <c r="MR15" s="388"/>
      <c r="MS15" s="388"/>
      <c r="MT15" s="388"/>
      <c r="MU15" s="388"/>
      <c r="MV15" s="388"/>
      <c r="MW15" s="388"/>
      <c r="MX15" s="388"/>
      <c r="MY15" s="388"/>
      <c r="MZ15" s="388"/>
      <c r="NA15" s="388"/>
      <c r="NB15" s="388"/>
      <c r="NC15" s="388"/>
      <c r="ND15" s="388"/>
      <c r="NE15" s="388"/>
      <c r="NF15" s="388"/>
      <c r="NG15" s="388"/>
      <c r="NH15" s="388"/>
      <c r="NI15" s="388"/>
      <c r="NJ15" s="388"/>
      <c r="NK15" s="388"/>
      <c r="NL15" s="388"/>
      <c r="NM15" s="388"/>
      <c r="NN15" s="388"/>
      <c r="NO15" s="388"/>
      <c r="NP15" s="388"/>
      <c r="NQ15" s="388"/>
      <c r="NR15" s="388"/>
      <c r="NS15" s="388"/>
      <c r="NT15" s="388"/>
      <c r="NU15" s="388"/>
      <c r="NV15" s="388"/>
      <c r="NW15" s="388"/>
      <c r="NX15" s="388"/>
      <c r="NY15" s="388"/>
      <c r="NZ15" s="388"/>
      <c r="OA15" s="388"/>
      <c r="OB15" s="388"/>
      <c r="OC15" s="388"/>
      <c r="OD15" s="388"/>
      <c r="OE15" s="388"/>
      <c r="OF15" s="388"/>
      <c r="OG15" s="388"/>
      <c r="OH15" s="388"/>
      <c r="OI15" s="388"/>
      <c r="OJ15" s="388"/>
      <c r="OK15" s="388"/>
      <c r="OL15" s="388"/>
      <c r="OM15" s="388"/>
      <c r="ON15" s="388"/>
      <c r="OO15" s="388"/>
      <c r="OP15" s="388"/>
      <c r="OQ15" s="388"/>
      <c r="OR15" s="388"/>
      <c r="OS15" s="388"/>
      <c r="OT15" s="388"/>
      <c r="OU15" s="388"/>
      <c r="OV15" s="388"/>
      <c r="OW15" s="388"/>
      <c r="OX15" s="388"/>
      <c r="OY15" s="388"/>
      <c r="OZ15" s="388"/>
      <c r="PA15" s="388"/>
      <c r="PB15" s="388"/>
      <c r="PC15" s="388"/>
      <c r="PD15" s="388"/>
      <c r="PE15" s="388"/>
      <c r="PF15" s="388"/>
      <c r="PG15" s="388"/>
      <c r="PH15" s="388"/>
      <c r="PI15" s="388"/>
      <c r="PJ15" s="388"/>
      <c r="PK15" s="388"/>
      <c r="PL15" s="388"/>
      <c r="PM15" s="388"/>
      <c r="PN15" s="388"/>
      <c r="PO15" s="388"/>
      <c r="PP15" s="388"/>
      <c r="PQ15" s="388"/>
      <c r="PR15" s="388"/>
      <c r="PS15" s="388"/>
      <c r="PT15" s="388"/>
      <c r="PU15" s="388"/>
      <c r="PV15" s="388"/>
      <c r="PW15" s="388"/>
      <c r="PX15" s="388"/>
      <c r="PY15" s="388"/>
      <c r="PZ15" s="388"/>
      <c r="QA15" s="388"/>
      <c r="QB15" s="388"/>
      <c r="QC15" s="388"/>
      <c r="QD15" s="388"/>
      <c r="QE15" s="388"/>
      <c r="QF15" s="388"/>
      <c r="QG15" s="388"/>
      <c r="QH15" s="388"/>
      <c r="QI15" s="388"/>
      <c r="QJ15" s="388"/>
      <c r="QK15" s="388"/>
      <c r="QL15" s="388"/>
      <c r="QM15" s="388"/>
      <c r="QN15" s="388"/>
      <c r="QO15" s="388"/>
      <c r="QP15" s="388"/>
      <c r="QQ15" s="388"/>
      <c r="QR15" s="388"/>
      <c r="QS15" s="388"/>
      <c r="QT15" s="388"/>
      <c r="QU15" s="388"/>
      <c r="QV15" s="388"/>
      <c r="QW15" s="388"/>
      <c r="QX15" s="388"/>
      <c r="QY15" s="388"/>
      <c r="QZ15" s="388"/>
      <c r="RA15" s="388"/>
      <c r="RB15" s="388"/>
      <c r="RC15" s="388"/>
      <c r="RD15" s="388"/>
      <c r="RE15" s="388"/>
      <c r="RF15" s="388"/>
      <c r="RG15" s="388"/>
      <c r="RH15" s="388"/>
      <c r="RI15" s="388"/>
      <c r="RJ15" s="388"/>
      <c r="RK15" s="388"/>
      <c r="RL15" s="388"/>
      <c r="RM15" s="388"/>
      <c r="RN15" s="388"/>
      <c r="RO15" s="388"/>
      <c r="RP15" s="388"/>
      <c r="RQ15" s="388"/>
      <c r="RR15" s="388"/>
      <c r="RS15" s="388"/>
      <c r="RT15" s="388"/>
      <c r="RU15" s="388"/>
      <c r="RV15" s="388"/>
      <c r="RW15" s="388"/>
      <c r="RX15" s="388"/>
      <c r="RY15" s="388"/>
      <c r="RZ15" s="388"/>
      <c r="SA15" s="388"/>
      <c r="SB15" s="388"/>
      <c r="SC15" s="388"/>
      <c r="SD15" s="388"/>
      <c r="SE15" s="388"/>
      <c r="SF15" s="388"/>
      <c r="SG15" s="388"/>
      <c r="SH15" s="388"/>
      <c r="SI15" s="388"/>
      <c r="SJ15" s="388"/>
      <c r="SK15" s="388"/>
      <c r="SL15" s="388"/>
      <c r="SM15" s="388"/>
      <c r="SN15" s="388"/>
      <c r="SO15" s="388"/>
      <c r="SP15" s="388"/>
      <c r="SQ15" s="388"/>
      <c r="SR15" s="388"/>
      <c r="SS15" s="388"/>
      <c r="ST15" s="388"/>
      <c r="SU15" s="388"/>
      <c r="SV15" s="388"/>
      <c r="SW15" s="388"/>
      <c r="SX15" s="388"/>
      <c r="SY15" s="388"/>
      <c r="SZ15" s="388"/>
      <c r="TA15" s="388"/>
      <c r="TB15" s="388"/>
      <c r="TC15" s="388"/>
      <c r="TD15" s="388"/>
      <c r="TE15" s="388"/>
      <c r="TF15" s="388"/>
      <c r="TG15" s="388"/>
      <c r="TH15" s="388"/>
      <c r="TI15" s="388"/>
      <c r="TJ15" s="388"/>
      <c r="TK15" s="388"/>
      <c r="TL15" s="388"/>
      <c r="TM15" s="388"/>
      <c r="TN15" s="388"/>
      <c r="TO15" s="388"/>
      <c r="TP15" s="388"/>
      <c r="TQ15" s="388"/>
      <c r="TR15" s="388"/>
      <c r="TS15" s="388"/>
      <c r="TT15" s="388"/>
      <c r="TU15" s="388"/>
      <c r="TV15" s="388"/>
      <c r="TW15" s="388"/>
      <c r="TX15" s="388"/>
      <c r="TY15" s="388"/>
      <c r="TZ15" s="388"/>
      <c r="UA15" s="388"/>
      <c r="UB15" s="388"/>
      <c r="UC15" s="388"/>
      <c r="UD15" s="388"/>
      <c r="UE15" s="388"/>
      <c r="UF15" s="388"/>
      <c r="UG15" s="388"/>
      <c r="UH15" s="388"/>
      <c r="UI15" s="388"/>
      <c r="UJ15" s="388"/>
      <c r="UK15" s="388"/>
      <c r="UL15" s="388"/>
      <c r="UM15" s="388"/>
      <c r="UN15" s="388"/>
      <c r="UO15" s="388"/>
      <c r="UP15" s="388"/>
      <c r="UQ15" s="388"/>
      <c r="UR15" s="388"/>
      <c r="US15" s="388"/>
      <c r="UT15" s="388"/>
      <c r="UU15" s="388"/>
      <c r="UV15" s="388"/>
      <c r="UW15" s="388"/>
      <c r="UX15" s="388"/>
      <c r="UY15" s="388"/>
      <c r="UZ15" s="388"/>
      <c r="VA15" s="388"/>
      <c r="VB15" s="388"/>
      <c r="VC15" s="388"/>
      <c r="VD15" s="388"/>
      <c r="VE15" s="388"/>
      <c r="VF15" s="388"/>
      <c r="VG15" s="388"/>
      <c r="VH15" s="388"/>
      <c r="VI15" s="388"/>
      <c r="VJ15" s="388"/>
      <c r="VK15" s="388"/>
      <c r="VL15" s="388"/>
      <c r="VM15" s="388"/>
      <c r="VN15" s="388"/>
      <c r="VO15" s="388"/>
      <c r="VP15" s="388"/>
      <c r="VQ15" s="388"/>
      <c r="VR15" s="388"/>
      <c r="VS15" s="388"/>
      <c r="VT15" s="388"/>
      <c r="VU15" s="388"/>
      <c r="VV15" s="388"/>
      <c r="VW15" s="388"/>
      <c r="VX15" s="388"/>
      <c r="VY15" s="388"/>
      <c r="VZ15" s="388"/>
      <c r="WA15" s="388"/>
      <c r="WB15" s="388"/>
      <c r="WC15" s="388"/>
      <c r="WD15" s="388"/>
      <c r="WE15" s="388"/>
      <c r="WF15" s="388"/>
      <c r="WG15" s="388"/>
      <c r="WH15" s="388"/>
      <c r="WI15" s="388"/>
      <c r="WJ15" s="388"/>
      <c r="WK15" s="388"/>
      <c r="WL15" s="388"/>
      <c r="WM15" s="388"/>
      <c r="WN15" s="388"/>
      <c r="WO15" s="388"/>
      <c r="WP15" s="388"/>
      <c r="WQ15" s="388"/>
      <c r="WR15" s="388"/>
      <c r="WS15" s="388"/>
      <c r="WT15" s="388"/>
      <c r="WU15" s="388"/>
      <c r="WV15" s="388"/>
      <c r="WW15" s="388"/>
      <c r="WX15" s="388"/>
      <c r="WY15" s="388"/>
      <c r="WZ15" s="388"/>
      <c r="XA15" s="388"/>
      <c r="XB15" s="388"/>
      <c r="XC15" s="388"/>
      <c r="XD15" s="388"/>
      <c r="XE15" s="388"/>
      <c r="XF15" s="388"/>
      <c r="XG15" s="388"/>
      <c r="XH15" s="388"/>
      <c r="XI15" s="388"/>
      <c r="XJ15" s="388"/>
      <c r="XK15" s="388"/>
      <c r="XL15" s="388"/>
      <c r="XM15" s="388"/>
      <c r="XN15" s="388"/>
      <c r="XO15" s="388"/>
      <c r="XP15" s="388"/>
      <c r="XQ15" s="388"/>
      <c r="XR15" s="388"/>
      <c r="XS15" s="388"/>
      <c r="XT15" s="388"/>
      <c r="XU15" s="388"/>
      <c r="XV15" s="388"/>
      <c r="XW15" s="388"/>
      <c r="XX15" s="388"/>
      <c r="XY15" s="388"/>
      <c r="XZ15" s="388"/>
      <c r="YA15" s="388"/>
      <c r="YB15" s="388"/>
      <c r="YC15" s="388"/>
      <c r="YD15" s="388"/>
      <c r="YE15" s="388"/>
      <c r="YF15" s="388"/>
      <c r="YG15" s="388"/>
      <c r="YH15" s="388"/>
      <c r="YI15" s="388"/>
      <c r="YJ15" s="388"/>
      <c r="YK15" s="388"/>
      <c r="YL15" s="388"/>
      <c r="YM15" s="388"/>
      <c r="YN15" s="388"/>
      <c r="YO15" s="388"/>
      <c r="YP15" s="388"/>
      <c r="YQ15" s="388"/>
      <c r="YR15" s="388"/>
      <c r="YS15" s="388"/>
      <c r="YT15" s="388"/>
      <c r="YU15" s="388"/>
      <c r="YV15" s="388"/>
      <c r="YW15" s="388"/>
      <c r="YX15" s="388"/>
      <c r="YY15" s="388"/>
      <c r="YZ15" s="388"/>
      <c r="ZA15" s="388"/>
      <c r="ZB15" s="388"/>
      <c r="ZC15" s="388"/>
      <c r="ZD15" s="388"/>
      <c r="ZE15" s="388"/>
      <c r="ZF15" s="388"/>
      <c r="ZG15" s="388"/>
      <c r="ZH15" s="388"/>
      <c r="ZI15" s="388"/>
      <c r="ZJ15" s="388"/>
      <c r="ZK15" s="388"/>
      <c r="ZL15" s="388"/>
      <c r="ZM15" s="388"/>
      <c r="ZN15" s="388"/>
      <c r="ZO15" s="388"/>
      <c r="ZP15" s="388"/>
      <c r="ZQ15" s="388"/>
      <c r="ZR15" s="388"/>
      <c r="ZS15" s="388"/>
      <c r="ZT15" s="388"/>
      <c r="ZU15" s="388"/>
      <c r="ZV15" s="388"/>
      <c r="ZW15" s="388"/>
      <c r="ZX15" s="388"/>
      <c r="ZY15" s="388"/>
      <c r="ZZ15" s="388"/>
      <c r="AAA15" s="388"/>
      <c r="AAB15" s="388"/>
      <c r="AAC15" s="388"/>
      <c r="AAD15" s="388"/>
      <c r="AAE15" s="388"/>
      <c r="AAF15" s="388"/>
      <c r="AAG15" s="388"/>
      <c r="AAH15" s="388"/>
      <c r="AAI15" s="388"/>
      <c r="AAJ15" s="388"/>
      <c r="AAK15" s="388"/>
      <c r="AAL15" s="388"/>
      <c r="AAM15" s="388"/>
      <c r="AAN15" s="388"/>
      <c r="AAO15" s="388"/>
      <c r="AAP15" s="388"/>
      <c r="AAQ15" s="388"/>
      <c r="AAR15" s="388"/>
      <c r="AAS15" s="388"/>
      <c r="AAT15" s="388"/>
      <c r="AAU15" s="388"/>
      <c r="AAV15" s="388"/>
      <c r="AAW15" s="388"/>
      <c r="AAX15" s="388"/>
      <c r="AAY15" s="388"/>
      <c r="AAZ15" s="388"/>
      <c r="ABA15" s="388"/>
      <c r="ABB15" s="388"/>
      <c r="ABC15" s="388"/>
      <c r="ABD15" s="388"/>
      <c r="ABE15" s="388"/>
      <c r="ABF15" s="388"/>
      <c r="ABG15" s="388"/>
      <c r="ABH15" s="388"/>
      <c r="ABI15" s="388"/>
      <c r="ABJ15" s="388"/>
      <c r="ABK15" s="388"/>
      <c r="ABL15" s="388"/>
      <c r="ABM15" s="388"/>
      <c r="ABN15" s="388"/>
      <c r="ABO15" s="388"/>
      <c r="ABP15" s="388"/>
      <c r="ABQ15" s="388"/>
      <c r="ABR15" s="388"/>
      <c r="ABS15" s="388"/>
      <c r="ABT15" s="388"/>
      <c r="ABU15" s="388"/>
      <c r="ABV15" s="388"/>
      <c r="ABW15" s="388"/>
      <c r="ABX15" s="388"/>
      <c r="ABY15" s="388"/>
      <c r="ABZ15" s="388"/>
      <c r="ACA15" s="388"/>
      <c r="ACB15" s="388"/>
      <c r="ACC15" s="388"/>
      <c r="ACD15" s="388"/>
      <c r="ACE15" s="388"/>
      <c r="ACF15" s="388"/>
      <c r="ACG15" s="388"/>
      <c r="ACH15" s="388"/>
      <c r="ACI15" s="388"/>
      <c r="ACJ15" s="388"/>
      <c r="ACK15" s="388"/>
      <c r="ACL15" s="388"/>
      <c r="ACM15" s="388"/>
      <c r="ACN15" s="388"/>
      <c r="ACO15" s="388"/>
      <c r="ACP15" s="388"/>
      <c r="ACQ15" s="388"/>
      <c r="ACR15" s="388"/>
      <c r="ACS15" s="388"/>
      <c r="ACT15" s="388"/>
      <c r="ACU15" s="388"/>
      <c r="ACV15" s="388"/>
      <c r="ACW15" s="388"/>
      <c r="ACX15" s="388"/>
      <c r="ACY15" s="388"/>
      <c r="ACZ15" s="388"/>
      <c r="ADA15" s="388"/>
      <c r="ADB15" s="388"/>
      <c r="ADC15" s="388"/>
      <c r="ADD15" s="388"/>
      <c r="ADE15" s="388"/>
      <c r="ADF15" s="388"/>
      <c r="ADG15" s="388"/>
      <c r="ADH15" s="388"/>
      <c r="ADI15" s="388"/>
      <c r="ADJ15" s="388"/>
      <c r="ADK15" s="388"/>
      <c r="ADL15" s="388"/>
      <c r="ADM15" s="388"/>
      <c r="ADN15" s="388"/>
      <c r="ADO15" s="388"/>
      <c r="ADP15" s="388"/>
      <c r="ADQ15" s="388"/>
      <c r="ADR15" s="388"/>
      <c r="ADS15" s="388"/>
      <c r="ADT15" s="388"/>
      <c r="ADU15" s="388"/>
      <c r="ADV15" s="388"/>
      <c r="ADW15" s="388"/>
      <c r="ADX15" s="388"/>
      <c r="ADY15" s="388"/>
      <c r="ADZ15" s="388"/>
      <c r="AEA15" s="388"/>
      <c r="AEB15" s="388"/>
      <c r="AEC15" s="388"/>
      <c r="AED15" s="388"/>
      <c r="AEE15" s="388"/>
      <c r="AEF15" s="388"/>
      <c r="AEG15" s="388"/>
      <c r="AEH15" s="388"/>
      <c r="AEI15" s="388"/>
      <c r="AEJ15" s="388"/>
      <c r="AEK15" s="388"/>
      <c r="AEL15" s="388"/>
      <c r="AEM15" s="388"/>
      <c r="AEN15" s="388"/>
      <c r="AEO15" s="388"/>
      <c r="AEP15" s="388"/>
      <c r="AEQ15" s="388"/>
      <c r="AER15" s="388"/>
      <c r="AES15" s="388"/>
      <c r="AET15" s="388"/>
      <c r="AEU15" s="388"/>
      <c r="AEV15" s="388"/>
      <c r="AEW15" s="388"/>
      <c r="AEX15" s="388"/>
      <c r="AEY15" s="388"/>
      <c r="AEZ15" s="388"/>
      <c r="AFA15" s="388"/>
      <c r="AFB15" s="388"/>
      <c r="AFC15" s="388"/>
      <c r="AFD15" s="388"/>
      <c r="AFE15" s="388"/>
      <c r="AFF15" s="388"/>
      <c r="AFG15" s="388"/>
      <c r="AFH15" s="388"/>
      <c r="AFI15" s="388"/>
      <c r="AFJ15" s="388"/>
      <c r="AFK15" s="388"/>
      <c r="AFL15" s="388"/>
      <c r="AFM15" s="388"/>
      <c r="AFN15" s="388"/>
      <c r="AFO15" s="388"/>
      <c r="AFP15" s="388"/>
      <c r="AFQ15" s="388"/>
      <c r="AFR15" s="388"/>
      <c r="AFS15" s="388"/>
      <c r="AFT15" s="388"/>
      <c r="AFU15" s="388"/>
      <c r="AFV15" s="388"/>
      <c r="AFW15" s="388"/>
      <c r="AFX15" s="388"/>
      <c r="AFY15" s="388"/>
      <c r="AFZ15" s="388"/>
      <c r="AGA15" s="388"/>
      <c r="AGB15" s="388"/>
      <c r="AGC15" s="388"/>
      <c r="AGD15" s="388"/>
      <c r="AGE15" s="388"/>
      <c r="AGF15" s="388"/>
      <c r="AGG15" s="388"/>
      <c r="AGH15" s="388"/>
      <c r="AGI15" s="388"/>
      <c r="AGJ15" s="388"/>
      <c r="AGK15" s="388"/>
      <c r="AGL15" s="388"/>
      <c r="AGM15" s="388"/>
      <c r="AGN15" s="388"/>
      <c r="AGO15" s="388"/>
      <c r="AGP15" s="388"/>
      <c r="AGQ15" s="388"/>
      <c r="AGR15" s="388"/>
      <c r="AGS15" s="388"/>
      <c r="AGT15" s="388"/>
      <c r="AGU15" s="388"/>
      <c r="AGV15" s="388"/>
      <c r="AGW15" s="388"/>
      <c r="AGX15" s="388"/>
      <c r="AGY15" s="388"/>
      <c r="AGZ15" s="388"/>
      <c r="AHA15" s="388"/>
      <c r="AHB15" s="388"/>
      <c r="AHC15" s="388"/>
      <c r="AHD15" s="388"/>
      <c r="AHE15" s="388"/>
      <c r="AHF15" s="388"/>
      <c r="AHG15" s="388"/>
      <c r="AHH15" s="388"/>
      <c r="AHI15" s="388"/>
      <c r="AHJ15" s="388"/>
      <c r="AHK15" s="388"/>
      <c r="AHL15" s="388"/>
      <c r="AHM15" s="388"/>
      <c r="AHN15" s="388"/>
      <c r="AHO15" s="388"/>
      <c r="AHP15" s="388"/>
      <c r="AHQ15" s="388"/>
      <c r="AHR15" s="388"/>
      <c r="AHS15" s="388"/>
      <c r="AHT15" s="388"/>
      <c r="AHU15" s="388"/>
      <c r="AHV15" s="388"/>
      <c r="AHW15" s="388"/>
      <c r="AHX15" s="388"/>
      <c r="AHY15" s="388"/>
      <c r="AHZ15" s="388"/>
      <c r="AIA15" s="388"/>
      <c r="AIB15" s="388"/>
      <c r="AIC15" s="388"/>
      <c r="AID15" s="388"/>
      <c r="AIE15" s="388"/>
      <c r="AIF15" s="388"/>
      <c r="AIG15" s="388"/>
      <c r="AIH15" s="388"/>
      <c r="AII15" s="388"/>
      <c r="AIJ15" s="388"/>
      <c r="AIK15" s="388"/>
      <c r="AIL15" s="388"/>
      <c r="AIM15" s="388"/>
      <c r="AIN15" s="388"/>
      <c r="AIO15" s="388"/>
      <c r="AIP15" s="388"/>
      <c r="AIQ15" s="388"/>
      <c r="AIR15" s="388"/>
      <c r="AIS15" s="388"/>
      <c r="AIT15" s="388"/>
      <c r="AIU15" s="388"/>
      <c r="AIV15" s="388"/>
      <c r="AIW15" s="388"/>
      <c r="AIX15" s="388"/>
      <c r="AIY15" s="388"/>
      <c r="AIZ15" s="388"/>
      <c r="AJA15" s="388"/>
      <c r="AJB15" s="388"/>
      <c r="AJC15" s="388"/>
      <c r="AJD15" s="388"/>
      <c r="AJE15" s="388"/>
      <c r="AJF15" s="388"/>
      <c r="AJG15" s="388"/>
      <c r="AJH15" s="388"/>
      <c r="AJI15" s="388"/>
      <c r="AJJ15" s="388"/>
      <c r="AJK15" s="388"/>
      <c r="AJL15" s="388"/>
      <c r="AJM15" s="388"/>
      <c r="AJN15" s="388"/>
      <c r="AJO15" s="388"/>
      <c r="AJP15" s="388"/>
      <c r="AJQ15" s="388"/>
      <c r="AJR15" s="388"/>
      <c r="AJS15" s="388"/>
      <c r="AJT15" s="388"/>
      <c r="AJU15" s="388"/>
      <c r="AJV15" s="388"/>
      <c r="AJW15" s="388"/>
      <c r="AJX15" s="388"/>
      <c r="AJY15" s="388"/>
      <c r="AJZ15" s="388"/>
      <c r="AKA15" s="388"/>
      <c r="AKB15" s="388"/>
      <c r="AKC15" s="388"/>
      <c r="AKD15" s="388"/>
      <c r="AKE15" s="388"/>
      <c r="AKF15" s="388"/>
      <c r="AKG15" s="388"/>
      <c r="AKH15" s="388"/>
      <c r="AKI15" s="388"/>
      <c r="AKJ15" s="388"/>
      <c r="AKK15" s="388"/>
      <c r="AKL15" s="388"/>
      <c r="AKM15" s="388"/>
      <c r="AKN15" s="388"/>
      <c r="AKO15" s="388"/>
      <c r="AKP15" s="388"/>
      <c r="AKQ15" s="388"/>
      <c r="AKR15" s="388"/>
      <c r="AKS15" s="388"/>
      <c r="AKT15" s="388"/>
      <c r="AKU15" s="388"/>
      <c r="AKV15" s="388"/>
      <c r="AKW15" s="388"/>
      <c r="AKX15" s="388"/>
      <c r="AKY15" s="388"/>
      <c r="AKZ15" s="388"/>
      <c r="ALA15" s="388"/>
      <c r="ALB15" s="388"/>
      <c r="ALC15" s="388"/>
      <c r="ALD15" s="388"/>
      <c r="ALE15" s="388"/>
      <c r="ALF15" s="388"/>
      <c r="ALG15" s="388"/>
      <c r="ALH15" s="388"/>
      <c r="ALI15" s="388"/>
      <c r="ALJ15" s="388"/>
      <c r="ALK15" s="388"/>
      <c r="ALL15" s="388"/>
      <c r="ALM15" s="388"/>
      <c r="ALN15" s="388"/>
      <c r="ALO15" s="388"/>
      <c r="ALP15" s="388"/>
      <c r="ALQ15" s="388"/>
      <c r="ALR15" s="388"/>
      <c r="ALS15" s="388"/>
      <c r="ALT15" s="388"/>
      <c r="ALU15" s="388"/>
      <c r="ALV15" s="388"/>
      <c r="ALW15" s="388"/>
      <c r="ALX15" s="388"/>
      <c r="ALY15" s="388"/>
      <c r="ALZ15" s="388"/>
      <c r="AMA15" s="388"/>
      <c r="AMB15" s="388"/>
      <c r="AMC15" s="388"/>
      <c r="AMD15" s="388"/>
      <c r="AME15" s="388"/>
      <c r="AMF15" s="388"/>
      <c r="AMG15" s="388"/>
      <c r="AMH15" s="388"/>
      <c r="AMI15" s="388"/>
      <c r="AMJ15" s="388"/>
      <c r="AMK15" s="388"/>
    </row>
    <row r="16" spans="1:1025" s="406" customFormat="1" ht="21.95" customHeight="1" thickBot="1" x14ac:dyDescent="0.3">
      <c r="A16" s="627" t="s">
        <v>217</v>
      </c>
      <c r="B16" s="628"/>
      <c r="C16" s="401">
        <f>Paramètres!R4</f>
        <v>0.1</v>
      </c>
      <c r="D16" s="402">
        <f>'III. Frais de mission'!C5</f>
        <v>0</v>
      </c>
      <c r="E16" s="403">
        <f>'III. Frais de mission'!D5</f>
        <v>0</v>
      </c>
      <c r="F16" s="402">
        <f>'III. Frais de mission'!E5</f>
        <v>0</v>
      </c>
      <c r="G16" s="403">
        <f>'III. Frais de mission'!F5</f>
        <v>0</v>
      </c>
      <c r="H16" s="402">
        <f>'III. Frais de mission'!G5</f>
        <v>0</v>
      </c>
      <c r="I16" s="403">
        <f>'III. Frais de mission'!H5</f>
        <v>0</v>
      </c>
      <c r="J16" s="402">
        <f>'III. Frais de mission'!I5</f>
        <v>0</v>
      </c>
      <c r="K16" s="403">
        <f>'III. Frais de mission'!J5</f>
        <v>0</v>
      </c>
      <c r="L16" s="402">
        <f>'III. Frais de mission'!K5</f>
        <v>0</v>
      </c>
      <c r="M16" s="403">
        <f>'III. Frais de mission'!L5</f>
        <v>0</v>
      </c>
      <c r="N16" s="404"/>
      <c r="O16" s="405"/>
    </row>
    <row r="17" spans="1:1025" s="389" customFormat="1" ht="21.95" customHeight="1" thickBot="1" x14ac:dyDescent="0.3">
      <c r="A17" s="623" t="s">
        <v>106</v>
      </c>
      <c r="B17" s="623"/>
      <c r="C17" s="623"/>
      <c r="D17" s="407">
        <f>IFERROR(D16*D15,0)</f>
        <v>0</v>
      </c>
      <c r="E17" s="408">
        <f t="shared" ref="E17:M17" si="3">IFERROR(E16*E15,0)</f>
        <v>0</v>
      </c>
      <c r="F17" s="407">
        <f t="shared" si="3"/>
        <v>0</v>
      </c>
      <c r="G17" s="408">
        <f t="shared" si="3"/>
        <v>0</v>
      </c>
      <c r="H17" s="407">
        <f t="shared" si="3"/>
        <v>0</v>
      </c>
      <c r="I17" s="408">
        <f t="shared" si="3"/>
        <v>0</v>
      </c>
      <c r="J17" s="407">
        <f t="shared" si="3"/>
        <v>0</v>
      </c>
      <c r="K17" s="408">
        <f t="shared" si="3"/>
        <v>0</v>
      </c>
      <c r="L17" s="407">
        <f t="shared" si="3"/>
        <v>0</v>
      </c>
      <c r="M17" s="408">
        <f t="shared" si="3"/>
        <v>0</v>
      </c>
      <c r="N17" s="407">
        <f>SUM(D17,F17,H17,J17,L17)</f>
        <v>0</v>
      </c>
      <c r="O17" s="409">
        <f>SUM(E17,G17,I17,K17,M17)</f>
        <v>0</v>
      </c>
      <c r="P17" s="406"/>
      <c r="Q17" s="406"/>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c r="EE17" s="388"/>
      <c r="EF17" s="388"/>
      <c r="EG17" s="388"/>
      <c r="EH17" s="388"/>
      <c r="EI17" s="388"/>
      <c r="EJ17" s="388"/>
      <c r="EK17" s="388"/>
      <c r="EL17" s="388"/>
      <c r="EM17" s="388"/>
      <c r="EN17" s="388"/>
      <c r="EO17" s="388"/>
      <c r="EP17" s="388"/>
      <c r="EQ17" s="388"/>
      <c r="ER17" s="388"/>
      <c r="ES17" s="388"/>
      <c r="ET17" s="388"/>
      <c r="EU17" s="388"/>
      <c r="EV17" s="388"/>
      <c r="EW17" s="388"/>
      <c r="EX17" s="388"/>
      <c r="EY17" s="388"/>
      <c r="EZ17" s="388"/>
      <c r="FA17" s="388"/>
      <c r="FB17" s="388"/>
      <c r="FC17" s="388"/>
      <c r="FD17" s="388"/>
      <c r="FE17" s="388"/>
      <c r="FF17" s="388"/>
      <c r="FG17" s="388"/>
      <c r="FH17" s="388"/>
      <c r="FI17" s="388"/>
      <c r="FJ17" s="388"/>
      <c r="FK17" s="388"/>
      <c r="FL17" s="388"/>
      <c r="FM17" s="388"/>
      <c r="FN17" s="388"/>
      <c r="FO17" s="388"/>
      <c r="FP17" s="388"/>
      <c r="FQ17" s="388"/>
      <c r="FR17" s="388"/>
      <c r="FS17" s="388"/>
      <c r="FT17" s="388"/>
      <c r="FU17" s="388"/>
      <c r="FV17" s="388"/>
      <c r="FW17" s="388"/>
      <c r="FX17" s="388"/>
      <c r="FY17" s="388"/>
      <c r="FZ17" s="388"/>
      <c r="GA17" s="388"/>
      <c r="GB17" s="388"/>
      <c r="GC17" s="388"/>
      <c r="GD17" s="388"/>
      <c r="GE17" s="388"/>
      <c r="GF17" s="388"/>
      <c r="GG17" s="388"/>
      <c r="GH17" s="388"/>
      <c r="GI17" s="388"/>
      <c r="GJ17" s="388"/>
      <c r="GK17" s="388"/>
      <c r="GL17" s="388"/>
      <c r="GM17" s="388"/>
      <c r="GN17" s="388"/>
      <c r="GO17" s="388"/>
      <c r="GP17" s="388"/>
      <c r="GQ17" s="388"/>
      <c r="GR17" s="388"/>
      <c r="GS17" s="388"/>
      <c r="GT17" s="388"/>
      <c r="GU17" s="388"/>
      <c r="GV17" s="388"/>
      <c r="GW17" s="388"/>
      <c r="GX17" s="388"/>
      <c r="GY17" s="388"/>
      <c r="GZ17" s="388"/>
      <c r="HA17" s="388"/>
      <c r="HB17" s="388"/>
      <c r="HC17" s="388"/>
      <c r="HD17" s="388"/>
      <c r="HE17" s="388"/>
      <c r="HF17" s="388"/>
      <c r="HG17" s="388"/>
      <c r="HH17" s="388"/>
      <c r="HI17" s="388"/>
      <c r="HJ17" s="388"/>
      <c r="HK17" s="388"/>
      <c r="HL17" s="388"/>
      <c r="HM17" s="388"/>
      <c r="HN17" s="388"/>
      <c r="HO17" s="388"/>
      <c r="HP17" s="388"/>
      <c r="HQ17" s="388"/>
      <c r="HR17" s="388"/>
      <c r="HS17" s="388"/>
      <c r="HT17" s="388"/>
      <c r="HU17" s="388"/>
      <c r="HV17" s="388"/>
      <c r="HW17" s="388"/>
      <c r="HX17" s="388"/>
      <c r="HY17" s="388"/>
      <c r="HZ17" s="388"/>
      <c r="IA17" s="388"/>
      <c r="IB17" s="388"/>
      <c r="IC17" s="388"/>
      <c r="ID17" s="388"/>
      <c r="IE17" s="388"/>
      <c r="IF17" s="388"/>
      <c r="IG17" s="388"/>
      <c r="IH17" s="388"/>
      <c r="II17" s="388"/>
      <c r="IJ17" s="388"/>
      <c r="IK17" s="388"/>
      <c r="IL17" s="388"/>
      <c r="IM17" s="388"/>
      <c r="IN17" s="388"/>
      <c r="IO17" s="388"/>
      <c r="IP17" s="388"/>
      <c r="IQ17" s="388"/>
      <c r="IR17" s="388"/>
      <c r="IS17" s="388"/>
      <c r="IT17" s="388"/>
      <c r="IU17" s="388"/>
      <c r="IV17" s="388"/>
      <c r="IW17" s="388"/>
      <c r="IX17" s="388"/>
      <c r="IY17" s="388"/>
      <c r="IZ17" s="388"/>
      <c r="JA17" s="388"/>
      <c r="JB17" s="388"/>
      <c r="JC17" s="388"/>
      <c r="JD17" s="388"/>
      <c r="JE17" s="388"/>
      <c r="JF17" s="388"/>
      <c r="JG17" s="388"/>
      <c r="JH17" s="388"/>
      <c r="JI17" s="388"/>
      <c r="JJ17" s="388"/>
      <c r="JK17" s="388"/>
      <c r="JL17" s="388"/>
      <c r="JM17" s="388"/>
      <c r="JN17" s="388"/>
      <c r="JO17" s="388"/>
      <c r="JP17" s="388"/>
      <c r="JQ17" s="388"/>
      <c r="JR17" s="388"/>
      <c r="JS17" s="388"/>
      <c r="JT17" s="388"/>
      <c r="JU17" s="388"/>
      <c r="JV17" s="388"/>
      <c r="JW17" s="388"/>
      <c r="JX17" s="388"/>
      <c r="JY17" s="388"/>
      <c r="JZ17" s="388"/>
      <c r="KA17" s="388"/>
      <c r="KB17" s="388"/>
      <c r="KC17" s="388"/>
      <c r="KD17" s="388"/>
      <c r="KE17" s="388"/>
      <c r="KF17" s="388"/>
      <c r="KG17" s="388"/>
      <c r="KH17" s="388"/>
      <c r="KI17" s="388"/>
      <c r="KJ17" s="388"/>
      <c r="KK17" s="388"/>
      <c r="KL17" s="388"/>
      <c r="KM17" s="388"/>
      <c r="KN17" s="388"/>
      <c r="KO17" s="388"/>
      <c r="KP17" s="388"/>
      <c r="KQ17" s="388"/>
      <c r="KR17" s="388"/>
      <c r="KS17" s="388"/>
      <c r="KT17" s="388"/>
      <c r="KU17" s="388"/>
      <c r="KV17" s="388"/>
      <c r="KW17" s="388"/>
      <c r="KX17" s="388"/>
      <c r="KY17" s="388"/>
      <c r="KZ17" s="388"/>
      <c r="LA17" s="388"/>
      <c r="LB17" s="388"/>
      <c r="LC17" s="388"/>
      <c r="LD17" s="388"/>
      <c r="LE17" s="388"/>
      <c r="LF17" s="388"/>
      <c r="LG17" s="388"/>
      <c r="LH17" s="388"/>
      <c r="LI17" s="388"/>
      <c r="LJ17" s="388"/>
      <c r="LK17" s="388"/>
      <c r="LL17" s="388"/>
      <c r="LM17" s="388"/>
      <c r="LN17" s="388"/>
      <c r="LO17" s="388"/>
      <c r="LP17" s="388"/>
      <c r="LQ17" s="388"/>
      <c r="LR17" s="388"/>
      <c r="LS17" s="388"/>
      <c r="LT17" s="388"/>
      <c r="LU17" s="388"/>
      <c r="LV17" s="388"/>
      <c r="LW17" s="388"/>
      <c r="LX17" s="388"/>
      <c r="LY17" s="388"/>
      <c r="LZ17" s="388"/>
      <c r="MA17" s="388"/>
      <c r="MB17" s="388"/>
      <c r="MC17" s="388"/>
      <c r="MD17" s="388"/>
      <c r="ME17" s="388"/>
      <c r="MF17" s="388"/>
      <c r="MG17" s="388"/>
      <c r="MH17" s="388"/>
      <c r="MI17" s="388"/>
      <c r="MJ17" s="388"/>
      <c r="MK17" s="388"/>
      <c r="ML17" s="388"/>
      <c r="MM17" s="388"/>
      <c r="MN17" s="388"/>
      <c r="MO17" s="388"/>
      <c r="MP17" s="388"/>
      <c r="MQ17" s="388"/>
      <c r="MR17" s="388"/>
      <c r="MS17" s="388"/>
      <c r="MT17" s="388"/>
      <c r="MU17" s="388"/>
      <c r="MV17" s="388"/>
      <c r="MW17" s="388"/>
      <c r="MX17" s="388"/>
      <c r="MY17" s="388"/>
      <c r="MZ17" s="388"/>
      <c r="NA17" s="388"/>
      <c r="NB17" s="388"/>
      <c r="NC17" s="388"/>
      <c r="ND17" s="388"/>
      <c r="NE17" s="388"/>
      <c r="NF17" s="388"/>
      <c r="NG17" s="388"/>
      <c r="NH17" s="388"/>
      <c r="NI17" s="388"/>
      <c r="NJ17" s="388"/>
      <c r="NK17" s="388"/>
      <c r="NL17" s="388"/>
      <c r="NM17" s="388"/>
      <c r="NN17" s="388"/>
      <c r="NO17" s="388"/>
      <c r="NP17" s="388"/>
      <c r="NQ17" s="388"/>
      <c r="NR17" s="388"/>
      <c r="NS17" s="388"/>
      <c r="NT17" s="388"/>
      <c r="NU17" s="388"/>
      <c r="NV17" s="388"/>
      <c r="NW17" s="388"/>
      <c r="NX17" s="388"/>
      <c r="NY17" s="388"/>
      <c r="NZ17" s="388"/>
      <c r="OA17" s="388"/>
      <c r="OB17" s="388"/>
      <c r="OC17" s="388"/>
      <c r="OD17" s="388"/>
      <c r="OE17" s="388"/>
      <c r="OF17" s="388"/>
      <c r="OG17" s="388"/>
      <c r="OH17" s="388"/>
      <c r="OI17" s="388"/>
      <c r="OJ17" s="388"/>
      <c r="OK17" s="388"/>
      <c r="OL17" s="388"/>
      <c r="OM17" s="388"/>
      <c r="ON17" s="388"/>
      <c r="OO17" s="388"/>
      <c r="OP17" s="388"/>
      <c r="OQ17" s="388"/>
      <c r="OR17" s="388"/>
      <c r="OS17" s="388"/>
      <c r="OT17" s="388"/>
      <c r="OU17" s="388"/>
      <c r="OV17" s="388"/>
      <c r="OW17" s="388"/>
      <c r="OX17" s="388"/>
      <c r="OY17" s="388"/>
      <c r="OZ17" s="388"/>
      <c r="PA17" s="388"/>
      <c r="PB17" s="388"/>
      <c r="PC17" s="388"/>
      <c r="PD17" s="388"/>
      <c r="PE17" s="388"/>
      <c r="PF17" s="388"/>
      <c r="PG17" s="388"/>
      <c r="PH17" s="388"/>
      <c r="PI17" s="388"/>
      <c r="PJ17" s="388"/>
      <c r="PK17" s="388"/>
      <c r="PL17" s="388"/>
      <c r="PM17" s="388"/>
      <c r="PN17" s="388"/>
      <c r="PO17" s="388"/>
      <c r="PP17" s="388"/>
      <c r="PQ17" s="388"/>
      <c r="PR17" s="388"/>
      <c r="PS17" s="388"/>
      <c r="PT17" s="388"/>
      <c r="PU17" s="388"/>
      <c r="PV17" s="388"/>
      <c r="PW17" s="388"/>
      <c r="PX17" s="388"/>
      <c r="PY17" s="388"/>
      <c r="PZ17" s="388"/>
      <c r="QA17" s="388"/>
      <c r="QB17" s="388"/>
      <c r="QC17" s="388"/>
      <c r="QD17" s="388"/>
      <c r="QE17" s="388"/>
      <c r="QF17" s="388"/>
      <c r="QG17" s="388"/>
      <c r="QH17" s="388"/>
      <c r="QI17" s="388"/>
      <c r="QJ17" s="388"/>
      <c r="QK17" s="388"/>
      <c r="QL17" s="388"/>
      <c r="QM17" s="388"/>
      <c r="QN17" s="388"/>
      <c r="QO17" s="388"/>
      <c r="QP17" s="388"/>
      <c r="QQ17" s="388"/>
      <c r="QR17" s="388"/>
      <c r="QS17" s="388"/>
      <c r="QT17" s="388"/>
      <c r="QU17" s="388"/>
      <c r="QV17" s="388"/>
      <c r="QW17" s="388"/>
      <c r="QX17" s="388"/>
      <c r="QY17" s="388"/>
      <c r="QZ17" s="388"/>
      <c r="RA17" s="388"/>
      <c r="RB17" s="388"/>
      <c r="RC17" s="388"/>
      <c r="RD17" s="388"/>
      <c r="RE17" s="388"/>
      <c r="RF17" s="388"/>
      <c r="RG17" s="388"/>
      <c r="RH17" s="388"/>
      <c r="RI17" s="388"/>
      <c r="RJ17" s="388"/>
      <c r="RK17" s="388"/>
      <c r="RL17" s="388"/>
      <c r="RM17" s="388"/>
      <c r="RN17" s="388"/>
      <c r="RO17" s="388"/>
      <c r="RP17" s="388"/>
      <c r="RQ17" s="388"/>
      <c r="RR17" s="388"/>
      <c r="RS17" s="388"/>
      <c r="RT17" s="388"/>
      <c r="RU17" s="388"/>
      <c r="RV17" s="388"/>
      <c r="RW17" s="388"/>
      <c r="RX17" s="388"/>
      <c r="RY17" s="388"/>
      <c r="RZ17" s="388"/>
      <c r="SA17" s="388"/>
      <c r="SB17" s="388"/>
      <c r="SC17" s="388"/>
      <c r="SD17" s="388"/>
      <c r="SE17" s="388"/>
      <c r="SF17" s="388"/>
      <c r="SG17" s="388"/>
      <c r="SH17" s="388"/>
      <c r="SI17" s="388"/>
      <c r="SJ17" s="388"/>
      <c r="SK17" s="388"/>
      <c r="SL17" s="388"/>
      <c r="SM17" s="388"/>
      <c r="SN17" s="388"/>
      <c r="SO17" s="388"/>
      <c r="SP17" s="388"/>
      <c r="SQ17" s="388"/>
      <c r="SR17" s="388"/>
      <c r="SS17" s="388"/>
      <c r="ST17" s="388"/>
      <c r="SU17" s="388"/>
      <c r="SV17" s="388"/>
      <c r="SW17" s="388"/>
      <c r="SX17" s="388"/>
      <c r="SY17" s="388"/>
      <c r="SZ17" s="388"/>
      <c r="TA17" s="388"/>
      <c r="TB17" s="388"/>
      <c r="TC17" s="388"/>
      <c r="TD17" s="388"/>
      <c r="TE17" s="388"/>
      <c r="TF17" s="388"/>
      <c r="TG17" s="388"/>
      <c r="TH17" s="388"/>
      <c r="TI17" s="388"/>
      <c r="TJ17" s="388"/>
      <c r="TK17" s="388"/>
      <c r="TL17" s="388"/>
      <c r="TM17" s="388"/>
      <c r="TN17" s="388"/>
      <c r="TO17" s="388"/>
      <c r="TP17" s="388"/>
      <c r="TQ17" s="388"/>
      <c r="TR17" s="388"/>
      <c r="TS17" s="388"/>
      <c r="TT17" s="388"/>
      <c r="TU17" s="388"/>
      <c r="TV17" s="388"/>
      <c r="TW17" s="388"/>
      <c r="TX17" s="388"/>
      <c r="TY17" s="388"/>
      <c r="TZ17" s="388"/>
      <c r="UA17" s="388"/>
      <c r="UB17" s="388"/>
      <c r="UC17" s="388"/>
      <c r="UD17" s="388"/>
      <c r="UE17" s="388"/>
      <c r="UF17" s="388"/>
      <c r="UG17" s="388"/>
      <c r="UH17" s="388"/>
      <c r="UI17" s="388"/>
      <c r="UJ17" s="388"/>
      <c r="UK17" s="388"/>
      <c r="UL17" s="388"/>
      <c r="UM17" s="388"/>
      <c r="UN17" s="388"/>
      <c r="UO17" s="388"/>
      <c r="UP17" s="388"/>
      <c r="UQ17" s="388"/>
      <c r="UR17" s="388"/>
      <c r="US17" s="388"/>
      <c r="UT17" s="388"/>
      <c r="UU17" s="388"/>
      <c r="UV17" s="388"/>
      <c r="UW17" s="388"/>
      <c r="UX17" s="388"/>
      <c r="UY17" s="388"/>
      <c r="UZ17" s="388"/>
      <c r="VA17" s="388"/>
      <c r="VB17" s="388"/>
      <c r="VC17" s="388"/>
      <c r="VD17" s="388"/>
      <c r="VE17" s="388"/>
      <c r="VF17" s="388"/>
      <c r="VG17" s="388"/>
      <c r="VH17" s="388"/>
      <c r="VI17" s="388"/>
      <c r="VJ17" s="388"/>
      <c r="VK17" s="388"/>
      <c r="VL17" s="388"/>
      <c r="VM17" s="388"/>
      <c r="VN17" s="388"/>
      <c r="VO17" s="388"/>
      <c r="VP17" s="388"/>
      <c r="VQ17" s="388"/>
      <c r="VR17" s="388"/>
      <c r="VS17" s="388"/>
      <c r="VT17" s="388"/>
      <c r="VU17" s="388"/>
      <c r="VV17" s="388"/>
      <c r="VW17" s="388"/>
      <c r="VX17" s="388"/>
      <c r="VY17" s="388"/>
      <c r="VZ17" s="388"/>
      <c r="WA17" s="388"/>
      <c r="WB17" s="388"/>
      <c r="WC17" s="388"/>
      <c r="WD17" s="388"/>
      <c r="WE17" s="388"/>
      <c r="WF17" s="388"/>
      <c r="WG17" s="388"/>
      <c r="WH17" s="388"/>
      <c r="WI17" s="388"/>
      <c r="WJ17" s="388"/>
      <c r="WK17" s="388"/>
      <c r="WL17" s="388"/>
      <c r="WM17" s="388"/>
      <c r="WN17" s="388"/>
      <c r="WO17" s="388"/>
      <c r="WP17" s="388"/>
      <c r="WQ17" s="388"/>
      <c r="WR17" s="388"/>
      <c r="WS17" s="388"/>
      <c r="WT17" s="388"/>
      <c r="WU17" s="388"/>
      <c r="WV17" s="388"/>
      <c r="WW17" s="388"/>
      <c r="WX17" s="388"/>
      <c r="WY17" s="388"/>
      <c r="WZ17" s="388"/>
      <c r="XA17" s="388"/>
      <c r="XB17" s="388"/>
      <c r="XC17" s="388"/>
      <c r="XD17" s="388"/>
      <c r="XE17" s="388"/>
      <c r="XF17" s="388"/>
      <c r="XG17" s="388"/>
      <c r="XH17" s="388"/>
      <c r="XI17" s="388"/>
      <c r="XJ17" s="388"/>
      <c r="XK17" s="388"/>
      <c r="XL17" s="388"/>
      <c r="XM17" s="388"/>
      <c r="XN17" s="388"/>
      <c r="XO17" s="388"/>
      <c r="XP17" s="388"/>
      <c r="XQ17" s="388"/>
      <c r="XR17" s="388"/>
      <c r="XS17" s="388"/>
      <c r="XT17" s="388"/>
      <c r="XU17" s="388"/>
      <c r="XV17" s="388"/>
      <c r="XW17" s="388"/>
      <c r="XX17" s="388"/>
      <c r="XY17" s="388"/>
      <c r="XZ17" s="388"/>
      <c r="YA17" s="388"/>
      <c r="YB17" s="388"/>
      <c r="YC17" s="388"/>
      <c r="YD17" s="388"/>
      <c r="YE17" s="388"/>
      <c r="YF17" s="388"/>
      <c r="YG17" s="388"/>
      <c r="YH17" s="388"/>
      <c r="YI17" s="388"/>
      <c r="YJ17" s="388"/>
      <c r="YK17" s="388"/>
      <c r="YL17" s="388"/>
      <c r="YM17" s="388"/>
      <c r="YN17" s="388"/>
      <c r="YO17" s="388"/>
      <c r="YP17" s="388"/>
      <c r="YQ17" s="388"/>
      <c r="YR17" s="388"/>
      <c r="YS17" s="388"/>
      <c r="YT17" s="388"/>
      <c r="YU17" s="388"/>
      <c r="YV17" s="388"/>
      <c r="YW17" s="388"/>
      <c r="YX17" s="388"/>
      <c r="YY17" s="388"/>
      <c r="YZ17" s="388"/>
      <c r="ZA17" s="388"/>
      <c r="ZB17" s="388"/>
      <c r="ZC17" s="388"/>
      <c r="ZD17" s="388"/>
      <c r="ZE17" s="388"/>
      <c r="ZF17" s="388"/>
      <c r="ZG17" s="388"/>
      <c r="ZH17" s="388"/>
      <c r="ZI17" s="388"/>
      <c r="ZJ17" s="388"/>
      <c r="ZK17" s="388"/>
      <c r="ZL17" s="388"/>
      <c r="ZM17" s="388"/>
      <c r="ZN17" s="388"/>
      <c r="ZO17" s="388"/>
      <c r="ZP17" s="388"/>
      <c r="ZQ17" s="388"/>
      <c r="ZR17" s="388"/>
      <c r="ZS17" s="388"/>
      <c r="ZT17" s="388"/>
      <c r="ZU17" s="388"/>
      <c r="ZV17" s="388"/>
      <c r="ZW17" s="388"/>
      <c r="ZX17" s="388"/>
      <c r="ZY17" s="388"/>
      <c r="ZZ17" s="388"/>
      <c r="AAA17" s="388"/>
      <c r="AAB17" s="388"/>
      <c r="AAC17" s="388"/>
      <c r="AAD17" s="388"/>
      <c r="AAE17" s="388"/>
      <c r="AAF17" s="388"/>
      <c r="AAG17" s="388"/>
      <c r="AAH17" s="388"/>
      <c r="AAI17" s="388"/>
      <c r="AAJ17" s="388"/>
      <c r="AAK17" s="388"/>
      <c r="AAL17" s="388"/>
      <c r="AAM17" s="388"/>
      <c r="AAN17" s="388"/>
      <c r="AAO17" s="388"/>
      <c r="AAP17" s="388"/>
      <c r="AAQ17" s="388"/>
      <c r="AAR17" s="388"/>
      <c r="AAS17" s="388"/>
      <c r="AAT17" s="388"/>
      <c r="AAU17" s="388"/>
      <c r="AAV17" s="388"/>
      <c r="AAW17" s="388"/>
      <c r="AAX17" s="388"/>
      <c r="AAY17" s="388"/>
      <c r="AAZ17" s="388"/>
      <c r="ABA17" s="388"/>
      <c r="ABB17" s="388"/>
      <c r="ABC17" s="388"/>
      <c r="ABD17" s="388"/>
      <c r="ABE17" s="388"/>
      <c r="ABF17" s="388"/>
      <c r="ABG17" s="388"/>
      <c r="ABH17" s="388"/>
      <c r="ABI17" s="388"/>
      <c r="ABJ17" s="388"/>
      <c r="ABK17" s="388"/>
      <c r="ABL17" s="388"/>
      <c r="ABM17" s="388"/>
      <c r="ABN17" s="388"/>
      <c r="ABO17" s="388"/>
      <c r="ABP17" s="388"/>
      <c r="ABQ17" s="388"/>
      <c r="ABR17" s="388"/>
      <c r="ABS17" s="388"/>
      <c r="ABT17" s="388"/>
      <c r="ABU17" s="388"/>
      <c r="ABV17" s="388"/>
      <c r="ABW17" s="388"/>
      <c r="ABX17" s="388"/>
      <c r="ABY17" s="388"/>
      <c r="ABZ17" s="388"/>
      <c r="ACA17" s="388"/>
      <c r="ACB17" s="388"/>
      <c r="ACC17" s="388"/>
      <c r="ACD17" s="388"/>
      <c r="ACE17" s="388"/>
      <c r="ACF17" s="388"/>
      <c r="ACG17" s="388"/>
      <c r="ACH17" s="388"/>
      <c r="ACI17" s="388"/>
      <c r="ACJ17" s="388"/>
      <c r="ACK17" s="388"/>
      <c r="ACL17" s="388"/>
      <c r="ACM17" s="388"/>
      <c r="ACN17" s="388"/>
      <c r="ACO17" s="388"/>
      <c r="ACP17" s="388"/>
      <c r="ACQ17" s="388"/>
      <c r="ACR17" s="388"/>
      <c r="ACS17" s="388"/>
      <c r="ACT17" s="388"/>
      <c r="ACU17" s="388"/>
      <c r="ACV17" s="388"/>
      <c r="ACW17" s="388"/>
      <c r="ACX17" s="388"/>
      <c r="ACY17" s="388"/>
      <c r="ACZ17" s="388"/>
      <c r="ADA17" s="388"/>
      <c r="ADB17" s="388"/>
      <c r="ADC17" s="388"/>
      <c r="ADD17" s="388"/>
      <c r="ADE17" s="388"/>
      <c r="ADF17" s="388"/>
      <c r="ADG17" s="388"/>
      <c r="ADH17" s="388"/>
      <c r="ADI17" s="388"/>
      <c r="ADJ17" s="388"/>
      <c r="ADK17" s="388"/>
      <c r="ADL17" s="388"/>
      <c r="ADM17" s="388"/>
      <c r="ADN17" s="388"/>
      <c r="ADO17" s="388"/>
      <c r="ADP17" s="388"/>
      <c r="ADQ17" s="388"/>
      <c r="ADR17" s="388"/>
      <c r="ADS17" s="388"/>
      <c r="ADT17" s="388"/>
      <c r="ADU17" s="388"/>
      <c r="ADV17" s="388"/>
      <c r="ADW17" s="388"/>
      <c r="ADX17" s="388"/>
      <c r="ADY17" s="388"/>
      <c r="ADZ17" s="388"/>
      <c r="AEA17" s="388"/>
      <c r="AEB17" s="388"/>
      <c r="AEC17" s="388"/>
      <c r="AED17" s="388"/>
      <c r="AEE17" s="388"/>
      <c r="AEF17" s="388"/>
      <c r="AEG17" s="388"/>
      <c r="AEH17" s="388"/>
      <c r="AEI17" s="388"/>
      <c r="AEJ17" s="388"/>
      <c r="AEK17" s="388"/>
      <c r="AEL17" s="388"/>
      <c r="AEM17" s="388"/>
      <c r="AEN17" s="388"/>
      <c r="AEO17" s="388"/>
      <c r="AEP17" s="388"/>
      <c r="AEQ17" s="388"/>
      <c r="AER17" s="388"/>
      <c r="AES17" s="388"/>
      <c r="AET17" s="388"/>
      <c r="AEU17" s="388"/>
      <c r="AEV17" s="388"/>
      <c r="AEW17" s="388"/>
      <c r="AEX17" s="388"/>
      <c r="AEY17" s="388"/>
      <c r="AEZ17" s="388"/>
      <c r="AFA17" s="388"/>
      <c r="AFB17" s="388"/>
      <c r="AFC17" s="388"/>
      <c r="AFD17" s="388"/>
      <c r="AFE17" s="388"/>
      <c r="AFF17" s="388"/>
      <c r="AFG17" s="388"/>
      <c r="AFH17" s="388"/>
      <c r="AFI17" s="388"/>
      <c r="AFJ17" s="388"/>
      <c r="AFK17" s="388"/>
      <c r="AFL17" s="388"/>
      <c r="AFM17" s="388"/>
      <c r="AFN17" s="388"/>
      <c r="AFO17" s="388"/>
      <c r="AFP17" s="388"/>
      <c r="AFQ17" s="388"/>
      <c r="AFR17" s="388"/>
      <c r="AFS17" s="388"/>
      <c r="AFT17" s="388"/>
      <c r="AFU17" s="388"/>
      <c r="AFV17" s="388"/>
      <c r="AFW17" s="388"/>
      <c r="AFX17" s="388"/>
      <c r="AFY17" s="388"/>
      <c r="AFZ17" s="388"/>
      <c r="AGA17" s="388"/>
      <c r="AGB17" s="388"/>
      <c r="AGC17" s="388"/>
      <c r="AGD17" s="388"/>
      <c r="AGE17" s="388"/>
      <c r="AGF17" s="388"/>
      <c r="AGG17" s="388"/>
      <c r="AGH17" s="388"/>
      <c r="AGI17" s="388"/>
      <c r="AGJ17" s="388"/>
      <c r="AGK17" s="388"/>
      <c r="AGL17" s="388"/>
      <c r="AGM17" s="388"/>
      <c r="AGN17" s="388"/>
      <c r="AGO17" s="388"/>
      <c r="AGP17" s="388"/>
      <c r="AGQ17" s="388"/>
      <c r="AGR17" s="388"/>
      <c r="AGS17" s="388"/>
      <c r="AGT17" s="388"/>
      <c r="AGU17" s="388"/>
      <c r="AGV17" s="388"/>
      <c r="AGW17" s="388"/>
      <c r="AGX17" s="388"/>
      <c r="AGY17" s="388"/>
      <c r="AGZ17" s="388"/>
      <c r="AHA17" s="388"/>
      <c r="AHB17" s="388"/>
      <c r="AHC17" s="388"/>
      <c r="AHD17" s="388"/>
      <c r="AHE17" s="388"/>
      <c r="AHF17" s="388"/>
      <c r="AHG17" s="388"/>
      <c r="AHH17" s="388"/>
      <c r="AHI17" s="388"/>
      <c r="AHJ17" s="388"/>
      <c r="AHK17" s="388"/>
      <c r="AHL17" s="388"/>
      <c r="AHM17" s="388"/>
      <c r="AHN17" s="388"/>
      <c r="AHO17" s="388"/>
      <c r="AHP17" s="388"/>
      <c r="AHQ17" s="388"/>
      <c r="AHR17" s="388"/>
      <c r="AHS17" s="388"/>
      <c r="AHT17" s="388"/>
      <c r="AHU17" s="388"/>
      <c r="AHV17" s="388"/>
      <c r="AHW17" s="388"/>
      <c r="AHX17" s="388"/>
      <c r="AHY17" s="388"/>
      <c r="AHZ17" s="388"/>
      <c r="AIA17" s="388"/>
      <c r="AIB17" s="388"/>
      <c r="AIC17" s="388"/>
      <c r="AID17" s="388"/>
      <c r="AIE17" s="388"/>
      <c r="AIF17" s="388"/>
      <c r="AIG17" s="388"/>
      <c r="AIH17" s="388"/>
      <c r="AII17" s="388"/>
      <c r="AIJ17" s="388"/>
      <c r="AIK17" s="388"/>
      <c r="AIL17" s="388"/>
      <c r="AIM17" s="388"/>
      <c r="AIN17" s="388"/>
      <c r="AIO17" s="388"/>
      <c r="AIP17" s="388"/>
      <c r="AIQ17" s="388"/>
      <c r="AIR17" s="388"/>
      <c r="AIS17" s="388"/>
      <c r="AIT17" s="388"/>
      <c r="AIU17" s="388"/>
      <c r="AIV17" s="388"/>
      <c r="AIW17" s="388"/>
      <c r="AIX17" s="388"/>
      <c r="AIY17" s="388"/>
      <c r="AIZ17" s="388"/>
      <c r="AJA17" s="388"/>
      <c r="AJB17" s="388"/>
      <c r="AJC17" s="388"/>
      <c r="AJD17" s="388"/>
      <c r="AJE17" s="388"/>
      <c r="AJF17" s="388"/>
      <c r="AJG17" s="388"/>
      <c r="AJH17" s="388"/>
      <c r="AJI17" s="388"/>
      <c r="AJJ17" s="388"/>
      <c r="AJK17" s="388"/>
      <c r="AJL17" s="388"/>
      <c r="AJM17" s="388"/>
      <c r="AJN17" s="388"/>
      <c r="AJO17" s="388"/>
      <c r="AJP17" s="388"/>
      <c r="AJQ17" s="388"/>
      <c r="AJR17" s="388"/>
      <c r="AJS17" s="388"/>
      <c r="AJT17" s="388"/>
      <c r="AJU17" s="388"/>
      <c r="AJV17" s="388"/>
      <c r="AJW17" s="388"/>
      <c r="AJX17" s="388"/>
      <c r="AJY17" s="388"/>
      <c r="AJZ17" s="388"/>
      <c r="AKA17" s="388"/>
      <c r="AKB17" s="388"/>
      <c r="AKC17" s="388"/>
      <c r="AKD17" s="388"/>
      <c r="AKE17" s="388"/>
      <c r="AKF17" s="388"/>
      <c r="AKG17" s="388"/>
      <c r="AKH17" s="388"/>
      <c r="AKI17" s="388"/>
      <c r="AKJ17" s="388"/>
      <c r="AKK17" s="388"/>
      <c r="AKL17" s="388"/>
      <c r="AKM17" s="388"/>
      <c r="AKN17" s="388"/>
      <c r="AKO17" s="388"/>
      <c r="AKP17" s="388"/>
      <c r="AKQ17" s="388"/>
      <c r="AKR17" s="388"/>
      <c r="AKS17" s="388"/>
      <c r="AKT17" s="388"/>
      <c r="AKU17" s="388"/>
      <c r="AKV17" s="388"/>
      <c r="AKW17" s="388"/>
      <c r="AKX17" s="388"/>
      <c r="AKY17" s="388"/>
      <c r="AKZ17" s="388"/>
      <c r="ALA17" s="388"/>
      <c r="ALB17" s="388"/>
      <c r="ALC17" s="388"/>
      <c r="ALD17" s="388"/>
      <c r="ALE17" s="388"/>
      <c r="ALF17" s="388"/>
      <c r="ALG17" s="388"/>
      <c r="ALH17" s="388"/>
      <c r="ALI17" s="388"/>
      <c r="ALJ17" s="388"/>
      <c r="ALK17" s="388"/>
      <c r="ALL17" s="388"/>
      <c r="ALM17" s="388"/>
      <c r="ALN17" s="388"/>
      <c r="ALO17" s="388"/>
      <c r="ALP17" s="388"/>
      <c r="ALQ17" s="388"/>
      <c r="ALR17" s="388"/>
      <c r="ALS17" s="388"/>
      <c r="ALT17" s="388"/>
      <c r="ALU17" s="388"/>
      <c r="ALV17" s="388"/>
      <c r="ALW17" s="388"/>
      <c r="ALX17" s="388"/>
      <c r="ALY17" s="388"/>
      <c r="ALZ17" s="388"/>
      <c r="AMA17" s="388"/>
      <c r="AMB17" s="388"/>
      <c r="AMC17" s="388"/>
      <c r="AMD17" s="388"/>
      <c r="AME17" s="388"/>
      <c r="AMF17" s="388"/>
      <c r="AMG17" s="388"/>
      <c r="AMH17" s="388"/>
      <c r="AMI17" s="388"/>
      <c r="AMJ17" s="388"/>
      <c r="AMK17" s="388"/>
    </row>
    <row r="18" spans="1:1025" x14ac:dyDescent="0.25">
      <c r="A18" s="363"/>
      <c r="B18" s="410"/>
      <c r="C18" s="410"/>
      <c r="D18" s="410"/>
      <c r="E18" s="410"/>
      <c r="F18" s="410"/>
      <c r="G18" s="410"/>
      <c r="H18" s="410"/>
      <c r="I18" s="410"/>
      <c r="J18" s="410"/>
      <c r="K18" s="411"/>
      <c r="L18" s="410"/>
      <c r="M18" s="411"/>
      <c r="P18" s="412"/>
      <c r="Q18" s="412"/>
    </row>
    <row r="19" spans="1:1025" x14ac:dyDescent="0.25">
      <c r="A19" s="363"/>
      <c r="B19" s="410"/>
      <c r="C19" s="410"/>
      <c r="D19" s="410"/>
      <c r="E19" s="410"/>
      <c r="F19" s="410"/>
      <c r="G19" s="410"/>
      <c r="H19" s="410"/>
      <c r="I19" s="410"/>
      <c r="J19" s="410"/>
      <c r="L19" s="410"/>
    </row>
    <row r="20" spans="1:1025" s="414" customFormat="1" x14ac:dyDescent="0.25">
      <c r="A20" s="50" t="s">
        <v>64</v>
      </c>
      <c r="B20" s="51"/>
      <c r="C20" s="51"/>
      <c r="D20" s="51"/>
      <c r="E20" s="52"/>
      <c r="F20" s="413"/>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row>
    <row r="21" spans="1:1025" s="414" customFormat="1" ht="31.5" x14ac:dyDescent="0.25">
      <c r="A21" s="53" t="s">
        <v>66</v>
      </c>
      <c r="B21" s="48"/>
      <c r="C21" s="48"/>
      <c r="D21" s="48"/>
      <c r="E21" s="54"/>
      <c r="F21" s="48"/>
      <c r="G21" s="4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row>
    <row r="22" spans="1:1025" s="414" customFormat="1" x14ac:dyDescent="0.25">
      <c r="A22" s="55" t="s">
        <v>67</v>
      </c>
      <c r="B22" s="48"/>
      <c r="C22" s="48"/>
      <c r="D22" s="49"/>
      <c r="E22" s="56"/>
      <c r="F22" s="49"/>
      <c r="G22" s="49"/>
      <c r="H22" s="49"/>
      <c r="I22" s="49"/>
      <c r="J22" s="49"/>
      <c r="K22" s="48"/>
      <c r="L22" s="49"/>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row>
    <row r="23" spans="1:1025" s="414" customFormat="1" x14ac:dyDescent="0.25">
      <c r="A23" s="57" t="s">
        <v>68</v>
      </c>
      <c r="B23" s="58"/>
      <c r="C23" s="58"/>
      <c r="D23" s="58"/>
      <c r="E23" s="59"/>
      <c r="F23" s="49"/>
      <c r="G23" s="48"/>
      <c r="H23" s="49"/>
      <c r="I23" s="49"/>
      <c r="J23" s="49"/>
      <c r="K23" s="48"/>
      <c r="L23" s="49"/>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row>
    <row r="24" spans="1:1025" s="414"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row>
    <row r="25" spans="1:1025" s="414"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row>
    <row r="26" spans="1:1025" s="414"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row>
    <row r="27" spans="1:1025" s="414"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row>
    <row r="28" spans="1:1025" s="414"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row>
    <row r="29" spans="1:1025" s="414"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row>
    <row r="30" spans="1:1025" s="414"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row>
  </sheetData>
  <sheetProtection algorithmName="SHA-512" hashValue="D0pXH4wz7r5LwYvKuQAY3n4K7ollcyslxxD2U0tRiFLQ7gjutwnDHr1lkU8J3kZgcvBy++VhT1NK1ux6bT0tEg==" saltValue="BwRTzKPN20R5he2p8phxfA==" spinCount="100000" sheet="1" objects="1" scenarios="1"/>
  <mergeCells count="6">
    <mergeCell ref="A14:C14"/>
    <mergeCell ref="A15:C15"/>
    <mergeCell ref="A17:C17"/>
    <mergeCell ref="A1:O1"/>
    <mergeCell ref="P2:Q2"/>
    <mergeCell ref="A16:B16"/>
  </mergeCells>
  <conditionalFormatting sqref="P15">
    <cfRule type="cellIs" dxfId="9" priority="2" operator="notEqual">
      <formula>$N$15</formula>
    </cfRule>
    <cfRule type="cellIs" dxfId="8" priority="9" operator="notEqual">
      <formula>$N$15</formula>
    </cfRule>
  </conditionalFormatting>
  <conditionalFormatting sqref="Q15">
    <cfRule type="cellIs" dxfId="7" priority="1" operator="notEqual">
      <formula>$O$15</formula>
    </cfRule>
    <cfRule type="cellIs" dxfId="6" priority="8" operator="notEqual">
      <formula>$O$15</formula>
    </cfRule>
  </conditionalFormatting>
  <conditionalFormatting sqref="P14">
    <cfRule type="cellIs" dxfId="5" priority="4" operator="notEqual">
      <formula>$N$14</formula>
    </cfRule>
  </conditionalFormatting>
  <conditionalFormatting sqref="Q14">
    <cfRule type="cellIs" dxfId="4" priority="3" operator="notEqual">
      <formula>$O$14</formula>
    </cfRule>
  </conditionalFormatting>
  <dataValidations count="1">
    <dataValidation type="list" allowBlank="1" showInputMessage="1" showErrorMessage="1" sqref="B14:C15">
      <formula1>"Sélectionner l'action,NON,10%"</formula1>
      <formula2>0</formula2>
    </dataValidation>
  </dataValidations>
  <pageMargins left="0.7" right="0.7" top="0.75" bottom="0.75" header="0.51180555555555496" footer="0.51180555555555496"/>
  <pageSetup paperSize="9" scale="2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A6A6"/>
  </sheetPr>
  <dimension ref="A1:AMH83"/>
  <sheetViews>
    <sheetView showGridLines="0" topLeftCell="C1" zoomScale="85" zoomScaleNormal="85" workbookViewId="0">
      <selection activeCell="D19" sqref="D19"/>
    </sheetView>
  </sheetViews>
  <sheetFormatPr baseColWidth="10" defaultColWidth="9.140625" defaultRowHeight="15.75" x14ac:dyDescent="0.25"/>
  <cols>
    <col min="1" max="1" width="36.85546875" style="334" customWidth="1"/>
    <col min="2" max="2" width="21.42578125" style="334" customWidth="1"/>
    <col min="3" max="3" width="38.85546875" style="334" customWidth="1"/>
    <col min="4" max="4" width="32.140625" style="334" customWidth="1"/>
    <col min="5" max="5" width="19.7109375" style="334" customWidth="1"/>
    <col min="6" max="6" width="19.7109375" style="368" customWidth="1"/>
    <col min="7" max="7" width="19.7109375" style="334" customWidth="1"/>
    <col min="8" max="8" width="21.5703125" style="334" customWidth="1"/>
    <col min="9" max="257" width="11.5703125" style="334" customWidth="1"/>
    <col min="258" max="258" width="21.42578125" style="334" customWidth="1"/>
    <col min="259" max="259" width="19.42578125" style="334" customWidth="1"/>
    <col min="260" max="260" width="27.42578125" style="334" customWidth="1"/>
    <col min="261" max="261" width="32.5703125" style="334" customWidth="1"/>
    <col min="262" max="262" width="33.5703125" style="334" customWidth="1"/>
    <col min="263" max="263" width="20.140625" style="334" customWidth="1"/>
    <col min="264" max="264" width="21.5703125" style="334" customWidth="1"/>
    <col min="265" max="513" width="11.5703125" style="334" customWidth="1"/>
    <col min="514" max="514" width="21.42578125" style="334" customWidth="1"/>
    <col min="515" max="515" width="19.42578125" style="334" customWidth="1"/>
    <col min="516" max="516" width="27.42578125" style="334" customWidth="1"/>
    <col min="517" max="517" width="32.5703125" style="334" customWidth="1"/>
    <col min="518" max="518" width="33.5703125" style="334" customWidth="1"/>
    <col min="519" max="519" width="20.140625" style="334" customWidth="1"/>
    <col min="520" max="520" width="21.5703125" style="334" customWidth="1"/>
    <col min="521" max="769" width="11.5703125" style="334" customWidth="1"/>
    <col min="770" max="770" width="21.42578125" style="334" customWidth="1"/>
    <col min="771" max="771" width="19.42578125" style="334" customWidth="1"/>
    <col min="772" max="772" width="27.42578125" style="334" customWidth="1"/>
    <col min="773" max="773" width="32.5703125" style="334" customWidth="1"/>
    <col min="774" max="774" width="33.5703125" style="334" customWidth="1"/>
    <col min="775" max="775" width="20.140625" style="334" customWidth="1"/>
    <col min="776" max="776" width="21.5703125" style="334" customWidth="1"/>
    <col min="777" max="1022" width="11.5703125" style="334" customWidth="1"/>
    <col min="1023" max="1025" width="8.7109375" style="338" customWidth="1"/>
    <col min="1026" max="16384" width="9.140625" style="338"/>
  </cols>
  <sheetData>
    <row r="1" spans="1:7" s="433" customFormat="1" ht="28.15" customHeight="1" x14ac:dyDescent="0.3">
      <c r="A1" s="431" t="str">
        <f>CONCATENATE("V - Frais spécifiques prévisionnels par action (charges donnant lieu à facturation) ",'Informations sur le demandeur'!B3)</f>
        <v xml:space="preserve">V - Frais spécifiques prévisionnels par action (charges donnant lieu à facturation) </v>
      </c>
      <c r="B1" s="432"/>
      <c r="C1" s="432"/>
      <c r="D1" s="432"/>
      <c r="E1" s="432"/>
      <c r="F1" s="432"/>
      <c r="G1" s="432"/>
    </row>
    <row r="2" spans="1:7" ht="9.75" customHeight="1" x14ac:dyDescent="0.25">
      <c r="E2" s="368"/>
    </row>
    <row r="3" spans="1:7" x14ac:dyDescent="0.25">
      <c r="A3" s="434" t="str">
        <f>CONCATENATE("Toute facture d’un montant supérieur à ",Paramètres!R8,"€ HT doit être justifiée par la fourniture de deux devis correspondant à la même opération, ")</f>
        <v xml:space="preserve">Toute facture d’un montant supérieur à 3000€ HT doit être justifiée par la fourniture de deux devis correspondant à la même opération, </v>
      </c>
      <c r="B3" s="434"/>
      <c r="C3" s="435"/>
      <c r="D3" s="436"/>
      <c r="E3" s="436"/>
      <c r="F3" s="549" t="s">
        <v>257</v>
      </c>
      <c r="G3" s="437"/>
    </row>
    <row r="4" spans="1:7" x14ac:dyDescent="0.25">
      <c r="A4" s="434" t="str">
        <f>CONCATENATE("un seul devis entre ",Paramètres!R6,"€ et ",Paramètres!R8,"€.")</f>
        <v>un seul devis entre 1000€ et 3000€.</v>
      </c>
      <c r="B4" s="434"/>
      <c r="C4" s="438"/>
      <c r="D4" s="439"/>
      <c r="E4" s="439"/>
      <c r="F4" s="629" t="s">
        <v>258</v>
      </c>
      <c r="G4" s="629"/>
    </row>
    <row r="5" spans="1:7" ht="7.5" customHeight="1" x14ac:dyDescent="0.25">
      <c r="A5" s="434"/>
      <c r="B5" s="434"/>
      <c r="C5" s="438"/>
      <c r="D5" s="439"/>
      <c r="E5" s="439"/>
      <c r="F5" s="440"/>
    </row>
    <row r="6" spans="1:7" ht="21" x14ac:dyDescent="0.25">
      <c r="A6" s="631" t="str">
        <f>'IV.Charges de personnel'!D3</f>
        <v>Repérage/sensibilisation des cédants</v>
      </c>
      <c r="B6" s="632"/>
      <c r="C6" s="632"/>
      <c r="D6" s="632"/>
      <c r="E6" s="632"/>
      <c r="F6" s="632"/>
      <c r="G6" s="633"/>
    </row>
    <row r="7" spans="1:7" ht="47.25" customHeight="1" x14ac:dyDescent="0.25">
      <c r="A7" s="441" t="s">
        <v>107</v>
      </c>
      <c r="B7" s="442" t="s">
        <v>108</v>
      </c>
      <c r="C7" s="443" t="s">
        <v>109</v>
      </c>
      <c r="D7" s="443" t="s">
        <v>256</v>
      </c>
      <c r="E7" s="444" t="str">
        <f>CONCATENATE("Présence de 1 devis si montant HT "," &gt; ",[1]Paramètres!$R$6,"€ et &lt; à ",[1]Paramètres!$R$8,"€")</f>
        <v>Présence de 1 devis si montant HT  &gt; 1000€ et &lt; à 3000€</v>
      </c>
      <c r="F7" s="444" t="str">
        <f>CONCATENATE("Présence de 2 devis si montant HT "," &gt; ",[1]Paramètres!$R$8,"€")</f>
        <v>Présence de 2 devis si montant HT  &gt; 3000€</v>
      </c>
      <c r="G7" s="444" t="s">
        <v>110</v>
      </c>
    </row>
    <row r="8" spans="1:7" ht="15.75" customHeight="1" x14ac:dyDescent="0.25">
      <c r="A8" s="449"/>
      <c r="B8" s="450" t="s">
        <v>108</v>
      </c>
      <c r="C8" s="449"/>
      <c r="D8" s="451"/>
      <c r="E8" s="452"/>
      <c r="F8" s="452"/>
      <c r="G8" s="62">
        <f>D8</f>
        <v>0</v>
      </c>
    </row>
    <row r="9" spans="1:7" x14ac:dyDescent="0.25">
      <c r="A9" s="449"/>
      <c r="B9" s="450" t="s">
        <v>108</v>
      </c>
      <c r="C9" s="449"/>
      <c r="D9" s="451"/>
      <c r="E9" s="452"/>
      <c r="F9" s="452"/>
      <c r="G9" s="62">
        <f t="shared" ref="G9:G15" si="0">D9</f>
        <v>0</v>
      </c>
    </row>
    <row r="10" spans="1:7" x14ac:dyDescent="0.25">
      <c r="A10" s="449"/>
      <c r="B10" s="450" t="s">
        <v>108</v>
      </c>
      <c r="C10" s="449"/>
      <c r="D10" s="451"/>
      <c r="E10" s="452"/>
      <c r="F10" s="452"/>
      <c r="G10" s="62">
        <f t="shared" si="0"/>
        <v>0</v>
      </c>
    </row>
    <row r="11" spans="1:7" x14ac:dyDescent="0.25">
      <c r="A11" s="449"/>
      <c r="B11" s="450" t="s">
        <v>108</v>
      </c>
      <c r="C11" s="449"/>
      <c r="D11" s="451"/>
      <c r="E11" s="452"/>
      <c r="F11" s="452"/>
      <c r="G11" s="62">
        <f t="shared" si="0"/>
        <v>0</v>
      </c>
    </row>
    <row r="12" spans="1:7" x14ac:dyDescent="0.25">
      <c r="A12" s="449"/>
      <c r="B12" s="450" t="s">
        <v>108</v>
      </c>
      <c r="C12" s="449"/>
      <c r="D12" s="451"/>
      <c r="E12" s="452"/>
      <c r="F12" s="452"/>
      <c r="G12" s="62">
        <f t="shared" si="0"/>
        <v>0</v>
      </c>
    </row>
    <row r="13" spans="1:7" x14ac:dyDescent="0.25">
      <c r="A13" s="449"/>
      <c r="B13" s="450" t="s">
        <v>108</v>
      </c>
      <c r="C13" s="449"/>
      <c r="D13" s="451"/>
      <c r="E13" s="452"/>
      <c r="F13" s="452"/>
      <c r="G13" s="62">
        <f t="shared" si="0"/>
        <v>0</v>
      </c>
    </row>
    <row r="14" spans="1:7" x14ac:dyDescent="0.25">
      <c r="A14" s="449"/>
      <c r="B14" s="450" t="s">
        <v>108</v>
      </c>
      <c r="C14" s="449"/>
      <c r="D14" s="451"/>
      <c r="E14" s="452"/>
      <c r="F14" s="452"/>
      <c r="G14" s="62">
        <f t="shared" si="0"/>
        <v>0</v>
      </c>
    </row>
    <row r="15" spans="1:7" x14ac:dyDescent="0.25">
      <c r="A15" s="449"/>
      <c r="B15" s="450" t="s">
        <v>108</v>
      </c>
      <c r="C15" s="449"/>
      <c r="D15" s="451"/>
      <c r="E15" s="452"/>
      <c r="F15" s="452"/>
      <c r="G15" s="62">
        <f t="shared" si="0"/>
        <v>0</v>
      </c>
    </row>
    <row r="16" spans="1:7" x14ac:dyDescent="0.25">
      <c r="A16" s="634" t="s">
        <v>69</v>
      </c>
      <c r="B16" s="634"/>
      <c r="C16" s="634"/>
      <c r="D16" s="63">
        <f>SUM(D8:D15)</f>
        <v>0</v>
      </c>
      <c r="E16" s="64"/>
      <c r="F16" s="62"/>
      <c r="G16" s="61">
        <f>SUM(G8:G15)</f>
        <v>0</v>
      </c>
    </row>
    <row r="17" spans="1:7" ht="21" x14ac:dyDescent="0.25">
      <c r="A17" s="635" t="str">
        <f>'IV.Charges de personnel'!F3</f>
        <v>Accueil Accompagnement des cédants</v>
      </c>
      <c r="B17" s="635"/>
      <c r="C17" s="635"/>
      <c r="D17" s="635"/>
      <c r="E17" s="635"/>
      <c r="F17" s="635"/>
      <c r="G17" s="635"/>
    </row>
    <row r="18" spans="1:7" ht="47.25" customHeight="1" x14ac:dyDescent="0.25">
      <c r="A18" s="441" t="s">
        <v>107</v>
      </c>
      <c r="B18" s="442" t="s">
        <v>108</v>
      </c>
      <c r="C18" s="443" t="s">
        <v>109</v>
      </c>
      <c r="D18" s="443" t="s">
        <v>256</v>
      </c>
      <c r="E18" s="444" t="str">
        <f>CONCATENATE("Présence de 1 devis si montant HT "," &gt; ",[1]Paramètres!$R$6,"€ et &lt; à ",[1]Paramètres!$R$8,"€")</f>
        <v>Présence de 1 devis si montant HT  &gt; 1000€ et &lt; à 3000€</v>
      </c>
      <c r="F18" s="444" t="str">
        <f>CONCATENATE("Présence de 2 devis si montant HT "," &gt; ",[1]Paramètres!$R$8,"€")</f>
        <v>Présence de 2 devis si montant HT  &gt; 3000€</v>
      </c>
      <c r="G18" s="444" t="s">
        <v>110</v>
      </c>
    </row>
    <row r="19" spans="1:7" x14ac:dyDescent="0.25">
      <c r="A19" s="449"/>
      <c r="B19" s="450" t="s">
        <v>108</v>
      </c>
      <c r="C19" s="449"/>
      <c r="D19" s="451"/>
      <c r="E19" s="452"/>
      <c r="F19" s="452"/>
      <c r="G19" s="62">
        <f t="shared" ref="G19:G25" si="1">D19</f>
        <v>0</v>
      </c>
    </row>
    <row r="20" spans="1:7" x14ac:dyDescent="0.25">
      <c r="A20" s="449"/>
      <c r="B20" s="450" t="s">
        <v>108</v>
      </c>
      <c r="C20" s="449"/>
      <c r="D20" s="451"/>
      <c r="E20" s="452"/>
      <c r="F20" s="452"/>
      <c r="G20" s="62">
        <f t="shared" si="1"/>
        <v>0</v>
      </c>
    </row>
    <row r="21" spans="1:7" x14ac:dyDescent="0.25">
      <c r="A21" s="449"/>
      <c r="B21" s="450" t="s">
        <v>108</v>
      </c>
      <c r="C21" s="449"/>
      <c r="D21" s="451"/>
      <c r="E21" s="452"/>
      <c r="F21" s="452"/>
      <c r="G21" s="62">
        <f t="shared" si="1"/>
        <v>0</v>
      </c>
    </row>
    <row r="22" spans="1:7" x14ac:dyDescent="0.25">
      <c r="A22" s="449"/>
      <c r="B22" s="450" t="s">
        <v>108</v>
      </c>
      <c r="C22" s="449"/>
      <c r="D22" s="451"/>
      <c r="E22" s="452"/>
      <c r="F22" s="452"/>
      <c r="G22" s="62">
        <f t="shared" si="1"/>
        <v>0</v>
      </c>
    </row>
    <row r="23" spans="1:7" x14ac:dyDescent="0.25">
      <c r="A23" s="449"/>
      <c r="B23" s="450" t="s">
        <v>108</v>
      </c>
      <c r="C23" s="449"/>
      <c r="D23" s="451"/>
      <c r="E23" s="452"/>
      <c r="F23" s="452"/>
      <c r="G23" s="62">
        <f t="shared" si="1"/>
        <v>0</v>
      </c>
    </row>
    <row r="24" spans="1:7" x14ac:dyDescent="0.25">
      <c r="A24" s="449"/>
      <c r="B24" s="450" t="s">
        <v>108</v>
      </c>
      <c r="C24" s="449"/>
      <c r="D24" s="451"/>
      <c r="E24" s="452"/>
      <c r="F24" s="452"/>
      <c r="G24" s="62">
        <f t="shared" si="1"/>
        <v>0</v>
      </c>
    </row>
    <row r="25" spans="1:7" x14ac:dyDescent="0.25">
      <c r="A25" s="449"/>
      <c r="B25" s="450" t="s">
        <v>108</v>
      </c>
      <c r="C25" s="449"/>
      <c r="D25" s="451"/>
      <c r="E25" s="452"/>
      <c r="F25" s="452"/>
      <c r="G25" s="62">
        <f t="shared" si="1"/>
        <v>0</v>
      </c>
    </row>
    <row r="26" spans="1:7" x14ac:dyDescent="0.25">
      <c r="A26" s="634" t="s">
        <v>69</v>
      </c>
      <c r="B26" s="634" t="s">
        <v>108</v>
      </c>
      <c r="C26" s="634"/>
      <c r="D26" s="63">
        <f>SUM(D19:D25)</f>
        <v>0</v>
      </c>
      <c r="E26" s="445"/>
      <c r="F26" s="445"/>
      <c r="G26" s="61">
        <f>SUM(G19:G25)</f>
        <v>0</v>
      </c>
    </row>
    <row r="27" spans="1:7" ht="21" x14ac:dyDescent="0.25">
      <c r="A27" s="630" t="str">
        <f>'IV.Charges de personnel'!H3</f>
        <v>Mise en relation cédants/repreneurs</v>
      </c>
      <c r="B27" s="630"/>
      <c r="C27" s="630"/>
      <c r="D27" s="630"/>
      <c r="E27" s="630"/>
      <c r="F27" s="630"/>
      <c r="G27" s="630"/>
    </row>
    <row r="28" spans="1:7" ht="63" x14ac:dyDescent="0.25">
      <c r="A28" s="441" t="s">
        <v>107</v>
      </c>
      <c r="B28" s="442" t="s">
        <v>108</v>
      </c>
      <c r="C28" s="443" t="s">
        <v>109</v>
      </c>
      <c r="D28" s="443" t="s">
        <v>256</v>
      </c>
      <c r="E28" s="444" t="str">
        <f>CONCATENATE("Présence de 1 devis si montant HT "," &gt; ",[1]Paramètres!$R$6,"€ et &lt; à ",[1]Paramètres!$R$8,"€")</f>
        <v>Présence de 1 devis si montant HT  &gt; 1000€ et &lt; à 3000€</v>
      </c>
      <c r="F28" s="444" t="str">
        <f>CONCATENATE("Présence de 2 devis si montant HT "," &gt; ",[1]Paramètres!$R$8,"€")</f>
        <v>Présence de 2 devis si montant HT  &gt; 3000€</v>
      </c>
      <c r="G28" s="444" t="s">
        <v>110</v>
      </c>
    </row>
    <row r="29" spans="1:7" x14ac:dyDescent="0.25">
      <c r="A29" s="449"/>
      <c r="B29" s="450" t="s">
        <v>108</v>
      </c>
      <c r="C29" s="449"/>
      <c r="D29" s="451"/>
      <c r="E29" s="452"/>
      <c r="F29" s="452"/>
      <c r="G29" s="62">
        <f t="shared" ref="G29:G37" si="2">D29</f>
        <v>0</v>
      </c>
    </row>
    <row r="30" spans="1:7" x14ac:dyDescent="0.25">
      <c r="A30" s="449"/>
      <c r="B30" s="450" t="s">
        <v>108</v>
      </c>
      <c r="C30" s="449"/>
      <c r="D30" s="451"/>
      <c r="E30" s="452"/>
      <c r="F30" s="452"/>
      <c r="G30" s="62">
        <f t="shared" si="2"/>
        <v>0</v>
      </c>
    </row>
    <row r="31" spans="1:7" x14ac:dyDescent="0.25">
      <c r="A31" s="449"/>
      <c r="B31" s="450" t="s">
        <v>108</v>
      </c>
      <c r="C31" s="449"/>
      <c r="D31" s="451"/>
      <c r="E31" s="452"/>
      <c r="F31" s="452"/>
      <c r="G31" s="62">
        <f t="shared" si="2"/>
        <v>0</v>
      </c>
    </row>
    <row r="32" spans="1:7" x14ac:dyDescent="0.25">
      <c r="A32" s="449"/>
      <c r="B32" s="450" t="s">
        <v>108</v>
      </c>
      <c r="C32" s="449"/>
      <c r="D32" s="451"/>
      <c r="E32" s="452"/>
      <c r="F32" s="452"/>
      <c r="G32" s="62">
        <f t="shared" si="2"/>
        <v>0</v>
      </c>
    </row>
    <row r="33" spans="1:7" x14ac:dyDescent="0.25">
      <c r="A33" s="449"/>
      <c r="B33" s="450" t="s">
        <v>108</v>
      </c>
      <c r="C33" s="449"/>
      <c r="D33" s="451"/>
      <c r="E33" s="452"/>
      <c r="F33" s="452"/>
      <c r="G33" s="62">
        <f t="shared" si="2"/>
        <v>0</v>
      </c>
    </row>
    <row r="34" spans="1:7" x14ac:dyDescent="0.25">
      <c r="A34" s="449"/>
      <c r="B34" s="450" t="s">
        <v>108</v>
      </c>
      <c r="C34" s="449"/>
      <c r="D34" s="451"/>
      <c r="E34" s="452"/>
      <c r="F34" s="452"/>
      <c r="G34" s="62">
        <f t="shared" si="2"/>
        <v>0</v>
      </c>
    </row>
    <row r="35" spans="1:7" x14ac:dyDescent="0.25">
      <c r="A35" s="449"/>
      <c r="B35" s="450" t="s">
        <v>108</v>
      </c>
      <c r="C35" s="449"/>
      <c r="D35" s="451"/>
      <c r="E35" s="452"/>
      <c r="F35" s="452"/>
      <c r="G35" s="62">
        <f t="shared" si="2"/>
        <v>0</v>
      </c>
    </row>
    <row r="36" spans="1:7" x14ac:dyDescent="0.25">
      <c r="A36" s="449"/>
      <c r="B36" s="450" t="s">
        <v>108</v>
      </c>
      <c r="C36" s="449"/>
      <c r="D36" s="451"/>
      <c r="E36" s="452"/>
      <c r="F36" s="452"/>
      <c r="G36" s="62">
        <f t="shared" si="2"/>
        <v>0</v>
      </c>
    </row>
    <row r="37" spans="1:7" x14ac:dyDescent="0.25">
      <c r="A37" s="449"/>
      <c r="B37" s="450" t="s">
        <v>108</v>
      </c>
      <c r="C37" s="449"/>
      <c r="D37" s="451"/>
      <c r="E37" s="452"/>
      <c r="F37" s="452"/>
      <c r="G37" s="62">
        <f t="shared" si="2"/>
        <v>0</v>
      </c>
    </row>
    <row r="38" spans="1:7" x14ac:dyDescent="0.25">
      <c r="A38" s="446" t="s">
        <v>69</v>
      </c>
      <c r="B38" s="446" t="s">
        <v>108</v>
      </c>
      <c r="C38" s="446"/>
      <c r="D38" s="63">
        <f>SUM(D29:D37)</f>
        <v>0</v>
      </c>
      <c r="E38" s="64"/>
      <c r="F38" s="62"/>
      <c r="G38" s="61">
        <f>SUM(G29:G37)</f>
        <v>0</v>
      </c>
    </row>
    <row r="39" spans="1:7" ht="21" x14ac:dyDescent="0.25">
      <c r="A39" s="630" t="str">
        <f>'IV.Charges de personnel'!J3</f>
        <v>Observatoire régional / études régionales</v>
      </c>
      <c r="B39" s="630"/>
      <c r="C39" s="630"/>
      <c r="D39" s="630"/>
      <c r="E39" s="630"/>
      <c r="F39" s="630"/>
      <c r="G39" s="630"/>
    </row>
    <row r="40" spans="1:7" ht="63" x14ac:dyDescent="0.25">
      <c r="A40" s="441" t="s">
        <v>107</v>
      </c>
      <c r="B40" s="442" t="s">
        <v>108</v>
      </c>
      <c r="C40" s="443" t="s">
        <v>109</v>
      </c>
      <c r="D40" s="443" t="s">
        <v>256</v>
      </c>
      <c r="E40" s="444" t="str">
        <f>CONCATENATE("Présence de 1 devis si montant HT "," &gt; ",[1]Paramètres!$R$6,"€ et &lt; à ",[1]Paramètres!$R$8,"€")</f>
        <v>Présence de 1 devis si montant HT  &gt; 1000€ et &lt; à 3000€</v>
      </c>
      <c r="F40" s="444" t="str">
        <f>CONCATENATE("Présence de 2 devis si montant HT "," &gt; ",[1]Paramètres!$R$8,"€")</f>
        <v>Présence de 2 devis si montant HT  &gt; 3000€</v>
      </c>
      <c r="G40" s="444" t="s">
        <v>110</v>
      </c>
    </row>
    <row r="41" spans="1:7" x14ac:dyDescent="0.25">
      <c r="A41" s="449"/>
      <c r="B41" s="450" t="s">
        <v>108</v>
      </c>
      <c r="C41" s="449"/>
      <c r="D41" s="451"/>
      <c r="E41" s="452"/>
      <c r="F41" s="452"/>
      <c r="G41" s="62">
        <f t="shared" ref="G41:G53" si="3">D41</f>
        <v>0</v>
      </c>
    </row>
    <row r="42" spans="1:7" x14ac:dyDescent="0.25">
      <c r="A42" s="449"/>
      <c r="B42" s="450" t="s">
        <v>108</v>
      </c>
      <c r="C42" s="449"/>
      <c r="D42" s="451"/>
      <c r="E42" s="452"/>
      <c r="F42" s="452"/>
      <c r="G42" s="62">
        <f t="shared" si="3"/>
        <v>0</v>
      </c>
    </row>
    <row r="43" spans="1:7" x14ac:dyDescent="0.25">
      <c r="A43" s="449"/>
      <c r="B43" s="450" t="s">
        <v>108</v>
      </c>
      <c r="C43" s="449"/>
      <c r="D43" s="451"/>
      <c r="E43" s="452"/>
      <c r="F43" s="452"/>
      <c r="G43" s="62">
        <f t="shared" si="3"/>
        <v>0</v>
      </c>
    </row>
    <row r="44" spans="1:7" x14ac:dyDescent="0.25">
      <c r="A44" s="449"/>
      <c r="B44" s="450" t="s">
        <v>108</v>
      </c>
      <c r="C44" s="449"/>
      <c r="D44" s="451"/>
      <c r="E44" s="452"/>
      <c r="F44" s="452"/>
      <c r="G44" s="62">
        <f t="shared" si="3"/>
        <v>0</v>
      </c>
    </row>
    <row r="45" spans="1:7" x14ac:dyDescent="0.25">
      <c r="A45" s="449"/>
      <c r="B45" s="450" t="s">
        <v>108</v>
      </c>
      <c r="C45" s="449"/>
      <c r="D45" s="451"/>
      <c r="E45" s="452"/>
      <c r="F45" s="452"/>
      <c r="G45" s="62">
        <f t="shared" si="3"/>
        <v>0</v>
      </c>
    </row>
    <row r="46" spans="1:7" x14ac:dyDescent="0.25">
      <c r="A46" s="449"/>
      <c r="B46" s="450" t="s">
        <v>108</v>
      </c>
      <c r="C46" s="449"/>
      <c r="D46" s="451"/>
      <c r="E46" s="452"/>
      <c r="F46" s="452"/>
      <c r="G46" s="62">
        <f t="shared" si="3"/>
        <v>0</v>
      </c>
    </row>
    <row r="47" spans="1:7" x14ac:dyDescent="0.25">
      <c r="A47" s="449"/>
      <c r="B47" s="450" t="s">
        <v>108</v>
      </c>
      <c r="C47" s="449"/>
      <c r="D47" s="451"/>
      <c r="E47" s="452"/>
      <c r="F47" s="452"/>
      <c r="G47" s="62">
        <f t="shared" si="3"/>
        <v>0</v>
      </c>
    </row>
    <row r="48" spans="1:7" x14ac:dyDescent="0.25">
      <c r="A48" s="449"/>
      <c r="B48" s="450" t="s">
        <v>108</v>
      </c>
      <c r="C48" s="449"/>
      <c r="D48" s="451"/>
      <c r="E48" s="452"/>
      <c r="F48" s="452"/>
      <c r="G48" s="62">
        <f t="shared" si="3"/>
        <v>0</v>
      </c>
    </row>
    <row r="49" spans="1:7" x14ac:dyDescent="0.25">
      <c r="A49" s="449"/>
      <c r="B49" s="450" t="s">
        <v>108</v>
      </c>
      <c r="C49" s="449"/>
      <c r="D49" s="451"/>
      <c r="E49" s="452"/>
      <c r="F49" s="452"/>
      <c r="G49" s="62">
        <f t="shared" si="3"/>
        <v>0</v>
      </c>
    </row>
    <row r="50" spans="1:7" x14ac:dyDescent="0.25">
      <c r="A50" s="449"/>
      <c r="B50" s="450" t="s">
        <v>108</v>
      </c>
      <c r="C50" s="449"/>
      <c r="D50" s="451"/>
      <c r="E50" s="452"/>
      <c r="F50" s="452"/>
      <c r="G50" s="62">
        <f t="shared" si="3"/>
        <v>0</v>
      </c>
    </row>
    <row r="51" spans="1:7" x14ac:dyDescent="0.25">
      <c r="A51" s="449"/>
      <c r="B51" s="450" t="s">
        <v>108</v>
      </c>
      <c r="C51" s="449"/>
      <c r="D51" s="451"/>
      <c r="E51" s="452"/>
      <c r="F51" s="452"/>
      <c r="G51" s="62">
        <f t="shared" si="3"/>
        <v>0</v>
      </c>
    </row>
    <row r="52" spans="1:7" x14ac:dyDescent="0.25">
      <c r="A52" s="449"/>
      <c r="B52" s="450" t="s">
        <v>108</v>
      </c>
      <c r="C52" s="449"/>
      <c r="D52" s="451"/>
      <c r="E52" s="452"/>
      <c r="F52" s="452"/>
      <c r="G52" s="62">
        <f t="shared" si="3"/>
        <v>0</v>
      </c>
    </row>
    <row r="53" spans="1:7" x14ac:dyDescent="0.25">
      <c r="A53" s="449"/>
      <c r="B53" s="450" t="s">
        <v>108</v>
      </c>
      <c r="C53" s="449"/>
      <c r="D53" s="451"/>
      <c r="E53" s="452"/>
      <c r="F53" s="452"/>
      <c r="G53" s="62">
        <f t="shared" si="3"/>
        <v>0</v>
      </c>
    </row>
    <row r="54" spans="1:7" x14ac:dyDescent="0.25">
      <c r="A54" s="446" t="s">
        <v>69</v>
      </c>
      <c r="B54" s="446" t="s">
        <v>108</v>
      </c>
      <c r="C54" s="446"/>
      <c r="D54" s="63">
        <f>SUM(D41:D53)</f>
        <v>0</v>
      </c>
      <c r="E54" s="64"/>
      <c r="F54" s="62"/>
      <c r="G54" s="61">
        <f>SUM(G41:G53)</f>
        <v>0</v>
      </c>
    </row>
    <row r="55" spans="1:7" ht="21" x14ac:dyDescent="0.25">
      <c r="A55" s="630" t="str">
        <f>'IV.Charges de personnel'!L3</f>
        <v>Coordination /animation régionale / tête de filat régional</v>
      </c>
      <c r="B55" s="630"/>
      <c r="C55" s="630"/>
      <c r="D55" s="630"/>
      <c r="E55" s="630"/>
      <c r="F55" s="630"/>
      <c r="G55" s="630"/>
    </row>
    <row r="56" spans="1:7" ht="63" x14ac:dyDescent="0.25">
      <c r="A56" s="441" t="s">
        <v>107</v>
      </c>
      <c r="B56" s="442" t="s">
        <v>108</v>
      </c>
      <c r="C56" s="443" t="s">
        <v>109</v>
      </c>
      <c r="D56" s="443" t="s">
        <v>256</v>
      </c>
      <c r="E56" s="444" t="str">
        <f>CONCATENATE("Présence de 1 devis si montant HT "," &gt; ",[1]Paramètres!$R$6,"€ et &lt; à ",[1]Paramètres!$R$8,"€")</f>
        <v>Présence de 1 devis si montant HT  &gt; 1000€ et &lt; à 3000€</v>
      </c>
      <c r="F56" s="444" t="str">
        <f>CONCATENATE("Présence de 2 devis si montant HT "," &gt; ",[1]Paramètres!$R$8,"€")</f>
        <v>Présence de 2 devis si montant HT  &gt; 3000€</v>
      </c>
      <c r="G56" s="444" t="s">
        <v>110</v>
      </c>
    </row>
    <row r="57" spans="1:7" x14ac:dyDescent="0.25">
      <c r="A57" s="449"/>
      <c r="B57" s="450" t="s">
        <v>108</v>
      </c>
      <c r="C57" s="449"/>
      <c r="D57" s="451"/>
      <c r="E57" s="452"/>
      <c r="F57" s="452"/>
      <c r="G57" s="62">
        <f t="shared" ref="G57:G69" si="4">D57</f>
        <v>0</v>
      </c>
    </row>
    <row r="58" spans="1:7" x14ac:dyDescent="0.25">
      <c r="A58" s="449"/>
      <c r="B58" s="450" t="s">
        <v>108</v>
      </c>
      <c r="C58" s="449"/>
      <c r="D58" s="451"/>
      <c r="E58" s="452"/>
      <c r="F58" s="452"/>
      <c r="G58" s="62">
        <f t="shared" si="4"/>
        <v>0</v>
      </c>
    </row>
    <row r="59" spans="1:7" x14ac:dyDescent="0.25">
      <c r="A59" s="449"/>
      <c r="B59" s="450" t="s">
        <v>108</v>
      </c>
      <c r="C59" s="449"/>
      <c r="D59" s="451"/>
      <c r="E59" s="452"/>
      <c r="F59" s="452"/>
      <c r="G59" s="62">
        <f t="shared" si="4"/>
        <v>0</v>
      </c>
    </row>
    <row r="60" spans="1:7" x14ac:dyDescent="0.25">
      <c r="A60" s="449"/>
      <c r="B60" s="450" t="s">
        <v>108</v>
      </c>
      <c r="C60" s="449"/>
      <c r="D60" s="451"/>
      <c r="E60" s="452"/>
      <c r="F60" s="452"/>
      <c r="G60" s="62">
        <f t="shared" si="4"/>
        <v>0</v>
      </c>
    </row>
    <row r="61" spans="1:7" x14ac:dyDescent="0.25">
      <c r="A61" s="449"/>
      <c r="B61" s="450" t="s">
        <v>108</v>
      </c>
      <c r="C61" s="449"/>
      <c r="D61" s="451"/>
      <c r="E61" s="452"/>
      <c r="F61" s="452"/>
      <c r="G61" s="62">
        <f t="shared" si="4"/>
        <v>0</v>
      </c>
    </row>
    <row r="62" spans="1:7" x14ac:dyDescent="0.25">
      <c r="A62" s="449"/>
      <c r="B62" s="450" t="s">
        <v>108</v>
      </c>
      <c r="C62" s="449"/>
      <c r="D62" s="451"/>
      <c r="E62" s="452"/>
      <c r="F62" s="452"/>
      <c r="G62" s="62">
        <f t="shared" si="4"/>
        <v>0</v>
      </c>
    </row>
    <row r="63" spans="1:7" x14ac:dyDescent="0.25">
      <c r="A63" s="449"/>
      <c r="B63" s="450" t="s">
        <v>108</v>
      </c>
      <c r="C63" s="449"/>
      <c r="D63" s="451"/>
      <c r="E63" s="452"/>
      <c r="F63" s="452"/>
      <c r="G63" s="62">
        <f t="shared" si="4"/>
        <v>0</v>
      </c>
    </row>
    <row r="64" spans="1:7" x14ac:dyDescent="0.25">
      <c r="A64" s="449"/>
      <c r="B64" s="450" t="s">
        <v>108</v>
      </c>
      <c r="C64" s="449"/>
      <c r="D64" s="451"/>
      <c r="E64" s="452"/>
      <c r="F64" s="452"/>
      <c r="G64" s="62">
        <f t="shared" si="4"/>
        <v>0</v>
      </c>
    </row>
    <row r="65" spans="1:1022" x14ac:dyDescent="0.25">
      <c r="A65" s="449"/>
      <c r="B65" s="450" t="s">
        <v>108</v>
      </c>
      <c r="C65" s="449"/>
      <c r="D65" s="451"/>
      <c r="E65" s="452"/>
      <c r="F65" s="452"/>
      <c r="G65" s="62">
        <f t="shared" si="4"/>
        <v>0</v>
      </c>
    </row>
    <row r="66" spans="1:1022" x14ac:dyDescent="0.25">
      <c r="A66" s="449"/>
      <c r="B66" s="450" t="s">
        <v>108</v>
      </c>
      <c r="C66" s="449"/>
      <c r="D66" s="451"/>
      <c r="E66" s="452"/>
      <c r="F66" s="452"/>
      <c r="G66" s="62">
        <f t="shared" si="4"/>
        <v>0</v>
      </c>
    </row>
    <row r="67" spans="1:1022" x14ac:dyDescent="0.25">
      <c r="A67" s="449"/>
      <c r="B67" s="450" t="s">
        <v>108</v>
      </c>
      <c r="C67" s="449"/>
      <c r="D67" s="451"/>
      <c r="E67" s="452"/>
      <c r="F67" s="452"/>
      <c r="G67" s="62">
        <f t="shared" si="4"/>
        <v>0</v>
      </c>
    </row>
    <row r="68" spans="1:1022" x14ac:dyDescent="0.25">
      <c r="A68" s="449"/>
      <c r="B68" s="450" t="s">
        <v>108</v>
      </c>
      <c r="C68" s="449"/>
      <c r="D68" s="451"/>
      <c r="E68" s="452"/>
      <c r="F68" s="452"/>
      <c r="G68" s="62">
        <f t="shared" si="4"/>
        <v>0</v>
      </c>
    </row>
    <row r="69" spans="1:1022" x14ac:dyDescent="0.25">
      <c r="A69" s="449"/>
      <c r="B69" s="450" t="s">
        <v>108</v>
      </c>
      <c r="C69" s="449"/>
      <c r="D69" s="451"/>
      <c r="E69" s="452"/>
      <c r="F69" s="452"/>
      <c r="G69" s="62">
        <f t="shared" si="4"/>
        <v>0</v>
      </c>
    </row>
    <row r="70" spans="1:1022" x14ac:dyDescent="0.25">
      <c r="A70" s="446" t="s">
        <v>69</v>
      </c>
      <c r="B70" s="446" t="s">
        <v>108</v>
      </c>
      <c r="C70" s="446"/>
      <c r="D70" s="63">
        <f>SUM(D57:D69)</f>
        <v>0</v>
      </c>
      <c r="E70" s="64"/>
      <c r="F70" s="62"/>
      <c r="G70" s="61">
        <f>SUM(G57:G69)</f>
        <v>0</v>
      </c>
    </row>
    <row r="71" spans="1:1022" ht="16.5" thickBot="1" x14ac:dyDescent="0.3"/>
    <row r="72" spans="1:1022" ht="16.5" thickBot="1" x14ac:dyDescent="0.3">
      <c r="C72" s="447" t="s">
        <v>69</v>
      </c>
      <c r="D72" s="448">
        <f>D16+D26+D38+D54+D70</f>
        <v>0</v>
      </c>
      <c r="F72" s="447" t="s">
        <v>69</v>
      </c>
      <c r="G72" s="448">
        <f>G16+G26+G38+G54+G70</f>
        <v>0</v>
      </c>
    </row>
    <row r="74" spans="1:1022" s="414" customFormat="1" x14ac:dyDescent="0.25">
      <c r="A74" s="29" t="s">
        <v>64</v>
      </c>
      <c r="B74" s="29"/>
      <c r="C74" s="30"/>
      <c r="D74" s="31"/>
      <c r="E74" s="27"/>
      <c r="F74" s="48"/>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c r="ALD74" s="27"/>
      <c r="ALE74" s="27"/>
      <c r="ALF74" s="27"/>
      <c r="ALG74" s="27"/>
      <c r="ALH74" s="27"/>
      <c r="ALI74" s="27"/>
      <c r="ALJ74" s="27"/>
      <c r="ALK74" s="27"/>
      <c r="ALL74" s="27"/>
      <c r="ALM74" s="27"/>
      <c r="ALN74" s="27"/>
      <c r="ALO74" s="27"/>
      <c r="ALP74" s="27"/>
      <c r="ALQ74" s="27"/>
      <c r="ALR74" s="27"/>
      <c r="ALS74" s="27"/>
      <c r="ALT74" s="27"/>
      <c r="ALU74" s="27"/>
      <c r="ALV74" s="27"/>
      <c r="ALW74" s="27"/>
      <c r="ALX74" s="27"/>
      <c r="ALY74" s="27"/>
      <c r="ALZ74" s="27"/>
      <c r="AMA74" s="27"/>
      <c r="AMB74" s="27"/>
      <c r="AMC74" s="27"/>
      <c r="AMD74" s="27"/>
      <c r="AME74" s="27"/>
      <c r="AMF74" s="27"/>
      <c r="AMG74" s="27"/>
      <c r="AMH74" s="27"/>
    </row>
    <row r="75" spans="1:1022" s="414" customFormat="1" ht="31.5" x14ac:dyDescent="0.25">
      <c r="A75" s="361" t="s">
        <v>66</v>
      </c>
      <c r="B75" s="33"/>
      <c r="C75" s="27"/>
      <c r="D75" s="34"/>
      <c r="E75" s="27"/>
      <c r="F75" s="48"/>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c r="ALD75" s="27"/>
      <c r="ALE75" s="27"/>
      <c r="ALF75" s="27"/>
      <c r="ALG75" s="27"/>
      <c r="ALH75" s="27"/>
      <c r="ALI75" s="27"/>
      <c r="ALJ75" s="27"/>
      <c r="ALK75" s="27"/>
      <c r="ALL75" s="27"/>
      <c r="ALM75" s="27"/>
      <c r="ALN75" s="27"/>
      <c r="ALO75" s="27"/>
      <c r="ALP75" s="27"/>
      <c r="ALQ75" s="27"/>
      <c r="ALR75" s="27"/>
      <c r="ALS75" s="27"/>
      <c r="ALT75" s="27"/>
      <c r="ALU75" s="27"/>
      <c r="ALV75" s="27"/>
      <c r="ALW75" s="27"/>
      <c r="ALX75" s="27"/>
      <c r="ALY75" s="27"/>
      <c r="ALZ75" s="27"/>
      <c r="AMA75" s="27"/>
      <c r="AMB75" s="27"/>
      <c r="AMC75" s="27"/>
      <c r="AMD75" s="27"/>
      <c r="AME75" s="27"/>
      <c r="AMF75" s="27"/>
      <c r="AMG75" s="27"/>
      <c r="AMH75" s="27"/>
    </row>
    <row r="76" spans="1:1022" s="414" customFormat="1" x14ac:dyDescent="0.25">
      <c r="A76" s="33" t="s">
        <v>67</v>
      </c>
      <c r="B76" s="33"/>
      <c r="C76" s="27"/>
      <c r="D76" s="34"/>
      <c r="E76" s="27"/>
      <c r="F76" s="48"/>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c r="ALD76" s="27"/>
      <c r="ALE76" s="27"/>
      <c r="ALF76" s="27"/>
      <c r="ALG76" s="27"/>
      <c r="ALH76" s="27"/>
      <c r="ALI76" s="27"/>
      <c r="ALJ76" s="27"/>
      <c r="ALK76" s="27"/>
      <c r="ALL76" s="27"/>
      <c r="ALM76" s="27"/>
      <c r="ALN76" s="27"/>
      <c r="ALO76" s="27"/>
      <c r="ALP76" s="27"/>
      <c r="ALQ76" s="27"/>
      <c r="ALR76" s="27"/>
      <c r="ALS76" s="27"/>
      <c r="ALT76" s="27"/>
      <c r="ALU76" s="27"/>
      <c r="ALV76" s="27"/>
      <c r="ALW76" s="27"/>
      <c r="ALX76" s="27"/>
      <c r="ALY76" s="27"/>
      <c r="ALZ76" s="27"/>
      <c r="AMA76" s="27"/>
      <c r="AMB76" s="27"/>
      <c r="AMC76" s="27"/>
      <c r="AMD76" s="27"/>
      <c r="AME76" s="27"/>
      <c r="AMF76" s="27"/>
      <c r="AMG76" s="27"/>
      <c r="AMH76" s="27"/>
    </row>
    <row r="77" spans="1:1022" s="414" customFormat="1" x14ac:dyDescent="0.25">
      <c r="A77" s="35" t="s">
        <v>68</v>
      </c>
      <c r="B77" s="35"/>
      <c r="C77" s="36"/>
      <c r="D77" s="37"/>
      <c r="E77" s="27"/>
      <c r="F77" s="48"/>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c r="ALD77" s="27"/>
      <c r="ALE77" s="27"/>
      <c r="ALF77" s="27"/>
      <c r="ALG77" s="27"/>
      <c r="ALH77" s="27"/>
      <c r="ALI77" s="27"/>
      <c r="ALJ77" s="27"/>
      <c r="ALK77" s="27"/>
      <c r="ALL77" s="27"/>
      <c r="ALM77" s="27"/>
      <c r="ALN77" s="27"/>
      <c r="ALO77" s="27"/>
      <c r="ALP77" s="27"/>
      <c r="ALQ77" s="27"/>
      <c r="ALR77" s="27"/>
      <c r="ALS77" s="27"/>
      <c r="ALT77" s="27"/>
      <c r="ALU77" s="27"/>
      <c r="ALV77" s="27"/>
      <c r="ALW77" s="27"/>
      <c r="ALX77" s="27"/>
      <c r="ALY77" s="27"/>
      <c r="ALZ77" s="27"/>
      <c r="AMA77" s="27"/>
      <c r="AMB77" s="27"/>
      <c r="AMC77" s="27"/>
      <c r="AMD77" s="27"/>
      <c r="AME77" s="27"/>
      <c r="AMF77" s="27"/>
      <c r="AMG77" s="27"/>
      <c r="AMH77" s="27"/>
    </row>
    <row r="78" spans="1:1022" s="414" customFormat="1" x14ac:dyDescent="0.25">
      <c r="A78" s="27"/>
      <c r="B78" s="27"/>
      <c r="C78" s="27"/>
      <c r="D78" s="27"/>
      <c r="E78" s="27"/>
      <c r="F78" s="48"/>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c r="ALD78" s="27"/>
      <c r="ALE78" s="27"/>
      <c r="ALF78" s="27"/>
      <c r="ALG78" s="27"/>
      <c r="ALH78" s="27"/>
      <c r="ALI78" s="27"/>
      <c r="ALJ78" s="27"/>
      <c r="ALK78" s="27"/>
      <c r="ALL78" s="27"/>
      <c r="ALM78" s="27"/>
      <c r="ALN78" s="27"/>
      <c r="ALO78" s="27"/>
      <c r="ALP78" s="27"/>
      <c r="ALQ78" s="27"/>
      <c r="ALR78" s="27"/>
      <c r="ALS78" s="27"/>
      <c r="ALT78" s="27"/>
      <c r="ALU78" s="27"/>
      <c r="ALV78" s="27"/>
      <c r="ALW78" s="27"/>
      <c r="ALX78" s="27"/>
      <c r="ALY78" s="27"/>
      <c r="ALZ78" s="27"/>
      <c r="AMA78" s="27"/>
      <c r="AMB78" s="27"/>
      <c r="AMC78" s="27"/>
      <c r="AMD78" s="27"/>
      <c r="AME78" s="27"/>
      <c r="AMF78" s="27"/>
      <c r="AMG78" s="27"/>
      <c r="AMH78" s="27"/>
    </row>
    <row r="79" spans="1:1022" s="414" customFormat="1" x14ac:dyDescent="0.25">
      <c r="A79" s="27"/>
      <c r="B79" s="27"/>
      <c r="C79" s="27"/>
      <c r="D79" s="27"/>
      <c r="E79" s="27"/>
      <c r="F79" s="48"/>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c r="ALD79" s="27"/>
      <c r="ALE79" s="27"/>
      <c r="ALF79" s="27"/>
      <c r="ALG79" s="27"/>
      <c r="ALH79" s="27"/>
      <c r="ALI79" s="27"/>
      <c r="ALJ79" s="27"/>
      <c r="ALK79" s="27"/>
      <c r="ALL79" s="27"/>
      <c r="ALM79" s="27"/>
      <c r="ALN79" s="27"/>
      <c r="ALO79" s="27"/>
      <c r="ALP79" s="27"/>
      <c r="ALQ79" s="27"/>
      <c r="ALR79" s="27"/>
      <c r="ALS79" s="27"/>
      <c r="ALT79" s="27"/>
      <c r="ALU79" s="27"/>
      <c r="ALV79" s="27"/>
      <c r="ALW79" s="27"/>
      <c r="ALX79" s="27"/>
      <c r="ALY79" s="27"/>
      <c r="ALZ79" s="27"/>
      <c r="AMA79" s="27"/>
      <c r="AMB79" s="27"/>
      <c r="AMC79" s="27"/>
      <c r="AMD79" s="27"/>
      <c r="AME79" s="27"/>
      <c r="AMF79" s="27"/>
      <c r="AMG79" s="27"/>
      <c r="AMH79" s="27"/>
    </row>
    <row r="80" spans="1:1022" s="414" customFormat="1" x14ac:dyDescent="0.25">
      <c r="A80" s="27"/>
      <c r="B80" s="27"/>
      <c r="C80" s="27"/>
      <c r="D80" s="27"/>
      <c r="E80" s="27"/>
      <c r="F80" s="48"/>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c r="ALD80" s="27"/>
      <c r="ALE80" s="27"/>
      <c r="ALF80" s="27"/>
      <c r="ALG80" s="27"/>
      <c r="ALH80" s="27"/>
      <c r="ALI80" s="27"/>
      <c r="ALJ80" s="27"/>
      <c r="ALK80" s="27"/>
      <c r="ALL80" s="27"/>
      <c r="ALM80" s="27"/>
      <c r="ALN80" s="27"/>
      <c r="ALO80" s="27"/>
      <c r="ALP80" s="27"/>
      <c r="ALQ80" s="27"/>
      <c r="ALR80" s="27"/>
      <c r="ALS80" s="27"/>
      <c r="ALT80" s="27"/>
      <c r="ALU80" s="27"/>
      <c r="ALV80" s="27"/>
      <c r="ALW80" s="27"/>
      <c r="ALX80" s="27"/>
      <c r="ALY80" s="27"/>
      <c r="ALZ80" s="27"/>
      <c r="AMA80" s="27"/>
      <c r="AMB80" s="27"/>
      <c r="AMC80" s="27"/>
      <c r="AMD80" s="27"/>
      <c r="AME80" s="27"/>
      <c r="AMF80" s="27"/>
      <c r="AMG80" s="27"/>
      <c r="AMH80" s="27"/>
    </row>
    <row r="81" spans="1:1022" s="414" customFormat="1" x14ac:dyDescent="0.25">
      <c r="A81" s="27"/>
      <c r="B81" s="27"/>
      <c r="C81" s="27"/>
      <c r="D81" s="27"/>
      <c r="E81" s="27"/>
      <c r="F81" s="48"/>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c r="ALD81" s="27"/>
      <c r="ALE81" s="27"/>
      <c r="ALF81" s="27"/>
      <c r="ALG81" s="27"/>
      <c r="ALH81" s="27"/>
      <c r="ALI81" s="27"/>
      <c r="ALJ81" s="27"/>
      <c r="ALK81" s="27"/>
      <c r="ALL81" s="27"/>
      <c r="ALM81" s="27"/>
      <c r="ALN81" s="27"/>
      <c r="ALO81" s="27"/>
      <c r="ALP81" s="27"/>
      <c r="ALQ81" s="27"/>
      <c r="ALR81" s="27"/>
      <c r="ALS81" s="27"/>
      <c r="ALT81" s="27"/>
      <c r="ALU81" s="27"/>
      <c r="ALV81" s="27"/>
      <c r="ALW81" s="27"/>
      <c r="ALX81" s="27"/>
      <c r="ALY81" s="27"/>
      <c r="ALZ81" s="27"/>
      <c r="AMA81" s="27"/>
      <c r="AMB81" s="27"/>
      <c r="AMC81" s="27"/>
      <c r="AMD81" s="27"/>
      <c r="AME81" s="27"/>
      <c r="AMF81" s="27"/>
      <c r="AMG81" s="27"/>
      <c r="AMH81" s="27"/>
    </row>
    <row r="82" spans="1:1022" s="414" customFormat="1" x14ac:dyDescent="0.25">
      <c r="A82" s="27"/>
      <c r="B82" s="27"/>
      <c r="C82" s="27"/>
      <c r="D82" s="27"/>
      <c r="E82" s="27"/>
      <c r="F82" s="48"/>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c r="ALD82" s="27"/>
      <c r="ALE82" s="27"/>
      <c r="ALF82" s="27"/>
      <c r="ALG82" s="27"/>
      <c r="ALH82" s="27"/>
      <c r="ALI82" s="27"/>
      <c r="ALJ82" s="27"/>
      <c r="ALK82" s="27"/>
      <c r="ALL82" s="27"/>
      <c r="ALM82" s="27"/>
      <c r="ALN82" s="27"/>
      <c r="ALO82" s="27"/>
      <c r="ALP82" s="27"/>
      <c r="ALQ82" s="27"/>
      <c r="ALR82" s="27"/>
      <c r="ALS82" s="27"/>
      <c r="ALT82" s="27"/>
      <c r="ALU82" s="27"/>
      <c r="ALV82" s="27"/>
      <c r="ALW82" s="27"/>
      <c r="ALX82" s="27"/>
      <c r="ALY82" s="27"/>
      <c r="ALZ82" s="27"/>
      <c r="AMA82" s="27"/>
      <c r="AMB82" s="27"/>
      <c r="AMC82" s="27"/>
      <c r="AMD82" s="27"/>
      <c r="AME82" s="27"/>
      <c r="AMF82" s="27"/>
      <c r="AMG82" s="27"/>
      <c r="AMH82" s="27"/>
    </row>
    <row r="83" spans="1:1022" s="414" customFormat="1" x14ac:dyDescent="0.25">
      <c r="A83" s="27"/>
      <c r="B83" s="27"/>
      <c r="C83" s="27"/>
      <c r="D83" s="27"/>
      <c r="E83" s="27"/>
      <c r="F83" s="48"/>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c r="ALJ83" s="27"/>
      <c r="ALK83" s="27"/>
      <c r="ALL83" s="27"/>
      <c r="ALM83" s="27"/>
      <c r="ALN83" s="27"/>
      <c r="ALO83" s="27"/>
      <c r="ALP83" s="27"/>
      <c r="ALQ83" s="27"/>
      <c r="ALR83" s="27"/>
      <c r="ALS83" s="27"/>
      <c r="ALT83" s="27"/>
      <c r="ALU83" s="27"/>
      <c r="ALV83" s="27"/>
      <c r="ALW83" s="27"/>
      <c r="ALX83" s="27"/>
      <c r="ALY83" s="27"/>
      <c r="ALZ83" s="27"/>
      <c r="AMA83" s="27"/>
      <c r="AMB83" s="27"/>
      <c r="AMC83" s="27"/>
      <c r="AMD83" s="27"/>
      <c r="AME83" s="27"/>
      <c r="AMF83" s="27"/>
      <c r="AMG83" s="27"/>
      <c r="AMH83" s="27"/>
    </row>
  </sheetData>
  <mergeCells count="8">
    <mergeCell ref="F4:G4"/>
    <mergeCell ref="A39:G39"/>
    <mergeCell ref="A55:G55"/>
    <mergeCell ref="A6:G6"/>
    <mergeCell ref="A16:C16"/>
    <mergeCell ref="A17:G17"/>
    <mergeCell ref="A26:C26"/>
    <mergeCell ref="A27:G27"/>
  </mergeCells>
  <dataValidations count="1">
    <dataValidation type="list" allowBlank="1" showInputMessage="1" showErrorMessage="1" sqref="B7:B16 B18:B26 B28:B38 B40:B54 B56:B70">
      <formula1>"Nature,Prestation,Autre"</formula1>
      <formula2>0</formula2>
    </dataValidation>
  </dataValidations>
  <pageMargins left="0.7" right="0.7" top="0.75" bottom="0.75" header="0.51180555555555496" footer="0.51180555555555496"/>
  <pageSetup paperSize="9" scale="46"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4</xdr:col>
                    <xdr:colOff>561975</xdr:colOff>
                    <xdr:row>7</xdr:row>
                    <xdr:rowOff>9525</xdr:rowOff>
                  </from>
                  <to>
                    <xdr:col>4</xdr:col>
                    <xdr:colOff>1228725</xdr:colOff>
                    <xdr:row>8</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561975</xdr:colOff>
                    <xdr:row>8</xdr:row>
                    <xdr:rowOff>9525</xdr:rowOff>
                  </from>
                  <to>
                    <xdr:col>4</xdr:col>
                    <xdr:colOff>1228725</xdr:colOff>
                    <xdr:row>9</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4</xdr:col>
                    <xdr:colOff>561975</xdr:colOff>
                    <xdr:row>9</xdr:row>
                    <xdr:rowOff>9525</xdr:rowOff>
                  </from>
                  <to>
                    <xdr:col>4</xdr:col>
                    <xdr:colOff>1228725</xdr:colOff>
                    <xdr:row>10</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561975</xdr:colOff>
                    <xdr:row>10</xdr:row>
                    <xdr:rowOff>9525</xdr:rowOff>
                  </from>
                  <to>
                    <xdr:col>4</xdr:col>
                    <xdr:colOff>1228725</xdr:colOff>
                    <xdr:row>11</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561975</xdr:colOff>
                    <xdr:row>11</xdr:row>
                    <xdr:rowOff>9525</xdr:rowOff>
                  </from>
                  <to>
                    <xdr:col>4</xdr:col>
                    <xdr:colOff>1228725</xdr:colOff>
                    <xdr:row>12</xdr:row>
                    <xdr:rowOff>19050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561975</xdr:colOff>
                    <xdr:row>12</xdr:row>
                    <xdr:rowOff>9525</xdr:rowOff>
                  </from>
                  <to>
                    <xdr:col>4</xdr:col>
                    <xdr:colOff>1228725</xdr:colOff>
                    <xdr:row>13</xdr:row>
                    <xdr:rowOff>19050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4</xdr:col>
                    <xdr:colOff>561975</xdr:colOff>
                    <xdr:row>13</xdr:row>
                    <xdr:rowOff>9525</xdr:rowOff>
                  </from>
                  <to>
                    <xdr:col>4</xdr:col>
                    <xdr:colOff>1228725</xdr:colOff>
                    <xdr:row>14</xdr:row>
                    <xdr:rowOff>19050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561975</xdr:colOff>
                    <xdr:row>14</xdr:row>
                    <xdr:rowOff>9525</xdr:rowOff>
                  </from>
                  <to>
                    <xdr:col>4</xdr:col>
                    <xdr:colOff>1228725</xdr:colOff>
                    <xdr:row>15</xdr:row>
                    <xdr:rowOff>19050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561975</xdr:colOff>
                    <xdr:row>7</xdr:row>
                    <xdr:rowOff>9525</xdr:rowOff>
                  </from>
                  <to>
                    <xdr:col>5</xdr:col>
                    <xdr:colOff>1228725</xdr:colOff>
                    <xdr:row>8</xdr:row>
                    <xdr:rowOff>19050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561975</xdr:colOff>
                    <xdr:row>8</xdr:row>
                    <xdr:rowOff>9525</xdr:rowOff>
                  </from>
                  <to>
                    <xdr:col>5</xdr:col>
                    <xdr:colOff>1228725</xdr:colOff>
                    <xdr:row>9</xdr:row>
                    <xdr:rowOff>19050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561975</xdr:colOff>
                    <xdr:row>9</xdr:row>
                    <xdr:rowOff>9525</xdr:rowOff>
                  </from>
                  <to>
                    <xdr:col>5</xdr:col>
                    <xdr:colOff>1228725</xdr:colOff>
                    <xdr:row>10</xdr:row>
                    <xdr:rowOff>19050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561975</xdr:colOff>
                    <xdr:row>10</xdr:row>
                    <xdr:rowOff>9525</xdr:rowOff>
                  </from>
                  <to>
                    <xdr:col>5</xdr:col>
                    <xdr:colOff>1228725</xdr:colOff>
                    <xdr:row>11</xdr:row>
                    <xdr:rowOff>19050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5</xdr:col>
                    <xdr:colOff>561975</xdr:colOff>
                    <xdr:row>11</xdr:row>
                    <xdr:rowOff>9525</xdr:rowOff>
                  </from>
                  <to>
                    <xdr:col>5</xdr:col>
                    <xdr:colOff>1228725</xdr:colOff>
                    <xdr:row>12</xdr:row>
                    <xdr:rowOff>19050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5</xdr:col>
                    <xdr:colOff>561975</xdr:colOff>
                    <xdr:row>12</xdr:row>
                    <xdr:rowOff>9525</xdr:rowOff>
                  </from>
                  <to>
                    <xdr:col>5</xdr:col>
                    <xdr:colOff>1228725</xdr:colOff>
                    <xdr:row>13</xdr:row>
                    <xdr:rowOff>19050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5</xdr:col>
                    <xdr:colOff>561975</xdr:colOff>
                    <xdr:row>13</xdr:row>
                    <xdr:rowOff>9525</xdr:rowOff>
                  </from>
                  <to>
                    <xdr:col>5</xdr:col>
                    <xdr:colOff>1228725</xdr:colOff>
                    <xdr:row>14</xdr:row>
                    <xdr:rowOff>19050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5</xdr:col>
                    <xdr:colOff>561975</xdr:colOff>
                    <xdr:row>14</xdr:row>
                    <xdr:rowOff>9525</xdr:rowOff>
                  </from>
                  <to>
                    <xdr:col>5</xdr:col>
                    <xdr:colOff>1228725</xdr:colOff>
                    <xdr:row>15</xdr:row>
                    <xdr:rowOff>19050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4</xdr:col>
                    <xdr:colOff>561975</xdr:colOff>
                    <xdr:row>18</xdr:row>
                    <xdr:rowOff>9525</xdr:rowOff>
                  </from>
                  <to>
                    <xdr:col>4</xdr:col>
                    <xdr:colOff>1228725</xdr:colOff>
                    <xdr:row>19</xdr:row>
                    <xdr:rowOff>19050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4</xdr:col>
                    <xdr:colOff>561975</xdr:colOff>
                    <xdr:row>19</xdr:row>
                    <xdr:rowOff>9525</xdr:rowOff>
                  </from>
                  <to>
                    <xdr:col>4</xdr:col>
                    <xdr:colOff>1228725</xdr:colOff>
                    <xdr:row>20</xdr:row>
                    <xdr:rowOff>19050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4</xdr:col>
                    <xdr:colOff>561975</xdr:colOff>
                    <xdr:row>20</xdr:row>
                    <xdr:rowOff>9525</xdr:rowOff>
                  </from>
                  <to>
                    <xdr:col>4</xdr:col>
                    <xdr:colOff>1228725</xdr:colOff>
                    <xdr:row>21</xdr:row>
                    <xdr:rowOff>19050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4</xdr:col>
                    <xdr:colOff>561975</xdr:colOff>
                    <xdr:row>21</xdr:row>
                    <xdr:rowOff>9525</xdr:rowOff>
                  </from>
                  <to>
                    <xdr:col>4</xdr:col>
                    <xdr:colOff>1228725</xdr:colOff>
                    <xdr:row>22</xdr:row>
                    <xdr:rowOff>19050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4</xdr:col>
                    <xdr:colOff>561975</xdr:colOff>
                    <xdr:row>22</xdr:row>
                    <xdr:rowOff>9525</xdr:rowOff>
                  </from>
                  <to>
                    <xdr:col>4</xdr:col>
                    <xdr:colOff>1228725</xdr:colOff>
                    <xdr:row>23</xdr:row>
                    <xdr:rowOff>19050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4</xdr:col>
                    <xdr:colOff>561975</xdr:colOff>
                    <xdr:row>23</xdr:row>
                    <xdr:rowOff>9525</xdr:rowOff>
                  </from>
                  <to>
                    <xdr:col>4</xdr:col>
                    <xdr:colOff>1228725</xdr:colOff>
                    <xdr:row>24</xdr:row>
                    <xdr:rowOff>19050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4</xdr:col>
                    <xdr:colOff>561975</xdr:colOff>
                    <xdr:row>24</xdr:row>
                    <xdr:rowOff>9525</xdr:rowOff>
                  </from>
                  <to>
                    <xdr:col>4</xdr:col>
                    <xdr:colOff>1228725</xdr:colOff>
                    <xdr:row>25</xdr:row>
                    <xdr:rowOff>19050</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5</xdr:col>
                    <xdr:colOff>561975</xdr:colOff>
                    <xdr:row>18</xdr:row>
                    <xdr:rowOff>9525</xdr:rowOff>
                  </from>
                  <to>
                    <xdr:col>5</xdr:col>
                    <xdr:colOff>1228725</xdr:colOff>
                    <xdr:row>19</xdr:row>
                    <xdr:rowOff>19050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5</xdr:col>
                    <xdr:colOff>561975</xdr:colOff>
                    <xdr:row>19</xdr:row>
                    <xdr:rowOff>9525</xdr:rowOff>
                  </from>
                  <to>
                    <xdr:col>5</xdr:col>
                    <xdr:colOff>1228725</xdr:colOff>
                    <xdr:row>20</xdr:row>
                    <xdr:rowOff>19050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5</xdr:col>
                    <xdr:colOff>561975</xdr:colOff>
                    <xdr:row>20</xdr:row>
                    <xdr:rowOff>9525</xdr:rowOff>
                  </from>
                  <to>
                    <xdr:col>5</xdr:col>
                    <xdr:colOff>1228725</xdr:colOff>
                    <xdr:row>21</xdr:row>
                    <xdr:rowOff>19050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5</xdr:col>
                    <xdr:colOff>561975</xdr:colOff>
                    <xdr:row>21</xdr:row>
                    <xdr:rowOff>9525</xdr:rowOff>
                  </from>
                  <to>
                    <xdr:col>5</xdr:col>
                    <xdr:colOff>1228725</xdr:colOff>
                    <xdr:row>22</xdr:row>
                    <xdr:rowOff>19050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5</xdr:col>
                    <xdr:colOff>561975</xdr:colOff>
                    <xdr:row>22</xdr:row>
                    <xdr:rowOff>9525</xdr:rowOff>
                  </from>
                  <to>
                    <xdr:col>5</xdr:col>
                    <xdr:colOff>1228725</xdr:colOff>
                    <xdr:row>23</xdr:row>
                    <xdr:rowOff>19050</xdr:rowOff>
                  </to>
                </anchor>
              </controlPr>
            </control>
          </mc:Choice>
        </mc:AlternateContent>
        <mc:AlternateContent xmlns:mc="http://schemas.openxmlformats.org/markup-compatibility/2006">
          <mc:Choice Requires="x14">
            <control shapeId="10271" r:id="rId32" name="Check Box 31">
              <controlPr defaultSize="0" autoFill="0" autoLine="0" autoPict="0">
                <anchor moveWithCells="1">
                  <from>
                    <xdr:col>5</xdr:col>
                    <xdr:colOff>561975</xdr:colOff>
                    <xdr:row>23</xdr:row>
                    <xdr:rowOff>9525</xdr:rowOff>
                  </from>
                  <to>
                    <xdr:col>5</xdr:col>
                    <xdr:colOff>1228725</xdr:colOff>
                    <xdr:row>24</xdr:row>
                    <xdr:rowOff>19050</xdr:rowOff>
                  </to>
                </anchor>
              </controlPr>
            </control>
          </mc:Choice>
        </mc:AlternateContent>
        <mc:AlternateContent xmlns:mc="http://schemas.openxmlformats.org/markup-compatibility/2006">
          <mc:Choice Requires="x14">
            <control shapeId="10272" r:id="rId33" name="Check Box 32">
              <controlPr defaultSize="0" autoFill="0" autoLine="0" autoPict="0">
                <anchor moveWithCells="1">
                  <from>
                    <xdr:col>5</xdr:col>
                    <xdr:colOff>561975</xdr:colOff>
                    <xdr:row>24</xdr:row>
                    <xdr:rowOff>9525</xdr:rowOff>
                  </from>
                  <to>
                    <xdr:col>5</xdr:col>
                    <xdr:colOff>1228725</xdr:colOff>
                    <xdr:row>25</xdr:row>
                    <xdr:rowOff>19050</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xdr:col>
                    <xdr:colOff>561975</xdr:colOff>
                    <xdr:row>28</xdr:row>
                    <xdr:rowOff>9525</xdr:rowOff>
                  </from>
                  <to>
                    <xdr:col>4</xdr:col>
                    <xdr:colOff>1228725</xdr:colOff>
                    <xdr:row>29</xdr:row>
                    <xdr:rowOff>19050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4</xdr:col>
                    <xdr:colOff>561975</xdr:colOff>
                    <xdr:row>29</xdr:row>
                    <xdr:rowOff>9525</xdr:rowOff>
                  </from>
                  <to>
                    <xdr:col>4</xdr:col>
                    <xdr:colOff>1228725</xdr:colOff>
                    <xdr:row>30</xdr:row>
                    <xdr:rowOff>19050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xdr:col>
                    <xdr:colOff>561975</xdr:colOff>
                    <xdr:row>30</xdr:row>
                    <xdr:rowOff>9525</xdr:rowOff>
                  </from>
                  <to>
                    <xdr:col>4</xdr:col>
                    <xdr:colOff>1228725</xdr:colOff>
                    <xdr:row>31</xdr:row>
                    <xdr:rowOff>19050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4</xdr:col>
                    <xdr:colOff>561975</xdr:colOff>
                    <xdr:row>31</xdr:row>
                    <xdr:rowOff>9525</xdr:rowOff>
                  </from>
                  <to>
                    <xdr:col>4</xdr:col>
                    <xdr:colOff>1228725</xdr:colOff>
                    <xdr:row>32</xdr:row>
                    <xdr:rowOff>19050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4</xdr:col>
                    <xdr:colOff>561975</xdr:colOff>
                    <xdr:row>32</xdr:row>
                    <xdr:rowOff>9525</xdr:rowOff>
                  </from>
                  <to>
                    <xdr:col>4</xdr:col>
                    <xdr:colOff>1228725</xdr:colOff>
                    <xdr:row>33</xdr:row>
                    <xdr:rowOff>19050</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4</xdr:col>
                    <xdr:colOff>561975</xdr:colOff>
                    <xdr:row>33</xdr:row>
                    <xdr:rowOff>9525</xdr:rowOff>
                  </from>
                  <to>
                    <xdr:col>4</xdr:col>
                    <xdr:colOff>1228725</xdr:colOff>
                    <xdr:row>34</xdr:row>
                    <xdr:rowOff>19050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4</xdr:col>
                    <xdr:colOff>561975</xdr:colOff>
                    <xdr:row>34</xdr:row>
                    <xdr:rowOff>9525</xdr:rowOff>
                  </from>
                  <to>
                    <xdr:col>4</xdr:col>
                    <xdr:colOff>1228725</xdr:colOff>
                    <xdr:row>35</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4</xdr:col>
                    <xdr:colOff>561975</xdr:colOff>
                    <xdr:row>35</xdr:row>
                    <xdr:rowOff>9525</xdr:rowOff>
                  </from>
                  <to>
                    <xdr:col>4</xdr:col>
                    <xdr:colOff>1228725</xdr:colOff>
                    <xdr:row>36</xdr:row>
                    <xdr:rowOff>19050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5</xdr:col>
                    <xdr:colOff>561975</xdr:colOff>
                    <xdr:row>28</xdr:row>
                    <xdr:rowOff>9525</xdr:rowOff>
                  </from>
                  <to>
                    <xdr:col>5</xdr:col>
                    <xdr:colOff>1228725</xdr:colOff>
                    <xdr:row>29</xdr:row>
                    <xdr:rowOff>19050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5</xdr:col>
                    <xdr:colOff>561975</xdr:colOff>
                    <xdr:row>29</xdr:row>
                    <xdr:rowOff>9525</xdr:rowOff>
                  </from>
                  <to>
                    <xdr:col>5</xdr:col>
                    <xdr:colOff>1228725</xdr:colOff>
                    <xdr:row>30</xdr:row>
                    <xdr:rowOff>19050</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xdr:col>
                    <xdr:colOff>561975</xdr:colOff>
                    <xdr:row>30</xdr:row>
                    <xdr:rowOff>9525</xdr:rowOff>
                  </from>
                  <to>
                    <xdr:col>5</xdr:col>
                    <xdr:colOff>1228725</xdr:colOff>
                    <xdr:row>31</xdr:row>
                    <xdr:rowOff>19050</xdr:rowOff>
                  </to>
                </anchor>
              </controlPr>
            </control>
          </mc:Choice>
        </mc:AlternateContent>
        <mc:AlternateContent xmlns:mc="http://schemas.openxmlformats.org/markup-compatibility/2006">
          <mc:Choice Requires="x14">
            <control shapeId="10285" r:id="rId45" name="Check Box 45">
              <controlPr defaultSize="0" autoFill="0" autoLine="0" autoPict="0">
                <anchor moveWithCells="1">
                  <from>
                    <xdr:col>5</xdr:col>
                    <xdr:colOff>561975</xdr:colOff>
                    <xdr:row>31</xdr:row>
                    <xdr:rowOff>9525</xdr:rowOff>
                  </from>
                  <to>
                    <xdr:col>5</xdr:col>
                    <xdr:colOff>1228725</xdr:colOff>
                    <xdr:row>32</xdr:row>
                    <xdr:rowOff>19050</xdr:rowOff>
                  </to>
                </anchor>
              </controlPr>
            </control>
          </mc:Choice>
        </mc:AlternateContent>
        <mc:AlternateContent xmlns:mc="http://schemas.openxmlformats.org/markup-compatibility/2006">
          <mc:Choice Requires="x14">
            <control shapeId="10286" r:id="rId46" name="Check Box 46">
              <controlPr defaultSize="0" autoFill="0" autoLine="0" autoPict="0">
                <anchor moveWithCells="1">
                  <from>
                    <xdr:col>5</xdr:col>
                    <xdr:colOff>561975</xdr:colOff>
                    <xdr:row>32</xdr:row>
                    <xdr:rowOff>9525</xdr:rowOff>
                  </from>
                  <to>
                    <xdr:col>5</xdr:col>
                    <xdr:colOff>1228725</xdr:colOff>
                    <xdr:row>33</xdr:row>
                    <xdr:rowOff>19050</xdr:rowOff>
                  </to>
                </anchor>
              </controlPr>
            </control>
          </mc:Choice>
        </mc:AlternateContent>
        <mc:AlternateContent xmlns:mc="http://schemas.openxmlformats.org/markup-compatibility/2006">
          <mc:Choice Requires="x14">
            <control shapeId="10287" r:id="rId47" name="Check Box 47">
              <controlPr defaultSize="0" autoFill="0" autoLine="0" autoPict="0">
                <anchor moveWithCells="1">
                  <from>
                    <xdr:col>5</xdr:col>
                    <xdr:colOff>561975</xdr:colOff>
                    <xdr:row>33</xdr:row>
                    <xdr:rowOff>9525</xdr:rowOff>
                  </from>
                  <to>
                    <xdr:col>5</xdr:col>
                    <xdr:colOff>1228725</xdr:colOff>
                    <xdr:row>34</xdr:row>
                    <xdr:rowOff>19050</xdr:rowOff>
                  </to>
                </anchor>
              </controlPr>
            </control>
          </mc:Choice>
        </mc:AlternateContent>
        <mc:AlternateContent xmlns:mc="http://schemas.openxmlformats.org/markup-compatibility/2006">
          <mc:Choice Requires="x14">
            <control shapeId="10288" r:id="rId48" name="Check Box 48">
              <controlPr defaultSize="0" autoFill="0" autoLine="0" autoPict="0">
                <anchor moveWithCells="1">
                  <from>
                    <xdr:col>5</xdr:col>
                    <xdr:colOff>561975</xdr:colOff>
                    <xdr:row>34</xdr:row>
                    <xdr:rowOff>9525</xdr:rowOff>
                  </from>
                  <to>
                    <xdr:col>5</xdr:col>
                    <xdr:colOff>1228725</xdr:colOff>
                    <xdr:row>35</xdr:row>
                    <xdr:rowOff>19050</xdr:rowOff>
                  </to>
                </anchor>
              </controlPr>
            </control>
          </mc:Choice>
        </mc:AlternateContent>
        <mc:AlternateContent xmlns:mc="http://schemas.openxmlformats.org/markup-compatibility/2006">
          <mc:Choice Requires="x14">
            <control shapeId="10289" r:id="rId49" name="Check Box 49">
              <controlPr defaultSize="0" autoFill="0" autoLine="0" autoPict="0">
                <anchor moveWithCells="1">
                  <from>
                    <xdr:col>5</xdr:col>
                    <xdr:colOff>561975</xdr:colOff>
                    <xdr:row>35</xdr:row>
                    <xdr:rowOff>9525</xdr:rowOff>
                  </from>
                  <to>
                    <xdr:col>5</xdr:col>
                    <xdr:colOff>1228725</xdr:colOff>
                    <xdr:row>36</xdr:row>
                    <xdr:rowOff>19050</xdr:rowOff>
                  </to>
                </anchor>
              </controlPr>
            </control>
          </mc:Choice>
        </mc:AlternateContent>
        <mc:AlternateContent xmlns:mc="http://schemas.openxmlformats.org/markup-compatibility/2006">
          <mc:Choice Requires="x14">
            <control shapeId="10290" r:id="rId50" name="Check Box 50">
              <controlPr defaultSize="0" autoFill="0" autoLine="0" autoPict="0">
                <anchor moveWithCells="1">
                  <from>
                    <xdr:col>4</xdr:col>
                    <xdr:colOff>561975</xdr:colOff>
                    <xdr:row>40</xdr:row>
                    <xdr:rowOff>9525</xdr:rowOff>
                  </from>
                  <to>
                    <xdr:col>4</xdr:col>
                    <xdr:colOff>1228725</xdr:colOff>
                    <xdr:row>41</xdr:row>
                    <xdr:rowOff>19050</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from>
                    <xdr:col>4</xdr:col>
                    <xdr:colOff>561975</xdr:colOff>
                    <xdr:row>41</xdr:row>
                    <xdr:rowOff>9525</xdr:rowOff>
                  </from>
                  <to>
                    <xdr:col>4</xdr:col>
                    <xdr:colOff>1228725</xdr:colOff>
                    <xdr:row>42</xdr:row>
                    <xdr:rowOff>19050</xdr:rowOff>
                  </to>
                </anchor>
              </controlPr>
            </control>
          </mc:Choice>
        </mc:AlternateContent>
        <mc:AlternateContent xmlns:mc="http://schemas.openxmlformats.org/markup-compatibility/2006">
          <mc:Choice Requires="x14">
            <control shapeId="10292" r:id="rId52" name="Check Box 52">
              <controlPr defaultSize="0" autoFill="0" autoLine="0" autoPict="0">
                <anchor moveWithCells="1">
                  <from>
                    <xdr:col>4</xdr:col>
                    <xdr:colOff>561975</xdr:colOff>
                    <xdr:row>42</xdr:row>
                    <xdr:rowOff>9525</xdr:rowOff>
                  </from>
                  <to>
                    <xdr:col>4</xdr:col>
                    <xdr:colOff>1228725</xdr:colOff>
                    <xdr:row>43</xdr:row>
                    <xdr:rowOff>19050</xdr:rowOff>
                  </to>
                </anchor>
              </controlPr>
            </control>
          </mc:Choice>
        </mc:AlternateContent>
        <mc:AlternateContent xmlns:mc="http://schemas.openxmlformats.org/markup-compatibility/2006">
          <mc:Choice Requires="x14">
            <control shapeId="10293" r:id="rId53" name="Check Box 53">
              <controlPr defaultSize="0" autoFill="0" autoLine="0" autoPict="0">
                <anchor moveWithCells="1">
                  <from>
                    <xdr:col>4</xdr:col>
                    <xdr:colOff>561975</xdr:colOff>
                    <xdr:row>43</xdr:row>
                    <xdr:rowOff>9525</xdr:rowOff>
                  </from>
                  <to>
                    <xdr:col>4</xdr:col>
                    <xdr:colOff>1228725</xdr:colOff>
                    <xdr:row>44</xdr:row>
                    <xdr:rowOff>19050</xdr:rowOff>
                  </to>
                </anchor>
              </controlPr>
            </control>
          </mc:Choice>
        </mc:AlternateContent>
        <mc:AlternateContent xmlns:mc="http://schemas.openxmlformats.org/markup-compatibility/2006">
          <mc:Choice Requires="x14">
            <control shapeId="10294" r:id="rId54" name="Check Box 54">
              <controlPr defaultSize="0" autoFill="0" autoLine="0" autoPict="0">
                <anchor moveWithCells="1">
                  <from>
                    <xdr:col>4</xdr:col>
                    <xdr:colOff>561975</xdr:colOff>
                    <xdr:row>44</xdr:row>
                    <xdr:rowOff>9525</xdr:rowOff>
                  </from>
                  <to>
                    <xdr:col>4</xdr:col>
                    <xdr:colOff>1228725</xdr:colOff>
                    <xdr:row>45</xdr:row>
                    <xdr:rowOff>19050</xdr:rowOff>
                  </to>
                </anchor>
              </controlPr>
            </control>
          </mc:Choice>
        </mc:AlternateContent>
        <mc:AlternateContent xmlns:mc="http://schemas.openxmlformats.org/markup-compatibility/2006">
          <mc:Choice Requires="x14">
            <control shapeId="10295" r:id="rId55" name="Check Box 55">
              <controlPr defaultSize="0" autoFill="0" autoLine="0" autoPict="0">
                <anchor moveWithCells="1">
                  <from>
                    <xdr:col>4</xdr:col>
                    <xdr:colOff>561975</xdr:colOff>
                    <xdr:row>45</xdr:row>
                    <xdr:rowOff>9525</xdr:rowOff>
                  </from>
                  <to>
                    <xdr:col>4</xdr:col>
                    <xdr:colOff>1228725</xdr:colOff>
                    <xdr:row>46</xdr:row>
                    <xdr:rowOff>19050</xdr:rowOff>
                  </to>
                </anchor>
              </controlPr>
            </control>
          </mc:Choice>
        </mc:AlternateContent>
        <mc:AlternateContent xmlns:mc="http://schemas.openxmlformats.org/markup-compatibility/2006">
          <mc:Choice Requires="x14">
            <control shapeId="10296" r:id="rId56" name="Check Box 56">
              <controlPr defaultSize="0" autoFill="0" autoLine="0" autoPict="0">
                <anchor moveWithCells="1">
                  <from>
                    <xdr:col>4</xdr:col>
                    <xdr:colOff>561975</xdr:colOff>
                    <xdr:row>46</xdr:row>
                    <xdr:rowOff>9525</xdr:rowOff>
                  </from>
                  <to>
                    <xdr:col>4</xdr:col>
                    <xdr:colOff>1228725</xdr:colOff>
                    <xdr:row>47</xdr:row>
                    <xdr:rowOff>19050</xdr:rowOff>
                  </to>
                </anchor>
              </controlPr>
            </control>
          </mc:Choice>
        </mc:AlternateContent>
        <mc:AlternateContent xmlns:mc="http://schemas.openxmlformats.org/markup-compatibility/2006">
          <mc:Choice Requires="x14">
            <control shapeId="10297" r:id="rId57" name="Check Box 57">
              <controlPr defaultSize="0" autoFill="0" autoLine="0" autoPict="0">
                <anchor moveWithCells="1">
                  <from>
                    <xdr:col>4</xdr:col>
                    <xdr:colOff>561975</xdr:colOff>
                    <xdr:row>47</xdr:row>
                    <xdr:rowOff>9525</xdr:rowOff>
                  </from>
                  <to>
                    <xdr:col>4</xdr:col>
                    <xdr:colOff>1228725</xdr:colOff>
                    <xdr:row>48</xdr:row>
                    <xdr:rowOff>19050</xdr:rowOff>
                  </to>
                </anchor>
              </controlPr>
            </control>
          </mc:Choice>
        </mc:AlternateContent>
        <mc:AlternateContent xmlns:mc="http://schemas.openxmlformats.org/markup-compatibility/2006">
          <mc:Choice Requires="x14">
            <control shapeId="10298" r:id="rId58" name="Check Box 58">
              <controlPr defaultSize="0" autoFill="0" autoLine="0" autoPict="0">
                <anchor moveWithCells="1">
                  <from>
                    <xdr:col>5</xdr:col>
                    <xdr:colOff>561975</xdr:colOff>
                    <xdr:row>40</xdr:row>
                    <xdr:rowOff>9525</xdr:rowOff>
                  </from>
                  <to>
                    <xdr:col>5</xdr:col>
                    <xdr:colOff>1228725</xdr:colOff>
                    <xdr:row>41</xdr:row>
                    <xdr:rowOff>19050</xdr:rowOff>
                  </to>
                </anchor>
              </controlPr>
            </control>
          </mc:Choice>
        </mc:AlternateContent>
        <mc:AlternateContent xmlns:mc="http://schemas.openxmlformats.org/markup-compatibility/2006">
          <mc:Choice Requires="x14">
            <control shapeId="10299" r:id="rId59" name="Check Box 59">
              <controlPr defaultSize="0" autoFill="0" autoLine="0" autoPict="0">
                <anchor moveWithCells="1">
                  <from>
                    <xdr:col>5</xdr:col>
                    <xdr:colOff>561975</xdr:colOff>
                    <xdr:row>41</xdr:row>
                    <xdr:rowOff>9525</xdr:rowOff>
                  </from>
                  <to>
                    <xdr:col>5</xdr:col>
                    <xdr:colOff>1228725</xdr:colOff>
                    <xdr:row>42</xdr:row>
                    <xdr:rowOff>19050</xdr:rowOff>
                  </to>
                </anchor>
              </controlPr>
            </control>
          </mc:Choice>
        </mc:AlternateContent>
        <mc:AlternateContent xmlns:mc="http://schemas.openxmlformats.org/markup-compatibility/2006">
          <mc:Choice Requires="x14">
            <control shapeId="10300" r:id="rId60" name="Check Box 60">
              <controlPr defaultSize="0" autoFill="0" autoLine="0" autoPict="0">
                <anchor moveWithCells="1">
                  <from>
                    <xdr:col>5</xdr:col>
                    <xdr:colOff>561975</xdr:colOff>
                    <xdr:row>42</xdr:row>
                    <xdr:rowOff>9525</xdr:rowOff>
                  </from>
                  <to>
                    <xdr:col>5</xdr:col>
                    <xdr:colOff>1228725</xdr:colOff>
                    <xdr:row>43</xdr:row>
                    <xdr:rowOff>19050</xdr:rowOff>
                  </to>
                </anchor>
              </controlPr>
            </control>
          </mc:Choice>
        </mc:AlternateContent>
        <mc:AlternateContent xmlns:mc="http://schemas.openxmlformats.org/markup-compatibility/2006">
          <mc:Choice Requires="x14">
            <control shapeId="10301" r:id="rId61" name="Check Box 61">
              <controlPr defaultSize="0" autoFill="0" autoLine="0" autoPict="0">
                <anchor moveWithCells="1">
                  <from>
                    <xdr:col>5</xdr:col>
                    <xdr:colOff>561975</xdr:colOff>
                    <xdr:row>43</xdr:row>
                    <xdr:rowOff>9525</xdr:rowOff>
                  </from>
                  <to>
                    <xdr:col>5</xdr:col>
                    <xdr:colOff>1228725</xdr:colOff>
                    <xdr:row>44</xdr:row>
                    <xdr:rowOff>19050</xdr:rowOff>
                  </to>
                </anchor>
              </controlPr>
            </control>
          </mc:Choice>
        </mc:AlternateContent>
        <mc:AlternateContent xmlns:mc="http://schemas.openxmlformats.org/markup-compatibility/2006">
          <mc:Choice Requires="x14">
            <control shapeId="10302" r:id="rId62" name="Check Box 62">
              <controlPr defaultSize="0" autoFill="0" autoLine="0" autoPict="0">
                <anchor moveWithCells="1">
                  <from>
                    <xdr:col>5</xdr:col>
                    <xdr:colOff>561975</xdr:colOff>
                    <xdr:row>44</xdr:row>
                    <xdr:rowOff>9525</xdr:rowOff>
                  </from>
                  <to>
                    <xdr:col>5</xdr:col>
                    <xdr:colOff>1228725</xdr:colOff>
                    <xdr:row>45</xdr:row>
                    <xdr:rowOff>19050</xdr:rowOff>
                  </to>
                </anchor>
              </controlPr>
            </control>
          </mc:Choice>
        </mc:AlternateContent>
        <mc:AlternateContent xmlns:mc="http://schemas.openxmlformats.org/markup-compatibility/2006">
          <mc:Choice Requires="x14">
            <control shapeId="10303" r:id="rId63" name="Check Box 63">
              <controlPr defaultSize="0" autoFill="0" autoLine="0" autoPict="0">
                <anchor moveWithCells="1">
                  <from>
                    <xdr:col>5</xdr:col>
                    <xdr:colOff>561975</xdr:colOff>
                    <xdr:row>45</xdr:row>
                    <xdr:rowOff>9525</xdr:rowOff>
                  </from>
                  <to>
                    <xdr:col>5</xdr:col>
                    <xdr:colOff>1228725</xdr:colOff>
                    <xdr:row>46</xdr:row>
                    <xdr:rowOff>19050</xdr:rowOff>
                  </to>
                </anchor>
              </controlPr>
            </control>
          </mc:Choice>
        </mc:AlternateContent>
        <mc:AlternateContent xmlns:mc="http://schemas.openxmlformats.org/markup-compatibility/2006">
          <mc:Choice Requires="x14">
            <control shapeId="10304" r:id="rId64" name="Check Box 64">
              <controlPr defaultSize="0" autoFill="0" autoLine="0" autoPict="0">
                <anchor moveWithCells="1">
                  <from>
                    <xdr:col>5</xdr:col>
                    <xdr:colOff>561975</xdr:colOff>
                    <xdr:row>46</xdr:row>
                    <xdr:rowOff>9525</xdr:rowOff>
                  </from>
                  <to>
                    <xdr:col>5</xdr:col>
                    <xdr:colOff>1228725</xdr:colOff>
                    <xdr:row>47</xdr:row>
                    <xdr:rowOff>19050</xdr:rowOff>
                  </to>
                </anchor>
              </controlPr>
            </control>
          </mc:Choice>
        </mc:AlternateContent>
        <mc:AlternateContent xmlns:mc="http://schemas.openxmlformats.org/markup-compatibility/2006">
          <mc:Choice Requires="x14">
            <control shapeId="10305" r:id="rId65" name="Check Box 65">
              <controlPr defaultSize="0" autoFill="0" autoLine="0" autoPict="0">
                <anchor moveWithCells="1">
                  <from>
                    <xdr:col>5</xdr:col>
                    <xdr:colOff>561975</xdr:colOff>
                    <xdr:row>47</xdr:row>
                    <xdr:rowOff>9525</xdr:rowOff>
                  </from>
                  <to>
                    <xdr:col>5</xdr:col>
                    <xdr:colOff>1228725</xdr:colOff>
                    <xdr:row>48</xdr:row>
                    <xdr:rowOff>19050</xdr:rowOff>
                  </to>
                </anchor>
              </controlPr>
            </control>
          </mc:Choice>
        </mc:AlternateContent>
        <mc:AlternateContent xmlns:mc="http://schemas.openxmlformats.org/markup-compatibility/2006">
          <mc:Choice Requires="x14">
            <control shapeId="10306" r:id="rId66" name="Check Box 66">
              <controlPr defaultSize="0" autoFill="0" autoLine="0" autoPict="0">
                <anchor moveWithCells="1">
                  <from>
                    <xdr:col>4</xdr:col>
                    <xdr:colOff>561975</xdr:colOff>
                    <xdr:row>56</xdr:row>
                    <xdr:rowOff>9525</xdr:rowOff>
                  </from>
                  <to>
                    <xdr:col>4</xdr:col>
                    <xdr:colOff>1228725</xdr:colOff>
                    <xdr:row>57</xdr:row>
                    <xdr:rowOff>19050</xdr:rowOff>
                  </to>
                </anchor>
              </controlPr>
            </control>
          </mc:Choice>
        </mc:AlternateContent>
        <mc:AlternateContent xmlns:mc="http://schemas.openxmlformats.org/markup-compatibility/2006">
          <mc:Choice Requires="x14">
            <control shapeId="10307" r:id="rId67" name="Check Box 67">
              <controlPr defaultSize="0" autoFill="0" autoLine="0" autoPict="0">
                <anchor moveWithCells="1">
                  <from>
                    <xdr:col>4</xdr:col>
                    <xdr:colOff>561975</xdr:colOff>
                    <xdr:row>57</xdr:row>
                    <xdr:rowOff>9525</xdr:rowOff>
                  </from>
                  <to>
                    <xdr:col>4</xdr:col>
                    <xdr:colOff>1228725</xdr:colOff>
                    <xdr:row>58</xdr:row>
                    <xdr:rowOff>19050</xdr:rowOff>
                  </to>
                </anchor>
              </controlPr>
            </control>
          </mc:Choice>
        </mc:AlternateContent>
        <mc:AlternateContent xmlns:mc="http://schemas.openxmlformats.org/markup-compatibility/2006">
          <mc:Choice Requires="x14">
            <control shapeId="10308" r:id="rId68" name="Check Box 68">
              <controlPr defaultSize="0" autoFill="0" autoLine="0" autoPict="0">
                <anchor moveWithCells="1">
                  <from>
                    <xdr:col>4</xdr:col>
                    <xdr:colOff>561975</xdr:colOff>
                    <xdr:row>58</xdr:row>
                    <xdr:rowOff>9525</xdr:rowOff>
                  </from>
                  <to>
                    <xdr:col>4</xdr:col>
                    <xdr:colOff>1228725</xdr:colOff>
                    <xdr:row>59</xdr:row>
                    <xdr:rowOff>19050</xdr:rowOff>
                  </to>
                </anchor>
              </controlPr>
            </control>
          </mc:Choice>
        </mc:AlternateContent>
        <mc:AlternateContent xmlns:mc="http://schemas.openxmlformats.org/markup-compatibility/2006">
          <mc:Choice Requires="x14">
            <control shapeId="10309" r:id="rId69" name="Check Box 69">
              <controlPr defaultSize="0" autoFill="0" autoLine="0" autoPict="0">
                <anchor moveWithCells="1">
                  <from>
                    <xdr:col>4</xdr:col>
                    <xdr:colOff>561975</xdr:colOff>
                    <xdr:row>59</xdr:row>
                    <xdr:rowOff>9525</xdr:rowOff>
                  </from>
                  <to>
                    <xdr:col>4</xdr:col>
                    <xdr:colOff>1228725</xdr:colOff>
                    <xdr:row>60</xdr:row>
                    <xdr:rowOff>19050</xdr:rowOff>
                  </to>
                </anchor>
              </controlPr>
            </control>
          </mc:Choice>
        </mc:AlternateContent>
        <mc:AlternateContent xmlns:mc="http://schemas.openxmlformats.org/markup-compatibility/2006">
          <mc:Choice Requires="x14">
            <control shapeId="10310" r:id="rId70" name="Check Box 70">
              <controlPr defaultSize="0" autoFill="0" autoLine="0" autoPict="0">
                <anchor moveWithCells="1">
                  <from>
                    <xdr:col>4</xdr:col>
                    <xdr:colOff>561975</xdr:colOff>
                    <xdr:row>60</xdr:row>
                    <xdr:rowOff>9525</xdr:rowOff>
                  </from>
                  <to>
                    <xdr:col>4</xdr:col>
                    <xdr:colOff>1228725</xdr:colOff>
                    <xdr:row>61</xdr:row>
                    <xdr:rowOff>19050</xdr:rowOff>
                  </to>
                </anchor>
              </controlPr>
            </control>
          </mc:Choice>
        </mc:AlternateContent>
        <mc:AlternateContent xmlns:mc="http://schemas.openxmlformats.org/markup-compatibility/2006">
          <mc:Choice Requires="x14">
            <control shapeId="10311" r:id="rId71" name="Check Box 71">
              <controlPr defaultSize="0" autoFill="0" autoLine="0" autoPict="0">
                <anchor moveWithCells="1">
                  <from>
                    <xdr:col>4</xdr:col>
                    <xdr:colOff>561975</xdr:colOff>
                    <xdr:row>61</xdr:row>
                    <xdr:rowOff>9525</xdr:rowOff>
                  </from>
                  <to>
                    <xdr:col>4</xdr:col>
                    <xdr:colOff>1228725</xdr:colOff>
                    <xdr:row>62</xdr:row>
                    <xdr:rowOff>19050</xdr:rowOff>
                  </to>
                </anchor>
              </controlPr>
            </control>
          </mc:Choice>
        </mc:AlternateContent>
        <mc:AlternateContent xmlns:mc="http://schemas.openxmlformats.org/markup-compatibility/2006">
          <mc:Choice Requires="x14">
            <control shapeId="10312" r:id="rId72" name="Check Box 72">
              <controlPr defaultSize="0" autoFill="0" autoLine="0" autoPict="0">
                <anchor moveWithCells="1">
                  <from>
                    <xdr:col>4</xdr:col>
                    <xdr:colOff>561975</xdr:colOff>
                    <xdr:row>62</xdr:row>
                    <xdr:rowOff>9525</xdr:rowOff>
                  </from>
                  <to>
                    <xdr:col>4</xdr:col>
                    <xdr:colOff>1228725</xdr:colOff>
                    <xdr:row>63</xdr:row>
                    <xdr:rowOff>19050</xdr:rowOff>
                  </to>
                </anchor>
              </controlPr>
            </control>
          </mc:Choice>
        </mc:AlternateContent>
        <mc:AlternateContent xmlns:mc="http://schemas.openxmlformats.org/markup-compatibility/2006">
          <mc:Choice Requires="x14">
            <control shapeId="10313" r:id="rId73" name="Check Box 73">
              <controlPr defaultSize="0" autoFill="0" autoLine="0" autoPict="0">
                <anchor moveWithCells="1">
                  <from>
                    <xdr:col>4</xdr:col>
                    <xdr:colOff>561975</xdr:colOff>
                    <xdr:row>63</xdr:row>
                    <xdr:rowOff>9525</xdr:rowOff>
                  </from>
                  <to>
                    <xdr:col>4</xdr:col>
                    <xdr:colOff>1228725</xdr:colOff>
                    <xdr:row>64</xdr:row>
                    <xdr:rowOff>19050</xdr:rowOff>
                  </to>
                </anchor>
              </controlPr>
            </control>
          </mc:Choice>
        </mc:AlternateContent>
        <mc:AlternateContent xmlns:mc="http://schemas.openxmlformats.org/markup-compatibility/2006">
          <mc:Choice Requires="x14">
            <control shapeId="10314" r:id="rId74" name="Check Box 74">
              <controlPr defaultSize="0" autoFill="0" autoLine="0" autoPict="0">
                <anchor moveWithCells="1">
                  <from>
                    <xdr:col>5</xdr:col>
                    <xdr:colOff>561975</xdr:colOff>
                    <xdr:row>56</xdr:row>
                    <xdr:rowOff>9525</xdr:rowOff>
                  </from>
                  <to>
                    <xdr:col>5</xdr:col>
                    <xdr:colOff>1228725</xdr:colOff>
                    <xdr:row>57</xdr:row>
                    <xdr:rowOff>19050</xdr:rowOff>
                  </to>
                </anchor>
              </controlPr>
            </control>
          </mc:Choice>
        </mc:AlternateContent>
        <mc:AlternateContent xmlns:mc="http://schemas.openxmlformats.org/markup-compatibility/2006">
          <mc:Choice Requires="x14">
            <control shapeId="10315" r:id="rId75" name="Check Box 75">
              <controlPr defaultSize="0" autoFill="0" autoLine="0" autoPict="0">
                <anchor moveWithCells="1">
                  <from>
                    <xdr:col>5</xdr:col>
                    <xdr:colOff>561975</xdr:colOff>
                    <xdr:row>57</xdr:row>
                    <xdr:rowOff>9525</xdr:rowOff>
                  </from>
                  <to>
                    <xdr:col>5</xdr:col>
                    <xdr:colOff>1228725</xdr:colOff>
                    <xdr:row>58</xdr:row>
                    <xdr:rowOff>19050</xdr:rowOff>
                  </to>
                </anchor>
              </controlPr>
            </control>
          </mc:Choice>
        </mc:AlternateContent>
        <mc:AlternateContent xmlns:mc="http://schemas.openxmlformats.org/markup-compatibility/2006">
          <mc:Choice Requires="x14">
            <control shapeId="10316" r:id="rId76" name="Check Box 76">
              <controlPr defaultSize="0" autoFill="0" autoLine="0" autoPict="0">
                <anchor moveWithCells="1">
                  <from>
                    <xdr:col>5</xdr:col>
                    <xdr:colOff>561975</xdr:colOff>
                    <xdr:row>58</xdr:row>
                    <xdr:rowOff>9525</xdr:rowOff>
                  </from>
                  <to>
                    <xdr:col>5</xdr:col>
                    <xdr:colOff>1228725</xdr:colOff>
                    <xdr:row>59</xdr:row>
                    <xdr:rowOff>19050</xdr:rowOff>
                  </to>
                </anchor>
              </controlPr>
            </control>
          </mc:Choice>
        </mc:AlternateContent>
        <mc:AlternateContent xmlns:mc="http://schemas.openxmlformats.org/markup-compatibility/2006">
          <mc:Choice Requires="x14">
            <control shapeId="10317" r:id="rId77" name="Check Box 77">
              <controlPr defaultSize="0" autoFill="0" autoLine="0" autoPict="0">
                <anchor moveWithCells="1">
                  <from>
                    <xdr:col>5</xdr:col>
                    <xdr:colOff>561975</xdr:colOff>
                    <xdr:row>59</xdr:row>
                    <xdr:rowOff>9525</xdr:rowOff>
                  </from>
                  <to>
                    <xdr:col>5</xdr:col>
                    <xdr:colOff>1228725</xdr:colOff>
                    <xdr:row>60</xdr:row>
                    <xdr:rowOff>19050</xdr:rowOff>
                  </to>
                </anchor>
              </controlPr>
            </control>
          </mc:Choice>
        </mc:AlternateContent>
        <mc:AlternateContent xmlns:mc="http://schemas.openxmlformats.org/markup-compatibility/2006">
          <mc:Choice Requires="x14">
            <control shapeId="10318" r:id="rId78" name="Check Box 78">
              <controlPr defaultSize="0" autoFill="0" autoLine="0" autoPict="0">
                <anchor moveWithCells="1">
                  <from>
                    <xdr:col>5</xdr:col>
                    <xdr:colOff>561975</xdr:colOff>
                    <xdr:row>60</xdr:row>
                    <xdr:rowOff>9525</xdr:rowOff>
                  </from>
                  <to>
                    <xdr:col>5</xdr:col>
                    <xdr:colOff>1228725</xdr:colOff>
                    <xdr:row>61</xdr:row>
                    <xdr:rowOff>19050</xdr:rowOff>
                  </to>
                </anchor>
              </controlPr>
            </control>
          </mc:Choice>
        </mc:AlternateContent>
        <mc:AlternateContent xmlns:mc="http://schemas.openxmlformats.org/markup-compatibility/2006">
          <mc:Choice Requires="x14">
            <control shapeId="10319" r:id="rId79" name="Check Box 79">
              <controlPr defaultSize="0" autoFill="0" autoLine="0" autoPict="0">
                <anchor moveWithCells="1">
                  <from>
                    <xdr:col>5</xdr:col>
                    <xdr:colOff>561975</xdr:colOff>
                    <xdr:row>61</xdr:row>
                    <xdr:rowOff>9525</xdr:rowOff>
                  </from>
                  <to>
                    <xdr:col>5</xdr:col>
                    <xdr:colOff>1228725</xdr:colOff>
                    <xdr:row>62</xdr:row>
                    <xdr:rowOff>19050</xdr:rowOff>
                  </to>
                </anchor>
              </controlPr>
            </control>
          </mc:Choice>
        </mc:AlternateContent>
        <mc:AlternateContent xmlns:mc="http://schemas.openxmlformats.org/markup-compatibility/2006">
          <mc:Choice Requires="x14">
            <control shapeId="10320" r:id="rId80" name="Check Box 80">
              <controlPr defaultSize="0" autoFill="0" autoLine="0" autoPict="0">
                <anchor moveWithCells="1">
                  <from>
                    <xdr:col>5</xdr:col>
                    <xdr:colOff>561975</xdr:colOff>
                    <xdr:row>62</xdr:row>
                    <xdr:rowOff>9525</xdr:rowOff>
                  </from>
                  <to>
                    <xdr:col>5</xdr:col>
                    <xdr:colOff>1228725</xdr:colOff>
                    <xdr:row>63</xdr:row>
                    <xdr:rowOff>19050</xdr:rowOff>
                  </to>
                </anchor>
              </controlPr>
            </control>
          </mc:Choice>
        </mc:AlternateContent>
        <mc:AlternateContent xmlns:mc="http://schemas.openxmlformats.org/markup-compatibility/2006">
          <mc:Choice Requires="x14">
            <control shapeId="10321" r:id="rId81" name="Check Box 81">
              <controlPr defaultSize="0" autoFill="0" autoLine="0" autoPict="0">
                <anchor moveWithCells="1">
                  <from>
                    <xdr:col>5</xdr:col>
                    <xdr:colOff>561975</xdr:colOff>
                    <xdr:row>63</xdr:row>
                    <xdr:rowOff>9525</xdr:rowOff>
                  </from>
                  <to>
                    <xdr:col>5</xdr:col>
                    <xdr:colOff>1228725</xdr:colOff>
                    <xdr:row>64</xdr:row>
                    <xdr:rowOff>19050</xdr:rowOff>
                  </to>
                </anchor>
              </controlPr>
            </control>
          </mc:Choice>
        </mc:AlternateContent>
        <mc:AlternateContent xmlns:mc="http://schemas.openxmlformats.org/markup-compatibility/2006">
          <mc:Choice Requires="x14">
            <control shapeId="10322" r:id="rId82" name="Check Box 82">
              <controlPr defaultSize="0" autoFill="0" autoLine="0" autoPict="0">
                <anchor moveWithCells="1">
                  <from>
                    <xdr:col>4</xdr:col>
                    <xdr:colOff>561975</xdr:colOff>
                    <xdr:row>35</xdr:row>
                    <xdr:rowOff>9525</xdr:rowOff>
                  </from>
                  <to>
                    <xdr:col>4</xdr:col>
                    <xdr:colOff>1228725</xdr:colOff>
                    <xdr:row>36</xdr:row>
                    <xdr:rowOff>19050</xdr:rowOff>
                  </to>
                </anchor>
              </controlPr>
            </control>
          </mc:Choice>
        </mc:AlternateContent>
        <mc:AlternateContent xmlns:mc="http://schemas.openxmlformats.org/markup-compatibility/2006">
          <mc:Choice Requires="x14">
            <control shapeId="10323" r:id="rId83" name="Check Box 83">
              <controlPr defaultSize="0" autoFill="0" autoLine="0" autoPict="0">
                <anchor moveWithCells="1">
                  <from>
                    <xdr:col>4</xdr:col>
                    <xdr:colOff>561975</xdr:colOff>
                    <xdr:row>36</xdr:row>
                    <xdr:rowOff>9525</xdr:rowOff>
                  </from>
                  <to>
                    <xdr:col>4</xdr:col>
                    <xdr:colOff>1228725</xdr:colOff>
                    <xdr:row>37</xdr:row>
                    <xdr:rowOff>19050</xdr:rowOff>
                  </to>
                </anchor>
              </controlPr>
            </control>
          </mc:Choice>
        </mc:AlternateContent>
        <mc:AlternateContent xmlns:mc="http://schemas.openxmlformats.org/markup-compatibility/2006">
          <mc:Choice Requires="x14">
            <control shapeId="10324" r:id="rId84" name="Check Box 84">
              <controlPr defaultSize="0" autoFill="0" autoLine="0" autoPict="0">
                <anchor moveWithCells="1">
                  <from>
                    <xdr:col>5</xdr:col>
                    <xdr:colOff>561975</xdr:colOff>
                    <xdr:row>35</xdr:row>
                    <xdr:rowOff>9525</xdr:rowOff>
                  </from>
                  <to>
                    <xdr:col>5</xdr:col>
                    <xdr:colOff>1228725</xdr:colOff>
                    <xdr:row>36</xdr:row>
                    <xdr:rowOff>19050</xdr:rowOff>
                  </to>
                </anchor>
              </controlPr>
            </control>
          </mc:Choice>
        </mc:AlternateContent>
        <mc:AlternateContent xmlns:mc="http://schemas.openxmlformats.org/markup-compatibility/2006">
          <mc:Choice Requires="x14">
            <control shapeId="10325" r:id="rId85" name="Check Box 85">
              <controlPr defaultSize="0" autoFill="0" autoLine="0" autoPict="0">
                <anchor moveWithCells="1">
                  <from>
                    <xdr:col>5</xdr:col>
                    <xdr:colOff>561975</xdr:colOff>
                    <xdr:row>36</xdr:row>
                    <xdr:rowOff>9525</xdr:rowOff>
                  </from>
                  <to>
                    <xdr:col>5</xdr:col>
                    <xdr:colOff>1228725</xdr:colOff>
                    <xdr:row>37</xdr:row>
                    <xdr:rowOff>19050</xdr:rowOff>
                  </to>
                </anchor>
              </controlPr>
            </control>
          </mc:Choice>
        </mc:AlternateContent>
        <mc:AlternateContent xmlns:mc="http://schemas.openxmlformats.org/markup-compatibility/2006">
          <mc:Choice Requires="x14">
            <control shapeId="10326" r:id="rId86" name="Check Box 86">
              <controlPr defaultSize="0" autoFill="0" autoLine="0" autoPict="0">
                <anchor moveWithCells="1">
                  <from>
                    <xdr:col>4</xdr:col>
                    <xdr:colOff>561975</xdr:colOff>
                    <xdr:row>47</xdr:row>
                    <xdr:rowOff>9525</xdr:rowOff>
                  </from>
                  <to>
                    <xdr:col>4</xdr:col>
                    <xdr:colOff>1228725</xdr:colOff>
                    <xdr:row>48</xdr:row>
                    <xdr:rowOff>19050</xdr:rowOff>
                  </to>
                </anchor>
              </controlPr>
            </control>
          </mc:Choice>
        </mc:AlternateContent>
        <mc:AlternateContent xmlns:mc="http://schemas.openxmlformats.org/markup-compatibility/2006">
          <mc:Choice Requires="x14">
            <control shapeId="10327" r:id="rId87" name="Check Box 87">
              <controlPr defaultSize="0" autoFill="0" autoLine="0" autoPict="0">
                <anchor moveWithCells="1">
                  <from>
                    <xdr:col>4</xdr:col>
                    <xdr:colOff>561975</xdr:colOff>
                    <xdr:row>48</xdr:row>
                    <xdr:rowOff>9525</xdr:rowOff>
                  </from>
                  <to>
                    <xdr:col>4</xdr:col>
                    <xdr:colOff>1228725</xdr:colOff>
                    <xdr:row>49</xdr:row>
                    <xdr:rowOff>19050</xdr:rowOff>
                  </to>
                </anchor>
              </controlPr>
            </control>
          </mc:Choice>
        </mc:AlternateContent>
        <mc:AlternateContent xmlns:mc="http://schemas.openxmlformats.org/markup-compatibility/2006">
          <mc:Choice Requires="x14">
            <control shapeId="10328" r:id="rId88" name="Check Box 88">
              <controlPr defaultSize="0" autoFill="0" autoLine="0" autoPict="0">
                <anchor moveWithCells="1">
                  <from>
                    <xdr:col>5</xdr:col>
                    <xdr:colOff>561975</xdr:colOff>
                    <xdr:row>47</xdr:row>
                    <xdr:rowOff>9525</xdr:rowOff>
                  </from>
                  <to>
                    <xdr:col>5</xdr:col>
                    <xdr:colOff>1228725</xdr:colOff>
                    <xdr:row>48</xdr:row>
                    <xdr:rowOff>19050</xdr:rowOff>
                  </to>
                </anchor>
              </controlPr>
            </control>
          </mc:Choice>
        </mc:AlternateContent>
        <mc:AlternateContent xmlns:mc="http://schemas.openxmlformats.org/markup-compatibility/2006">
          <mc:Choice Requires="x14">
            <control shapeId="10329" r:id="rId89" name="Check Box 89">
              <controlPr defaultSize="0" autoFill="0" autoLine="0" autoPict="0">
                <anchor moveWithCells="1">
                  <from>
                    <xdr:col>5</xdr:col>
                    <xdr:colOff>561975</xdr:colOff>
                    <xdr:row>48</xdr:row>
                    <xdr:rowOff>9525</xdr:rowOff>
                  </from>
                  <to>
                    <xdr:col>5</xdr:col>
                    <xdr:colOff>1228725</xdr:colOff>
                    <xdr:row>49</xdr:row>
                    <xdr:rowOff>19050</xdr:rowOff>
                  </to>
                </anchor>
              </controlPr>
            </control>
          </mc:Choice>
        </mc:AlternateContent>
        <mc:AlternateContent xmlns:mc="http://schemas.openxmlformats.org/markup-compatibility/2006">
          <mc:Choice Requires="x14">
            <control shapeId="10330" r:id="rId90" name="Check Box 90">
              <controlPr defaultSize="0" autoFill="0" autoLine="0" autoPict="0">
                <anchor moveWithCells="1">
                  <from>
                    <xdr:col>4</xdr:col>
                    <xdr:colOff>561975</xdr:colOff>
                    <xdr:row>48</xdr:row>
                    <xdr:rowOff>9525</xdr:rowOff>
                  </from>
                  <to>
                    <xdr:col>4</xdr:col>
                    <xdr:colOff>1228725</xdr:colOff>
                    <xdr:row>49</xdr:row>
                    <xdr:rowOff>19050</xdr:rowOff>
                  </to>
                </anchor>
              </controlPr>
            </control>
          </mc:Choice>
        </mc:AlternateContent>
        <mc:AlternateContent xmlns:mc="http://schemas.openxmlformats.org/markup-compatibility/2006">
          <mc:Choice Requires="x14">
            <control shapeId="10331" r:id="rId91" name="Check Box 91">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2" r:id="rId92" name="Check Box 92">
              <controlPr defaultSize="0" autoFill="0" autoLine="0" autoPict="0">
                <anchor moveWithCells="1">
                  <from>
                    <xdr:col>5</xdr:col>
                    <xdr:colOff>561975</xdr:colOff>
                    <xdr:row>48</xdr:row>
                    <xdr:rowOff>9525</xdr:rowOff>
                  </from>
                  <to>
                    <xdr:col>5</xdr:col>
                    <xdr:colOff>1228725</xdr:colOff>
                    <xdr:row>49</xdr:row>
                    <xdr:rowOff>19050</xdr:rowOff>
                  </to>
                </anchor>
              </controlPr>
            </control>
          </mc:Choice>
        </mc:AlternateContent>
        <mc:AlternateContent xmlns:mc="http://schemas.openxmlformats.org/markup-compatibility/2006">
          <mc:Choice Requires="x14">
            <control shapeId="10333" r:id="rId93" name="Check Box 93">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4" r:id="rId94" name="Check Box 94">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5" r:id="rId95" name="Check Box 95">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6" r:id="rId96" name="Check Box 96">
              <controlPr defaultSize="0" autoFill="0" autoLine="0" autoPict="0">
                <anchor moveWithCells="1">
                  <from>
                    <xdr:col>4</xdr:col>
                    <xdr:colOff>561975</xdr:colOff>
                    <xdr:row>49</xdr:row>
                    <xdr:rowOff>9525</xdr:rowOff>
                  </from>
                  <to>
                    <xdr:col>4</xdr:col>
                    <xdr:colOff>1228725</xdr:colOff>
                    <xdr:row>50</xdr:row>
                    <xdr:rowOff>19050</xdr:rowOff>
                  </to>
                </anchor>
              </controlPr>
            </control>
          </mc:Choice>
        </mc:AlternateContent>
        <mc:AlternateContent xmlns:mc="http://schemas.openxmlformats.org/markup-compatibility/2006">
          <mc:Choice Requires="x14">
            <control shapeId="10337" r:id="rId97" name="Check Box 97">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38" r:id="rId98" name="Check Box 98">
              <controlPr defaultSize="0" autoFill="0" autoLine="0" autoPict="0">
                <anchor moveWithCells="1">
                  <from>
                    <xdr:col>5</xdr:col>
                    <xdr:colOff>561975</xdr:colOff>
                    <xdr:row>49</xdr:row>
                    <xdr:rowOff>9525</xdr:rowOff>
                  </from>
                  <to>
                    <xdr:col>5</xdr:col>
                    <xdr:colOff>1228725</xdr:colOff>
                    <xdr:row>50</xdr:row>
                    <xdr:rowOff>19050</xdr:rowOff>
                  </to>
                </anchor>
              </controlPr>
            </control>
          </mc:Choice>
        </mc:AlternateContent>
        <mc:AlternateContent xmlns:mc="http://schemas.openxmlformats.org/markup-compatibility/2006">
          <mc:Choice Requires="x14">
            <control shapeId="10339" r:id="rId99" name="Check Box 99">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0" r:id="rId100" name="Check Box 100">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41" r:id="rId101" name="Check Box 101">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2" r:id="rId102" name="Check Box 102">
              <controlPr defaultSize="0" autoFill="0" autoLine="0" autoPict="0">
                <anchor moveWithCells="1">
                  <from>
                    <xdr:col>4</xdr:col>
                    <xdr:colOff>561975</xdr:colOff>
                    <xdr:row>50</xdr:row>
                    <xdr:rowOff>9525</xdr:rowOff>
                  </from>
                  <to>
                    <xdr:col>4</xdr:col>
                    <xdr:colOff>1228725</xdr:colOff>
                    <xdr:row>51</xdr:row>
                    <xdr:rowOff>19050</xdr:rowOff>
                  </to>
                </anchor>
              </controlPr>
            </control>
          </mc:Choice>
        </mc:AlternateContent>
        <mc:AlternateContent xmlns:mc="http://schemas.openxmlformats.org/markup-compatibility/2006">
          <mc:Choice Requires="x14">
            <control shapeId="10343" r:id="rId103" name="Check Box 103">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4" r:id="rId104" name="Check Box 104">
              <controlPr defaultSize="0" autoFill="0" autoLine="0" autoPict="0">
                <anchor moveWithCells="1">
                  <from>
                    <xdr:col>5</xdr:col>
                    <xdr:colOff>561975</xdr:colOff>
                    <xdr:row>50</xdr:row>
                    <xdr:rowOff>9525</xdr:rowOff>
                  </from>
                  <to>
                    <xdr:col>5</xdr:col>
                    <xdr:colOff>1228725</xdr:colOff>
                    <xdr:row>51</xdr:row>
                    <xdr:rowOff>19050</xdr:rowOff>
                  </to>
                </anchor>
              </controlPr>
            </control>
          </mc:Choice>
        </mc:AlternateContent>
        <mc:AlternateContent xmlns:mc="http://schemas.openxmlformats.org/markup-compatibility/2006">
          <mc:Choice Requires="x14">
            <control shapeId="10345" r:id="rId105" name="Check Box 105">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46" r:id="rId106" name="Check Box 106">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7" r:id="rId107" name="Check Box 107">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48" r:id="rId108" name="Check Box 108">
              <controlPr defaultSize="0" autoFill="0" autoLine="0" autoPict="0">
                <anchor moveWithCells="1">
                  <from>
                    <xdr:col>4</xdr:col>
                    <xdr:colOff>561975</xdr:colOff>
                    <xdr:row>51</xdr:row>
                    <xdr:rowOff>9525</xdr:rowOff>
                  </from>
                  <to>
                    <xdr:col>4</xdr:col>
                    <xdr:colOff>1228725</xdr:colOff>
                    <xdr:row>52</xdr:row>
                    <xdr:rowOff>19050</xdr:rowOff>
                  </to>
                </anchor>
              </controlPr>
            </control>
          </mc:Choice>
        </mc:AlternateContent>
        <mc:AlternateContent xmlns:mc="http://schemas.openxmlformats.org/markup-compatibility/2006">
          <mc:Choice Requires="x14">
            <control shapeId="10349" r:id="rId109" name="Check Box 109">
              <controlPr defaultSize="0" autoFill="0" autoLine="0" autoPict="0">
                <anchor moveWithCells="1">
                  <from>
                    <xdr:col>4</xdr:col>
                    <xdr:colOff>561975</xdr:colOff>
                    <xdr:row>52</xdr:row>
                    <xdr:rowOff>9525</xdr:rowOff>
                  </from>
                  <to>
                    <xdr:col>4</xdr:col>
                    <xdr:colOff>1228725</xdr:colOff>
                    <xdr:row>53</xdr:row>
                    <xdr:rowOff>19050</xdr:rowOff>
                  </to>
                </anchor>
              </controlPr>
            </control>
          </mc:Choice>
        </mc:AlternateContent>
        <mc:AlternateContent xmlns:mc="http://schemas.openxmlformats.org/markup-compatibility/2006">
          <mc:Choice Requires="x14">
            <control shapeId="10350" r:id="rId110" name="Check Box 110">
              <controlPr defaultSize="0" autoFill="0" autoLine="0" autoPict="0">
                <anchor moveWithCells="1">
                  <from>
                    <xdr:col>5</xdr:col>
                    <xdr:colOff>561975</xdr:colOff>
                    <xdr:row>51</xdr:row>
                    <xdr:rowOff>9525</xdr:rowOff>
                  </from>
                  <to>
                    <xdr:col>5</xdr:col>
                    <xdr:colOff>1228725</xdr:colOff>
                    <xdr:row>52</xdr:row>
                    <xdr:rowOff>19050</xdr:rowOff>
                  </to>
                </anchor>
              </controlPr>
            </control>
          </mc:Choice>
        </mc:AlternateContent>
        <mc:AlternateContent xmlns:mc="http://schemas.openxmlformats.org/markup-compatibility/2006">
          <mc:Choice Requires="x14">
            <control shapeId="10351" r:id="rId111" name="Check Box 111">
              <controlPr defaultSize="0" autoFill="0" autoLine="0" autoPict="0">
                <anchor moveWithCells="1">
                  <from>
                    <xdr:col>5</xdr:col>
                    <xdr:colOff>561975</xdr:colOff>
                    <xdr:row>52</xdr:row>
                    <xdr:rowOff>9525</xdr:rowOff>
                  </from>
                  <to>
                    <xdr:col>5</xdr:col>
                    <xdr:colOff>1228725</xdr:colOff>
                    <xdr:row>53</xdr:row>
                    <xdr:rowOff>19050</xdr:rowOff>
                  </to>
                </anchor>
              </controlPr>
            </control>
          </mc:Choice>
        </mc:AlternateContent>
        <mc:AlternateContent xmlns:mc="http://schemas.openxmlformats.org/markup-compatibility/2006">
          <mc:Choice Requires="x14">
            <control shapeId="10352" r:id="rId112" name="Check Box 112">
              <controlPr defaultSize="0" autoFill="0" autoLine="0" autoPict="0">
                <anchor moveWithCells="1">
                  <from>
                    <xdr:col>4</xdr:col>
                    <xdr:colOff>561975</xdr:colOff>
                    <xdr:row>52</xdr:row>
                    <xdr:rowOff>9525</xdr:rowOff>
                  </from>
                  <to>
                    <xdr:col>4</xdr:col>
                    <xdr:colOff>1228725</xdr:colOff>
                    <xdr:row>53</xdr:row>
                    <xdr:rowOff>19050</xdr:rowOff>
                  </to>
                </anchor>
              </controlPr>
            </control>
          </mc:Choice>
        </mc:AlternateContent>
        <mc:AlternateContent xmlns:mc="http://schemas.openxmlformats.org/markup-compatibility/2006">
          <mc:Choice Requires="x14">
            <control shapeId="10353" r:id="rId113" name="Check Box 113">
              <controlPr defaultSize="0" autoFill="0" autoLine="0" autoPict="0">
                <anchor moveWithCells="1">
                  <from>
                    <xdr:col>5</xdr:col>
                    <xdr:colOff>561975</xdr:colOff>
                    <xdr:row>52</xdr:row>
                    <xdr:rowOff>9525</xdr:rowOff>
                  </from>
                  <to>
                    <xdr:col>5</xdr:col>
                    <xdr:colOff>1228725</xdr:colOff>
                    <xdr:row>53</xdr:row>
                    <xdr:rowOff>19050</xdr:rowOff>
                  </to>
                </anchor>
              </controlPr>
            </control>
          </mc:Choice>
        </mc:AlternateContent>
        <mc:AlternateContent xmlns:mc="http://schemas.openxmlformats.org/markup-compatibility/2006">
          <mc:Choice Requires="x14">
            <control shapeId="10354" r:id="rId114" name="Check Box 114">
              <controlPr defaultSize="0" autoFill="0" autoLine="0" autoPict="0">
                <anchor moveWithCells="1">
                  <from>
                    <xdr:col>4</xdr:col>
                    <xdr:colOff>561975</xdr:colOff>
                    <xdr:row>63</xdr:row>
                    <xdr:rowOff>9525</xdr:rowOff>
                  </from>
                  <to>
                    <xdr:col>4</xdr:col>
                    <xdr:colOff>1228725</xdr:colOff>
                    <xdr:row>64</xdr:row>
                    <xdr:rowOff>19050</xdr:rowOff>
                  </to>
                </anchor>
              </controlPr>
            </control>
          </mc:Choice>
        </mc:AlternateContent>
        <mc:AlternateContent xmlns:mc="http://schemas.openxmlformats.org/markup-compatibility/2006">
          <mc:Choice Requires="x14">
            <control shapeId="10355" r:id="rId115" name="Check Box 115">
              <controlPr defaultSize="0" autoFill="0" autoLine="0" autoPict="0">
                <anchor moveWithCells="1">
                  <from>
                    <xdr:col>4</xdr:col>
                    <xdr:colOff>561975</xdr:colOff>
                    <xdr:row>64</xdr:row>
                    <xdr:rowOff>9525</xdr:rowOff>
                  </from>
                  <to>
                    <xdr:col>4</xdr:col>
                    <xdr:colOff>1228725</xdr:colOff>
                    <xdr:row>65</xdr:row>
                    <xdr:rowOff>19050</xdr:rowOff>
                  </to>
                </anchor>
              </controlPr>
            </control>
          </mc:Choice>
        </mc:AlternateContent>
        <mc:AlternateContent xmlns:mc="http://schemas.openxmlformats.org/markup-compatibility/2006">
          <mc:Choice Requires="x14">
            <control shapeId="10356" r:id="rId116" name="Check Box 116">
              <controlPr defaultSize="0" autoFill="0" autoLine="0" autoPict="0">
                <anchor moveWithCells="1">
                  <from>
                    <xdr:col>5</xdr:col>
                    <xdr:colOff>561975</xdr:colOff>
                    <xdr:row>63</xdr:row>
                    <xdr:rowOff>9525</xdr:rowOff>
                  </from>
                  <to>
                    <xdr:col>5</xdr:col>
                    <xdr:colOff>1228725</xdr:colOff>
                    <xdr:row>64</xdr:row>
                    <xdr:rowOff>19050</xdr:rowOff>
                  </to>
                </anchor>
              </controlPr>
            </control>
          </mc:Choice>
        </mc:AlternateContent>
        <mc:AlternateContent xmlns:mc="http://schemas.openxmlformats.org/markup-compatibility/2006">
          <mc:Choice Requires="x14">
            <control shapeId="10357" r:id="rId117" name="Check Box 117">
              <controlPr defaultSize="0" autoFill="0" autoLine="0" autoPict="0">
                <anchor moveWithCells="1">
                  <from>
                    <xdr:col>5</xdr:col>
                    <xdr:colOff>561975</xdr:colOff>
                    <xdr:row>64</xdr:row>
                    <xdr:rowOff>9525</xdr:rowOff>
                  </from>
                  <to>
                    <xdr:col>5</xdr:col>
                    <xdr:colOff>1228725</xdr:colOff>
                    <xdr:row>65</xdr:row>
                    <xdr:rowOff>19050</xdr:rowOff>
                  </to>
                </anchor>
              </controlPr>
            </control>
          </mc:Choice>
        </mc:AlternateContent>
        <mc:AlternateContent xmlns:mc="http://schemas.openxmlformats.org/markup-compatibility/2006">
          <mc:Choice Requires="x14">
            <control shapeId="10358" r:id="rId118" name="Check Box 118">
              <controlPr defaultSize="0" autoFill="0" autoLine="0" autoPict="0">
                <anchor moveWithCells="1">
                  <from>
                    <xdr:col>4</xdr:col>
                    <xdr:colOff>561975</xdr:colOff>
                    <xdr:row>64</xdr:row>
                    <xdr:rowOff>9525</xdr:rowOff>
                  </from>
                  <to>
                    <xdr:col>4</xdr:col>
                    <xdr:colOff>1228725</xdr:colOff>
                    <xdr:row>65</xdr:row>
                    <xdr:rowOff>19050</xdr:rowOff>
                  </to>
                </anchor>
              </controlPr>
            </control>
          </mc:Choice>
        </mc:AlternateContent>
        <mc:AlternateContent xmlns:mc="http://schemas.openxmlformats.org/markup-compatibility/2006">
          <mc:Choice Requires="x14">
            <control shapeId="10359" r:id="rId119" name="Check Box 119">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0" r:id="rId120" name="Check Box 120">
              <controlPr defaultSize="0" autoFill="0" autoLine="0" autoPict="0">
                <anchor moveWithCells="1">
                  <from>
                    <xdr:col>5</xdr:col>
                    <xdr:colOff>561975</xdr:colOff>
                    <xdr:row>64</xdr:row>
                    <xdr:rowOff>9525</xdr:rowOff>
                  </from>
                  <to>
                    <xdr:col>5</xdr:col>
                    <xdr:colOff>1228725</xdr:colOff>
                    <xdr:row>65</xdr:row>
                    <xdr:rowOff>19050</xdr:rowOff>
                  </to>
                </anchor>
              </controlPr>
            </control>
          </mc:Choice>
        </mc:AlternateContent>
        <mc:AlternateContent xmlns:mc="http://schemas.openxmlformats.org/markup-compatibility/2006">
          <mc:Choice Requires="x14">
            <control shapeId="10361" r:id="rId121" name="Check Box 121">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2" r:id="rId122" name="Check Box 122">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3" r:id="rId123" name="Check Box 123">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4" r:id="rId124" name="Check Box 124">
              <controlPr defaultSize="0" autoFill="0" autoLine="0" autoPict="0">
                <anchor moveWithCells="1">
                  <from>
                    <xdr:col>4</xdr:col>
                    <xdr:colOff>561975</xdr:colOff>
                    <xdr:row>65</xdr:row>
                    <xdr:rowOff>9525</xdr:rowOff>
                  </from>
                  <to>
                    <xdr:col>4</xdr:col>
                    <xdr:colOff>1228725</xdr:colOff>
                    <xdr:row>66</xdr:row>
                    <xdr:rowOff>19050</xdr:rowOff>
                  </to>
                </anchor>
              </controlPr>
            </control>
          </mc:Choice>
        </mc:AlternateContent>
        <mc:AlternateContent xmlns:mc="http://schemas.openxmlformats.org/markup-compatibility/2006">
          <mc:Choice Requires="x14">
            <control shapeId="10365" r:id="rId125" name="Check Box 125">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66" r:id="rId126" name="Check Box 126">
              <controlPr defaultSize="0" autoFill="0" autoLine="0" autoPict="0">
                <anchor moveWithCells="1">
                  <from>
                    <xdr:col>5</xdr:col>
                    <xdr:colOff>561975</xdr:colOff>
                    <xdr:row>65</xdr:row>
                    <xdr:rowOff>9525</xdr:rowOff>
                  </from>
                  <to>
                    <xdr:col>5</xdr:col>
                    <xdr:colOff>1228725</xdr:colOff>
                    <xdr:row>66</xdr:row>
                    <xdr:rowOff>19050</xdr:rowOff>
                  </to>
                </anchor>
              </controlPr>
            </control>
          </mc:Choice>
        </mc:AlternateContent>
        <mc:AlternateContent xmlns:mc="http://schemas.openxmlformats.org/markup-compatibility/2006">
          <mc:Choice Requires="x14">
            <control shapeId="10367" r:id="rId127" name="Check Box 127">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68" r:id="rId128" name="Check Box 128">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69" r:id="rId129" name="Check Box 129">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70" r:id="rId130" name="Check Box 130">
              <controlPr defaultSize="0" autoFill="0" autoLine="0" autoPict="0">
                <anchor moveWithCells="1">
                  <from>
                    <xdr:col>4</xdr:col>
                    <xdr:colOff>561975</xdr:colOff>
                    <xdr:row>66</xdr:row>
                    <xdr:rowOff>9525</xdr:rowOff>
                  </from>
                  <to>
                    <xdr:col>4</xdr:col>
                    <xdr:colOff>1228725</xdr:colOff>
                    <xdr:row>67</xdr:row>
                    <xdr:rowOff>19050</xdr:rowOff>
                  </to>
                </anchor>
              </controlPr>
            </control>
          </mc:Choice>
        </mc:AlternateContent>
        <mc:AlternateContent xmlns:mc="http://schemas.openxmlformats.org/markup-compatibility/2006">
          <mc:Choice Requires="x14">
            <control shapeId="10371" r:id="rId131" name="Check Box 131">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2" r:id="rId132" name="Check Box 132">
              <controlPr defaultSize="0" autoFill="0" autoLine="0" autoPict="0">
                <anchor moveWithCells="1">
                  <from>
                    <xdr:col>5</xdr:col>
                    <xdr:colOff>561975</xdr:colOff>
                    <xdr:row>66</xdr:row>
                    <xdr:rowOff>9525</xdr:rowOff>
                  </from>
                  <to>
                    <xdr:col>5</xdr:col>
                    <xdr:colOff>1228725</xdr:colOff>
                    <xdr:row>67</xdr:row>
                    <xdr:rowOff>19050</xdr:rowOff>
                  </to>
                </anchor>
              </controlPr>
            </control>
          </mc:Choice>
        </mc:AlternateContent>
        <mc:AlternateContent xmlns:mc="http://schemas.openxmlformats.org/markup-compatibility/2006">
          <mc:Choice Requires="x14">
            <control shapeId="10373" r:id="rId133" name="Check Box 133">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4" r:id="rId134" name="Check Box 134">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5" r:id="rId135" name="Check Box 135">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6" r:id="rId136" name="Check Box 136">
              <controlPr defaultSize="0" autoFill="0" autoLine="0" autoPict="0">
                <anchor moveWithCells="1">
                  <from>
                    <xdr:col>4</xdr:col>
                    <xdr:colOff>561975</xdr:colOff>
                    <xdr:row>67</xdr:row>
                    <xdr:rowOff>9525</xdr:rowOff>
                  </from>
                  <to>
                    <xdr:col>4</xdr:col>
                    <xdr:colOff>1228725</xdr:colOff>
                    <xdr:row>68</xdr:row>
                    <xdr:rowOff>19050</xdr:rowOff>
                  </to>
                </anchor>
              </controlPr>
            </control>
          </mc:Choice>
        </mc:AlternateContent>
        <mc:AlternateContent xmlns:mc="http://schemas.openxmlformats.org/markup-compatibility/2006">
          <mc:Choice Requires="x14">
            <control shapeId="10377" r:id="rId137" name="Check Box 137">
              <controlPr defaultSize="0" autoFill="0" autoLine="0" autoPict="0">
                <anchor moveWithCells="1">
                  <from>
                    <xdr:col>4</xdr:col>
                    <xdr:colOff>561975</xdr:colOff>
                    <xdr:row>68</xdr:row>
                    <xdr:rowOff>9525</xdr:rowOff>
                  </from>
                  <to>
                    <xdr:col>4</xdr:col>
                    <xdr:colOff>1228725</xdr:colOff>
                    <xdr:row>69</xdr:row>
                    <xdr:rowOff>19050</xdr:rowOff>
                  </to>
                </anchor>
              </controlPr>
            </control>
          </mc:Choice>
        </mc:AlternateContent>
        <mc:AlternateContent xmlns:mc="http://schemas.openxmlformats.org/markup-compatibility/2006">
          <mc:Choice Requires="x14">
            <control shapeId="10378" r:id="rId138" name="Check Box 138">
              <controlPr defaultSize="0" autoFill="0" autoLine="0" autoPict="0">
                <anchor moveWithCells="1">
                  <from>
                    <xdr:col>5</xdr:col>
                    <xdr:colOff>561975</xdr:colOff>
                    <xdr:row>67</xdr:row>
                    <xdr:rowOff>9525</xdr:rowOff>
                  </from>
                  <to>
                    <xdr:col>5</xdr:col>
                    <xdr:colOff>1228725</xdr:colOff>
                    <xdr:row>68</xdr:row>
                    <xdr:rowOff>19050</xdr:rowOff>
                  </to>
                </anchor>
              </controlPr>
            </control>
          </mc:Choice>
        </mc:AlternateContent>
        <mc:AlternateContent xmlns:mc="http://schemas.openxmlformats.org/markup-compatibility/2006">
          <mc:Choice Requires="x14">
            <control shapeId="10379" r:id="rId139" name="Check Box 139">
              <controlPr defaultSize="0" autoFill="0" autoLine="0" autoPict="0">
                <anchor moveWithCells="1">
                  <from>
                    <xdr:col>5</xdr:col>
                    <xdr:colOff>561975</xdr:colOff>
                    <xdr:row>68</xdr:row>
                    <xdr:rowOff>9525</xdr:rowOff>
                  </from>
                  <to>
                    <xdr:col>5</xdr:col>
                    <xdr:colOff>1228725</xdr:colOff>
                    <xdr:row>69</xdr:row>
                    <xdr:rowOff>19050</xdr:rowOff>
                  </to>
                </anchor>
              </controlPr>
            </control>
          </mc:Choice>
        </mc:AlternateContent>
        <mc:AlternateContent xmlns:mc="http://schemas.openxmlformats.org/markup-compatibility/2006">
          <mc:Choice Requires="x14">
            <control shapeId="10380" r:id="rId140" name="Check Box 140">
              <controlPr defaultSize="0" autoFill="0" autoLine="0" autoPict="0">
                <anchor moveWithCells="1">
                  <from>
                    <xdr:col>4</xdr:col>
                    <xdr:colOff>561975</xdr:colOff>
                    <xdr:row>68</xdr:row>
                    <xdr:rowOff>9525</xdr:rowOff>
                  </from>
                  <to>
                    <xdr:col>4</xdr:col>
                    <xdr:colOff>1228725</xdr:colOff>
                    <xdr:row>69</xdr:row>
                    <xdr:rowOff>19050</xdr:rowOff>
                  </to>
                </anchor>
              </controlPr>
            </control>
          </mc:Choice>
        </mc:AlternateContent>
        <mc:AlternateContent xmlns:mc="http://schemas.openxmlformats.org/markup-compatibility/2006">
          <mc:Choice Requires="x14">
            <control shapeId="10381" r:id="rId141" name="Check Box 141">
              <controlPr defaultSize="0" autoFill="0" autoLine="0" autoPict="0">
                <anchor moveWithCells="1">
                  <from>
                    <xdr:col>5</xdr:col>
                    <xdr:colOff>561975</xdr:colOff>
                    <xdr:row>68</xdr:row>
                    <xdr:rowOff>9525</xdr:rowOff>
                  </from>
                  <to>
                    <xdr:col>5</xdr:col>
                    <xdr:colOff>1228725</xdr:colOff>
                    <xdr:row>69</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60"/>
  <sheetViews>
    <sheetView showGridLines="0" topLeftCell="A13" zoomScale="85" zoomScaleNormal="85" workbookViewId="0">
      <selection activeCell="D28" sqref="D28"/>
    </sheetView>
  </sheetViews>
  <sheetFormatPr baseColWidth="10" defaultColWidth="9.140625" defaultRowHeight="15.75" x14ac:dyDescent="0.25"/>
  <cols>
    <col min="1" max="1" width="40.140625" style="334" customWidth="1"/>
    <col min="2" max="2" width="29" style="453" customWidth="1"/>
    <col min="3" max="3" width="40.5703125" style="334" customWidth="1"/>
    <col min="4" max="4" width="33.7109375" style="334" customWidth="1"/>
    <col min="5" max="5" width="10.7109375" style="453" customWidth="1"/>
    <col min="6" max="1023" width="11.42578125" style="334"/>
    <col min="1024" max="1025" width="11.5703125" style="338" customWidth="1"/>
    <col min="1026" max="16384" width="9.140625" style="338"/>
  </cols>
  <sheetData>
    <row r="1" spans="1:1023" s="433" customFormat="1" ht="34.15" customHeight="1" x14ac:dyDescent="0.3">
      <c r="A1" s="636" t="str">
        <f>CONCATENATE("VI - Budget prévisionnel du dossier détaillé par programme d'actions ",'Informations sur le demandeur'!B3)</f>
        <v xml:space="preserve">VI - Budget prévisionnel du dossier détaillé par programme d'actions </v>
      </c>
      <c r="B1" s="636"/>
      <c r="C1" s="636"/>
      <c r="D1" s="636"/>
      <c r="E1" s="636"/>
    </row>
    <row r="2" spans="1:1023" ht="16.5" thickBot="1" x14ac:dyDescent="0.3"/>
    <row r="3" spans="1:1023" ht="31.5" customHeight="1" thickBot="1" x14ac:dyDescent="0.3">
      <c r="A3" s="637" t="s">
        <v>111</v>
      </c>
      <c r="B3" s="638"/>
      <c r="C3" s="639" t="s">
        <v>112</v>
      </c>
      <c r="D3" s="640"/>
      <c r="E3" s="641"/>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c r="IN3" s="338"/>
      <c r="IO3" s="338"/>
      <c r="IP3" s="338"/>
      <c r="IQ3" s="338"/>
      <c r="IR3" s="338"/>
      <c r="IS3" s="338"/>
      <c r="IT3" s="338"/>
      <c r="IU3" s="338"/>
      <c r="IV3" s="338"/>
      <c r="IW3" s="338"/>
      <c r="IX3" s="338"/>
      <c r="IY3" s="338"/>
      <c r="IZ3" s="338"/>
      <c r="JA3" s="338"/>
      <c r="JB3" s="338"/>
      <c r="JC3" s="338"/>
      <c r="JD3" s="338"/>
      <c r="JE3" s="338"/>
      <c r="JF3" s="338"/>
      <c r="JG3" s="338"/>
      <c r="JH3" s="338"/>
      <c r="JI3" s="338"/>
      <c r="JJ3" s="338"/>
      <c r="JK3" s="338"/>
      <c r="JL3" s="338"/>
      <c r="JM3" s="338"/>
      <c r="JN3" s="338"/>
      <c r="JO3" s="338"/>
      <c r="JP3" s="338"/>
      <c r="JQ3" s="338"/>
      <c r="JR3" s="338"/>
      <c r="JS3" s="338"/>
      <c r="JT3" s="338"/>
      <c r="JU3" s="338"/>
      <c r="JV3" s="338"/>
      <c r="JW3" s="338"/>
      <c r="JX3" s="338"/>
      <c r="JY3" s="338"/>
      <c r="JZ3" s="338"/>
      <c r="KA3" s="338"/>
      <c r="KB3" s="338"/>
      <c r="KC3" s="338"/>
      <c r="KD3" s="338"/>
      <c r="KE3" s="338"/>
      <c r="KF3" s="338"/>
      <c r="KG3" s="338"/>
      <c r="KH3" s="338"/>
      <c r="KI3" s="338"/>
      <c r="KJ3" s="338"/>
      <c r="KK3" s="338"/>
      <c r="KL3" s="338"/>
      <c r="KM3" s="338"/>
      <c r="KN3" s="338"/>
      <c r="KO3" s="338"/>
      <c r="KP3" s="338"/>
      <c r="KQ3" s="338"/>
      <c r="KR3" s="338"/>
      <c r="KS3" s="338"/>
      <c r="KT3" s="338"/>
      <c r="KU3" s="338"/>
      <c r="KV3" s="338"/>
      <c r="KW3" s="338"/>
      <c r="KX3" s="338"/>
      <c r="KY3" s="338"/>
      <c r="KZ3" s="338"/>
      <c r="LA3" s="338"/>
      <c r="LB3" s="338"/>
      <c r="LC3" s="338"/>
      <c r="LD3" s="338"/>
      <c r="LE3" s="338"/>
      <c r="LF3" s="338"/>
      <c r="LG3" s="338"/>
      <c r="LH3" s="338"/>
      <c r="LI3" s="338"/>
      <c r="LJ3" s="338"/>
      <c r="LK3" s="338"/>
      <c r="LL3" s="338"/>
      <c r="LM3" s="338"/>
      <c r="LN3" s="338"/>
      <c r="LO3" s="338"/>
      <c r="LP3" s="338"/>
      <c r="LQ3" s="338"/>
      <c r="LR3" s="338"/>
      <c r="LS3" s="338"/>
      <c r="LT3" s="338"/>
      <c r="LU3" s="338"/>
      <c r="LV3" s="338"/>
      <c r="LW3" s="338"/>
      <c r="LX3" s="338"/>
      <c r="LY3" s="338"/>
      <c r="LZ3" s="338"/>
      <c r="MA3" s="338"/>
      <c r="MB3" s="338"/>
      <c r="MC3" s="338"/>
      <c r="MD3" s="338"/>
      <c r="ME3" s="338"/>
      <c r="MF3" s="338"/>
      <c r="MG3" s="338"/>
      <c r="MH3" s="338"/>
      <c r="MI3" s="338"/>
      <c r="MJ3" s="338"/>
      <c r="MK3" s="338"/>
      <c r="ML3" s="338"/>
      <c r="MM3" s="338"/>
      <c r="MN3" s="338"/>
      <c r="MO3" s="338"/>
      <c r="MP3" s="338"/>
      <c r="MQ3" s="338"/>
      <c r="MR3" s="338"/>
      <c r="MS3" s="338"/>
      <c r="MT3" s="338"/>
      <c r="MU3" s="338"/>
      <c r="MV3" s="338"/>
      <c r="MW3" s="338"/>
      <c r="MX3" s="338"/>
      <c r="MY3" s="338"/>
      <c r="MZ3" s="338"/>
      <c r="NA3" s="338"/>
      <c r="NB3" s="338"/>
      <c r="NC3" s="338"/>
      <c r="ND3" s="338"/>
      <c r="NE3" s="338"/>
      <c r="NF3" s="338"/>
      <c r="NG3" s="338"/>
      <c r="NH3" s="338"/>
      <c r="NI3" s="338"/>
      <c r="NJ3" s="338"/>
      <c r="NK3" s="338"/>
      <c r="NL3" s="338"/>
      <c r="NM3" s="338"/>
      <c r="NN3" s="338"/>
      <c r="NO3" s="338"/>
      <c r="NP3" s="338"/>
      <c r="NQ3" s="338"/>
      <c r="NR3" s="338"/>
      <c r="NS3" s="338"/>
      <c r="NT3" s="338"/>
      <c r="NU3" s="338"/>
      <c r="NV3" s="338"/>
      <c r="NW3" s="338"/>
      <c r="NX3" s="338"/>
      <c r="NY3" s="338"/>
      <c r="NZ3" s="338"/>
      <c r="OA3" s="338"/>
      <c r="OB3" s="338"/>
      <c r="OC3" s="338"/>
      <c r="OD3" s="338"/>
      <c r="OE3" s="338"/>
      <c r="OF3" s="338"/>
      <c r="OG3" s="338"/>
      <c r="OH3" s="338"/>
      <c r="OI3" s="338"/>
      <c r="OJ3" s="338"/>
      <c r="OK3" s="338"/>
      <c r="OL3" s="338"/>
      <c r="OM3" s="338"/>
      <c r="ON3" s="338"/>
      <c r="OO3" s="338"/>
      <c r="OP3" s="338"/>
      <c r="OQ3" s="338"/>
      <c r="OR3" s="338"/>
      <c r="OS3" s="338"/>
      <c r="OT3" s="338"/>
      <c r="OU3" s="338"/>
      <c r="OV3" s="338"/>
      <c r="OW3" s="338"/>
      <c r="OX3" s="338"/>
      <c r="OY3" s="338"/>
      <c r="OZ3" s="338"/>
      <c r="PA3" s="338"/>
      <c r="PB3" s="338"/>
      <c r="PC3" s="338"/>
      <c r="PD3" s="338"/>
      <c r="PE3" s="338"/>
      <c r="PF3" s="338"/>
      <c r="PG3" s="338"/>
      <c r="PH3" s="338"/>
      <c r="PI3" s="338"/>
      <c r="PJ3" s="338"/>
      <c r="PK3" s="338"/>
      <c r="PL3" s="338"/>
      <c r="PM3" s="338"/>
      <c r="PN3" s="338"/>
      <c r="PO3" s="338"/>
      <c r="PP3" s="338"/>
      <c r="PQ3" s="338"/>
      <c r="PR3" s="338"/>
      <c r="PS3" s="338"/>
      <c r="PT3" s="338"/>
      <c r="PU3" s="338"/>
      <c r="PV3" s="338"/>
      <c r="PW3" s="338"/>
      <c r="PX3" s="338"/>
      <c r="PY3" s="338"/>
      <c r="PZ3" s="338"/>
      <c r="QA3" s="338"/>
      <c r="QB3" s="338"/>
      <c r="QC3" s="338"/>
      <c r="QD3" s="338"/>
      <c r="QE3" s="338"/>
      <c r="QF3" s="338"/>
      <c r="QG3" s="338"/>
      <c r="QH3" s="338"/>
      <c r="QI3" s="338"/>
      <c r="QJ3" s="338"/>
      <c r="QK3" s="338"/>
      <c r="QL3" s="338"/>
      <c r="QM3" s="338"/>
      <c r="QN3" s="338"/>
      <c r="QO3" s="338"/>
      <c r="QP3" s="338"/>
      <c r="QQ3" s="338"/>
      <c r="QR3" s="338"/>
      <c r="QS3" s="338"/>
      <c r="QT3" s="338"/>
      <c r="QU3" s="338"/>
      <c r="QV3" s="338"/>
      <c r="QW3" s="338"/>
      <c r="QX3" s="338"/>
      <c r="QY3" s="338"/>
      <c r="QZ3" s="338"/>
      <c r="RA3" s="338"/>
      <c r="RB3" s="338"/>
      <c r="RC3" s="338"/>
      <c r="RD3" s="338"/>
      <c r="RE3" s="338"/>
      <c r="RF3" s="338"/>
      <c r="RG3" s="338"/>
      <c r="RH3" s="338"/>
      <c r="RI3" s="338"/>
      <c r="RJ3" s="338"/>
      <c r="RK3" s="338"/>
      <c r="RL3" s="338"/>
      <c r="RM3" s="338"/>
      <c r="RN3" s="338"/>
      <c r="RO3" s="338"/>
      <c r="RP3" s="338"/>
      <c r="RQ3" s="338"/>
      <c r="RR3" s="338"/>
      <c r="RS3" s="338"/>
      <c r="RT3" s="338"/>
      <c r="RU3" s="338"/>
      <c r="RV3" s="338"/>
      <c r="RW3" s="338"/>
      <c r="RX3" s="338"/>
      <c r="RY3" s="338"/>
      <c r="RZ3" s="338"/>
      <c r="SA3" s="338"/>
      <c r="SB3" s="338"/>
      <c r="SC3" s="338"/>
      <c r="SD3" s="338"/>
      <c r="SE3" s="338"/>
      <c r="SF3" s="338"/>
      <c r="SG3" s="338"/>
      <c r="SH3" s="338"/>
      <c r="SI3" s="338"/>
      <c r="SJ3" s="338"/>
      <c r="SK3" s="338"/>
      <c r="SL3" s="338"/>
      <c r="SM3" s="338"/>
      <c r="SN3" s="338"/>
      <c r="SO3" s="338"/>
      <c r="SP3" s="338"/>
      <c r="SQ3" s="338"/>
      <c r="SR3" s="338"/>
      <c r="SS3" s="338"/>
      <c r="ST3" s="338"/>
      <c r="SU3" s="338"/>
      <c r="SV3" s="338"/>
      <c r="SW3" s="338"/>
      <c r="SX3" s="338"/>
      <c r="SY3" s="338"/>
      <c r="SZ3" s="338"/>
      <c r="TA3" s="338"/>
      <c r="TB3" s="338"/>
      <c r="TC3" s="338"/>
      <c r="TD3" s="338"/>
      <c r="TE3" s="338"/>
      <c r="TF3" s="338"/>
      <c r="TG3" s="338"/>
      <c r="TH3" s="338"/>
      <c r="TI3" s="338"/>
      <c r="TJ3" s="338"/>
      <c r="TK3" s="338"/>
      <c r="TL3" s="338"/>
      <c r="TM3" s="338"/>
      <c r="TN3" s="338"/>
      <c r="TO3" s="338"/>
      <c r="TP3" s="338"/>
      <c r="TQ3" s="338"/>
      <c r="TR3" s="338"/>
      <c r="TS3" s="338"/>
      <c r="TT3" s="338"/>
      <c r="TU3" s="338"/>
      <c r="TV3" s="338"/>
      <c r="TW3" s="338"/>
      <c r="TX3" s="338"/>
      <c r="TY3" s="338"/>
      <c r="TZ3" s="338"/>
      <c r="UA3" s="338"/>
      <c r="UB3" s="338"/>
      <c r="UC3" s="338"/>
      <c r="UD3" s="338"/>
      <c r="UE3" s="338"/>
      <c r="UF3" s="338"/>
      <c r="UG3" s="338"/>
      <c r="UH3" s="338"/>
      <c r="UI3" s="338"/>
      <c r="UJ3" s="338"/>
      <c r="UK3" s="338"/>
      <c r="UL3" s="338"/>
      <c r="UM3" s="338"/>
      <c r="UN3" s="338"/>
      <c r="UO3" s="338"/>
      <c r="UP3" s="338"/>
      <c r="UQ3" s="338"/>
      <c r="UR3" s="338"/>
      <c r="US3" s="338"/>
      <c r="UT3" s="338"/>
      <c r="UU3" s="338"/>
      <c r="UV3" s="338"/>
      <c r="UW3" s="338"/>
      <c r="UX3" s="338"/>
      <c r="UY3" s="338"/>
      <c r="UZ3" s="338"/>
      <c r="VA3" s="338"/>
      <c r="VB3" s="338"/>
      <c r="VC3" s="338"/>
      <c r="VD3" s="338"/>
      <c r="VE3" s="338"/>
      <c r="VF3" s="338"/>
      <c r="VG3" s="338"/>
      <c r="VH3" s="338"/>
      <c r="VI3" s="338"/>
      <c r="VJ3" s="338"/>
      <c r="VK3" s="338"/>
      <c r="VL3" s="338"/>
      <c r="VM3" s="338"/>
      <c r="VN3" s="338"/>
      <c r="VO3" s="338"/>
      <c r="VP3" s="338"/>
      <c r="VQ3" s="338"/>
      <c r="VR3" s="338"/>
      <c r="VS3" s="338"/>
      <c r="VT3" s="338"/>
      <c r="VU3" s="338"/>
      <c r="VV3" s="338"/>
      <c r="VW3" s="338"/>
      <c r="VX3" s="338"/>
      <c r="VY3" s="338"/>
      <c r="VZ3" s="338"/>
      <c r="WA3" s="338"/>
      <c r="WB3" s="338"/>
      <c r="WC3" s="338"/>
      <c r="WD3" s="338"/>
      <c r="WE3" s="338"/>
      <c r="WF3" s="338"/>
      <c r="WG3" s="338"/>
      <c r="WH3" s="338"/>
      <c r="WI3" s="338"/>
      <c r="WJ3" s="338"/>
      <c r="WK3" s="338"/>
      <c r="WL3" s="338"/>
      <c r="WM3" s="338"/>
      <c r="WN3" s="338"/>
      <c r="WO3" s="338"/>
      <c r="WP3" s="338"/>
      <c r="WQ3" s="338"/>
      <c r="WR3" s="338"/>
      <c r="WS3" s="338"/>
      <c r="WT3" s="338"/>
      <c r="WU3" s="338"/>
      <c r="WV3" s="338"/>
      <c r="WW3" s="338"/>
      <c r="WX3" s="338"/>
      <c r="WY3" s="338"/>
      <c r="WZ3" s="338"/>
      <c r="XA3" s="338"/>
      <c r="XB3" s="338"/>
      <c r="XC3" s="338"/>
      <c r="XD3" s="338"/>
      <c r="XE3" s="338"/>
      <c r="XF3" s="338"/>
      <c r="XG3" s="338"/>
      <c r="XH3" s="338"/>
      <c r="XI3" s="338"/>
      <c r="XJ3" s="338"/>
      <c r="XK3" s="338"/>
      <c r="XL3" s="338"/>
      <c r="XM3" s="338"/>
      <c r="XN3" s="338"/>
      <c r="XO3" s="338"/>
      <c r="XP3" s="338"/>
      <c r="XQ3" s="338"/>
      <c r="XR3" s="338"/>
      <c r="XS3" s="338"/>
      <c r="XT3" s="338"/>
      <c r="XU3" s="338"/>
      <c r="XV3" s="338"/>
      <c r="XW3" s="338"/>
      <c r="XX3" s="338"/>
      <c r="XY3" s="338"/>
      <c r="XZ3" s="338"/>
      <c r="YA3" s="338"/>
      <c r="YB3" s="338"/>
      <c r="YC3" s="338"/>
      <c r="YD3" s="338"/>
      <c r="YE3" s="338"/>
      <c r="YF3" s="338"/>
      <c r="YG3" s="338"/>
      <c r="YH3" s="338"/>
      <c r="YI3" s="338"/>
      <c r="YJ3" s="338"/>
      <c r="YK3" s="338"/>
      <c r="YL3" s="338"/>
      <c r="YM3" s="338"/>
      <c r="YN3" s="338"/>
      <c r="YO3" s="338"/>
      <c r="YP3" s="338"/>
      <c r="YQ3" s="338"/>
      <c r="YR3" s="338"/>
      <c r="YS3" s="338"/>
      <c r="YT3" s="338"/>
      <c r="YU3" s="338"/>
      <c r="YV3" s="338"/>
      <c r="YW3" s="338"/>
      <c r="YX3" s="338"/>
      <c r="YY3" s="338"/>
      <c r="YZ3" s="338"/>
      <c r="ZA3" s="338"/>
      <c r="ZB3" s="338"/>
      <c r="ZC3" s="338"/>
      <c r="ZD3" s="338"/>
      <c r="ZE3" s="338"/>
      <c r="ZF3" s="338"/>
      <c r="ZG3" s="338"/>
      <c r="ZH3" s="338"/>
      <c r="ZI3" s="338"/>
      <c r="ZJ3" s="338"/>
      <c r="ZK3" s="338"/>
      <c r="ZL3" s="338"/>
      <c r="ZM3" s="338"/>
      <c r="ZN3" s="338"/>
      <c r="ZO3" s="338"/>
      <c r="ZP3" s="338"/>
      <c r="ZQ3" s="338"/>
      <c r="ZR3" s="338"/>
      <c r="ZS3" s="338"/>
      <c r="ZT3" s="338"/>
      <c r="ZU3" s="338"/>
      <c r="ZV3" s="338"/>
      <c r="ZW3" s="338"/>
      <c r="ZX3" s="338"/>
      <c r="ZY3" s="338"/>
      <c r="ZZ3" s="338"/>
      <c r="AAA3" s="338"/>
      <c r="AAB3" s="338"/>
      <c r="AAC3" s="338"/>
      <c r="AAD3" s="338"/>
      <c r="AAE3" s="338"/>
      <c r="AAF3" s="338"/>
      <c r="AAG3" s="338"/>
      <c r="AAH3" s="338"/>
      <c r="AAI3" s="338"/>
      <c r="AAJ3" s="338"/>
      <c r="AAK3" s="338"/>
      <c r="AAL3" s="338"/>
      <c r="AAM3" s="338"/>
      <c r="AAN3" s="338"/>
      <c r="AAO3" s="338"/>
      <c r="AAP3" s="338"/>
      <c r="AAQ3" s="338"/>
      <c r="AAR3" s="338"/>
      <c r="AAS3" s="338"/>
      <c r="AAT3" s="338"/>
      <c r="AAU3" s="338"/>
      <c r="AAV3" s="338"/>
      <c r="AAW3" s="338"/>
      <c r="AAX3" s="338"/>
      <c r="AAY3" s="338"/>
      <c r="AAZ3" s="338"/>
      <c r="ABA3" s="338"/>
      <c r="ABB3" s="338"/>
      <c r="ABC3" s="338"/>
      <c r="ABD3" s="338"/>
      <c r="ABE3" s="338"/>
      <c r="ABF3" s="338"/>
      <c r="ABG3" s="338"/>
      <c r="ABH3" s="338"/>
      <c r="ABI3" s="338"/>
      <c r="ABJ3" s="338"/>
      <c r="ABK3" s="338"/>
      <c r="ABL3" s="338"/>
      <c r="ABM3" s="338"/>
      <c r="ABN3" s="338"/>
      <c r="ABO3" s="338"/>
      <c r="ABP3" s="338"/>
      <c r="ABQ3" s="338"/>
      <c r="ABR3" s="338"/>
      <c r="ABS3" s="338"/>
      <c r="ABT3" s="338"/>
      <c r="ABU3" s="338"/>
      <c r="ABV3" s="338"/>
      <c r="ABW3" s="338"/>
      <c r="ABX3" s="338"/>
      <c r="ABY3" s="338"/>
      <c r="ABZ3" s="338"/>
      <c r="ACA3" s="338"/>
      <c r="ACB3" s="338"/>
      <c r="ACC3" s="338"/>
      <c r="ACD3" s="338"/>
      <c r="ACE3" s="338"/>
      <c r="ACF3" s="338"/>
      <c r="ACG3" s="338"/>
      <c r="ACH3" s="338"/>
      <c r="ACI3" s="338"/>
      <c r="ACJ3" s="338"/>
      <c r="ACK3" s="338"/>
      <c r="ACL3" s="338"/>
      <c r="ACM3" s="338"/>
      <c r="ACN3" s="338"/>
      <c r="ACO3" s="338"/>
      <c r="ACP3" s="338"/>
      <c r="ACQ3" s="338"/>
      <c r="ACR3" s="338"/>
      <c r="ACS3" s="338"/>
      <c r="ACT3" s="338"/>
      <c r="ACU3" s="338"/>
      <c r="ACV3" s="338"/>
      <c r="ACW3" s="338"/>
      <c r="ACX3" s="338"/>
      <c r="ACY3" s="338"/>
      <c r="ACZ3" s="338"/>
      <c r="ADA3" s="338"/>
      <c r="ADB3" s="338"/>
      <c r="ADC3" s="338"/>
      <c r="ADD3" s="338"/>
      <c r="ADE3" s="338"/>
      <c r="ADF3" s="338"/>
      <c r="ADG3" s="338"/>
      <c r="ADH3" s="338"/>
      <c r="ADI3" s="338"/>
      <c r="ADJ3" s="338"/>
      <c r="ADK3" s="338"/>
      <c r="ADL3" s="338"/>
      <c r="ADM3" s="338"/>
      <c r="ADN3" s="338"/>
      <c r="ADO3" s="338"/>
      <c r="ADP3" s="338"/>
      <c r="ADQ3" s="338"/>
      <c r="ADR3" s="338"/>
      <c r="ADS3" s="338"/>
      <c r="ADT3" s="338"/>
      <c r="ADU3" s="338"/>
      <c r="ADV3" s="338"/>
      <c r="ADW3" s="338"/>
      <c r="ADX3" s="338"/>
      <c r="ADY3" s="338"/>
      <c r="ADZ3" s="338"/>
      <c r="AEA3" s="338"/>
      <c r="AEB3" s="338"/>
      <c r="AEC3" s="338"/>
      <c r="AED3" s="338"/>
      <c r="AEE3" s="338"/>
      <c r="AEF3" s="338"/>
      <c r="AEG3" s="338"/>
      <c r="AEH3" s="338"/>
      <c r="AEI3" s="338"/>
      <c r="AEJ3" s="338"/>
      <c r="AEK3" s="338"/>
      <c r="AEL3" s="338"/>
      <c r="AEM3" s="338"/>
      <c r="AEN3" s="338"/>
      <c r="AEO3" s="338"/>
      <c r="AEP3" s="338"/>
      <c r="AEQ3" s="338"/>
      <c r="AER3" s="338"/>
      <c r="AES3" s="338"/>
      <c r="AET3" s="338"/>
      <c r="AEU3" s="338"/>
      <c r="AEV3" s="338"/>
      <c r="AEW3" s="338"/>
      <c r="AEX3" s="338"/>
      <c r="AEY3" s="338"/>
      <c r="AEZ3" s="338"/>
      <c r="AFA3" s="338"/>
      <c r="AFB3" s="338"/>
      <c r="AFC3" s="338"/>
      <c r="AFD3" s="338"/>
      <c r="AFE3" s="338"/>
      <c r="AFF3" s="338"/>
      <c r="AFG3" s="338"/>
      <c r="AFH3" s="338"/>
      <c r="AFI3" s="338"/>
      <c r="AFJ3" s="338"/>
      <c r="AFK3" s="338"/>
      <c r="AFL3" s="338"/>
      <c r="AFM3" s="338"/>
      <c r="AFN3" s="338"/>
      <c r="AFO3" s="338"/>
      <c r="AFP3" s="338"/>
      <c r="AFQ3" s="338"/>
      <c r="AFR3" s="338"/>
      <c r="AFS3" s="338"/>
      <c r="AFT3" s="338"/>
      <c r="AFU3" s="338"/>
      <c r="AFV3" s="338"/>
      <c r="AFW3" s="338"/>
      <c r="AFX3" s="338"/>
      <c r="AFY3" s="338"/>
      <c r="AFZ3" s="338"/>
      <c r="AGA3" s="338"/>
      <c r="AGB3" s="338"/>
      <c r="AGC3" s="338"/>
      <c r="AGD3" s="338"/>
      <c r="AGE3" s="338"/>
      <c r="AGF3" s="338"/>
      <c r="AGG3" s="338"/>
      <c r="AGH3" s="338"/>
      <c r="AGI3" s="338"/>
      <c r="AGJ3" s="338"/>
      <c r="AGK3" s="338"/>
      <c r="AGL3" s="338"/>
      <c r="AGM3" s="338"/>
      <c r="AGN3" s="338"/>
      <c r="AGO3" s="338"/>
      <c r="AGP3" s="338"/>
      <c r="AGQ3" s="338"/>
      <c r="AGR3" s="338"/>
      <c r="AGS3" s="338"/>
      <c r="AGT3" s="338"/>
      <c r="AGU3" s="338"/>
      <c r="AGV3" s="338"/>
      <c r="AGW3" s="338"/>
      <c r="AGX3" s="338"/>
      <c r="AGY3" s="338"/>
      <c r="AGZ3" s="338"/>
      <c r="AHA3" s="338"/>
      <c r="AHB3" s="338"/>
      <c r="AHC3" s="338"/>
      <c r="AHD3" s="338"/>
      <c r="AHE3" s="338"/>
      <c r="AHF3" s="338"/>
      <c r="AHG3" s="338"/>
      <c r="AHH3" s="338"/>
      <c r="AHI3" s="338"/>
      <c r="AHJ3" s="338"/>
      <c r="AHK3" s="338"/>
      <c r="AHL3" s="338"/>
      <c r="AHM3" s="338"/>
      <c r="AHN3" s="338"/>
      <c r="AHO3" s="338"/>
      <c r="AHP3" s="338"/>
      <c r="AHQ3" s="338"/>
      <c r="AHR3" s="338"/>
      <c r="AHS3" s="338"/>
      <c r="AHT3" s="338"/>
      <c r="AHU3" s="338"/>
      <c r="AHV3" s="338"/>
      <c r="AHW3" s="338"/>
      <c r="AHX3" s="338"/>
      <c r="AHY3" s="338"/>
      <c r="AHZ3" s="338"/>
      <c r="AIA3" s="338"/>
      <c r="AIB3" s="338"/>
      <c r="AIC3" s="338"/>
      <c r="AID3" s="338"/>
      <c r="AIE3" s="338"/>
      <c r="AIF3" s="338"/>
      <c r="AIG3" s="338"/>
      <c r="AIH3" s="338"/>
      <c r="AII3" s="338"/>
      <c r="AIJ3" s="338"/>
      <c r="AIK3" s="338"/>
      <c r="AIL3" s="338"/>
      <c r="AIM3" s="338"/>
      <c r="AIN3" s="338"/>
      <c r="AIO3" s="338"/>
      <c r="AIP3" s="338"/>
      <c r="AIQ3" s="338"/>
      <c r="AIR3" s="338"/>
      <c r="AIS3" s="338"/>
      <c r="AIT3" s="338"/>
      <c r="AIU3" s="338"/>
      <c r="AIV3" s="338"/>
      <c r="AIW3" s="338"/>
      <c r="AIX3" s="338"/>
      <c r="AIY3" s="338"/>
      <c r="AIZ3" s="338"/>
      <c r="AJA3" s="338"/>
      <c r="AJB3" s="338"/>
      <c r="AJC3" s="338"/>
      <c r="AJD3" s="338"/>
      <c r="AJE3" s="338"/>
      <c r="AJF3" s="338"/>
      <c r="AJG3" s="338"/>
      <c r="AJH3" s="338"/>
      <c r="AJI3" s="338"/>
      <c r="AJJ3" s="338"/>
      <c r="AJK3" s="338"/>
      <c r="AJL3" s="338"/>
      <c r="AJM3" s="338"/>
      <c r="AJN3" s="338"/>
      <c r="AJO3" s="338"/>
      <c r="AJP3" s="338"/>
      <c r="AJQ3" s="338"/>
      <c r="AJR3" s="338"/>
      <c r="AJS3" s="338"/>
      <c r="AJT3" s="338"/>
      <c r="AJU3" s="338"/>
      <c r="AJV3" s="338"/>
      <c r="AJW3" s="338"/>
      <c r="AJX3" s="338"/>
      <c r="AJY3" s="338"/>
      <c r="AJZ3" s="338"/>
      <c r="AKA3" s="338"/>
      <c r="AKB3" s="338"/>
      <c r="AKC3" s="338"/>
      <c r="AKD3" s="338"/>
      <c r="AKE3" s="338"/>
      <c r="AKF3" s="338"/>
      <c r="AKG3" s="338"/>
      <c r="AKH3" s="338"/>
      <c r="AKI3" s="338"/>
      <c r="AKJ3" s="338"/>
      <c r="AKK3" s="338"/>
      <c r="AKL3" s="338"/>
      <c r="AKM3" s="338"/>
      <c r="AKN3" s="338"/>
      <c r="AKO3" s="338"/>
      <c r="AKP3" s="338"/>
      <c r="AKQ3" s="338"/>
      <c r="AKR3" s="338"/>
      <c r="AKS3" s="338"/>
      <c r="AKT3" s="338"/>
      <c r="AKU3" s="338"/>
      <c r="AKV3" s="338"/>
      <c r="AKW3" s="338"/>
      <c r="AKX3" s="338"/>
      <c r="AKY3" s="338"/>
      <c r="AKZ3" s="338"/>
      <c r="ALA3" s="338"/>
      <c r="ALB3" s="338"/>
      <c r="ALC3" s="338"/>
      <c r="ALD3" s="338"/>
      <c r="ALE3" s="338"/>
      <c r="ALF3" s="338"/>
      <c r="ALG3" s="338"/>
      <c r="ALH3" s="338"/>
      <c r="ALI3" s="338"/>
      <c r="ALJ3" s="338"/>
      <c r="ALK3" s="338"/>
      <c r="ALL3" s="338"/>
      <c r="ALM3" s="338"/>
      <c r="ALN3" s="338"/>
      <c r="ALO3" s="338"/>
      <c r="ALP3" s="338"/>
      <c r="ALQ3" s="338"/>
      <c r="ALR3" s="338"/>
      <c r="ALS3" s="338"/>
      <c r="ALT3" s="338"/>
      <c r="ALU3" s="338"/>
      <c r="ALV3" s="338"/>
      <c r="ALW3" s="338"/>
      <c r="ALX3" s="338"/>
      <c r="ALY3" s="338"/>
      <c r="ALZ3" s="338"/>
      <c r="AMA3" s="338"/>
      <c r="AMB3" s="338"/>
      <c r="AMC3" s="338"/>
      <c r="AMD3" s="338"/>
      <c r="AME3" s="338"/>
      <c r="AMF3" s="338"/>
      <c r="AMG3" s="338"/>
      <c r="AMH3" s="338"/>
      <c r="AMI3" s="338"/>
    </row>
    <row r="4" spans="1:1023" s="389" customFormat="1" ht="31.5" x14ac:dyDescent="0.25">
      <c r="A4" s="454" t="s">
        <v>113</v>
      </c>
      <c r="B4" s="455" t="str">
        <f>'IV.Charges de personnel'!D3</f>
        <v>Repérage/sensibilisation des cédants</v>
      </c>
      <c r="C4" s="456" t="s">
        <v>113</v>
      </c>
      <c r="D4" s="457" t="str">
        <f>B4</f>
        <v>Repérage/sensibilisation des cédants</v>
      </c>
      <c r="E4" s="458"/>
    </row>
    <row r="5" spans="1:1023" s="389" customFormat="1" x14ac:dyDescent="0.25">
      <c r="A5" s="459" t="s">
        <v>114</v>
      </c>
      <c r="B5" s="460" t="s">
        <v>115</v>
      </c>
      <c r="C5" s="461" t="s">
        <v>116</v>
      </c>
      <c r="D5" s="462" t="s">
        <v>115</v>
      </c>
      <c r="E5" s="463" t="s">
        <v>117</v>
      </c>
    </row>
    <row r="6" spans="1:1023" s="389" customFormat="1" x14ac:dyDescent="0.25">
      <c r="A6" s="464" t="s">
        <v>118</v>
      </c>
      <c r="B6" s="465">
        <f>'IV.Charges de personnel'!D15</f>
        <v>0</v>
      </c>
      <c r="C6" s="466" t="s">
        <v>119</v>
      </c>
      <c r="D6" s="467">
        <f>B11*E6</f>
        <v>0</v>
      </c>
      <c r="E6" s="496">
        <v>0.8</v>
      </c>
    </row>
    <row r="7" spans="1:1023" s="389" customFormat="1" x14ac:dyDescent="0.25">
      <c r="A7" s="464" t="s">
        <v>120</v>
      </c>
      <c r="B7" s="468">
        <f>'IV.Charges de personnel'!D17</f>
        <v>0</v>
      </c>
      <c r="C7" s="466" t="s">
        <v>140</v>
      </c>
      <c r="D7" s="467">
        <f>B11*E7</f>
        <v>0</v>
      </c>
      <c r="E7" s="496"/>
    </row>
    <row r="8" spans="1:1023" s="389" customFormat="1" x14ac:dyDescent="0.25">
      <c r="A8" s="464" t="s">
        <v>121</v>
      </c>
      <c r="B8" s="468">
        <f>'V. Frais spécifiques'!D16</f>
        <v>0</v>
      </c>
      <c r="C8" s="466" t="s">
        <v>122</v>
      </c>
      <c r="D8" s="467">
        <f>B11*E8</f>
        <v>0</v>
      </c>
      <c r="E8" s="496"/>
    </row>
    <row r="9" spans="1:1023" s="389" customFormat="1" x14ac:dyDescent="0.25">
      <c r="A9" s="464"/>
      <c r="B9" s="469"/>
      <c r="C9" s="470" t="s">
        <v>123</v>
      </c>
      <c r="D9" s="467">
        <f>B11*E9</f>
        <v>0</v>
      </c>
      <c r="E9" s="259">
        <f>1-E6-E7-E8-E10</f>
        <v>0.19999999999999996</v>
      </c>
    </row>
    <row r="10" spans="1:1023" s="389" customFormat="1" ht="16.5" thickBot="1" x14ac:dyDescent="0.3">
      <c r="A10" s="471" t="s">
        <v>124</v>
      </c>
      <c r="B10" s="472">
        <f>B6*Paramètres!R14</f>
        <v>0</v>
      </c>
      <c r="C10" s="473" t="s">
        <v>125</v>
      </c>
      <c r="D10" s="474">
        <f>B11*E10</f>
        <v>0</v>
      </c>
      <c r="E10" s="497"/>
    </row>
    <row r="11" spans="1:1023" s="477" customFormat="1" ht="16.5" thickBot="1" x14ac:dyDescent="0.3">
      <c r="A11" s="475" t="s">
        <v>69</v>
      </c>
      <c r="B11" s="213">
        <f>SUM(B6:B10)</f>
        <v>0</v>
      </c>
      <c r="C11" s="476" t="s">
        <v>69</v>
      </c>
      <c r="D11" s="199">
        <f>SUM(D6:D10)</f>
        <v>0</v>
      </c>
      <c r="E11" s="225"/>
    </row>
    <row r="12" spans="1:1023" s="389" customFormat="1" ht="31.5" x14ac:dyDescent="0.25">
      <c r="A12" s="454" t="s">
        <v>126</v>
      </c>
      <c r="B12" s="455" t="str">
        <f>'IV.Charges de personnel'!F3</f>
        <v>Accueil Accompagnement des cédants</v>
      </c>
      <c r="C12" s="456" t="s">
        <v>126</v>
      </c>
      <c r="D12" s="478" t="str">
        <f>B12</f>
        <v>Accueil Accompagnement des cédants</v>
      </c>
      <c r="E12" s="458"/>
    </row>
    <row r="13" spans="1:1023" s="389" customFormat="1" x14ac:dyDescent="0.25">
      <c r="A13" s="459" t="s">
        <v>114</v>
      </c>
      <c r="B13" s="460" t="s">
        <v>115</v>
      </c>
      <c r="C13" s="461" t="s">
        <v>116</v>
      </c>
      <c r="D13" s="479" t="s">
        <v>115</v>
      </c>
      <c r="E13" s="463" t="s">
        <v>117</v>
      </c>
    </row>
    <row r="14" spans="1:1023" s="389" customFormat="1" x14ac:dyDescent="0.25">
      <c r="A14" s="464" t="s">
        <v>118</v>
      </c>
      <c r="B14" s="465">
        <f>'IV.Charges de personnel'!F15</f>
        <v>0</v>
      </c>
      <c r="C14" s="466" t="s">
        <v>119</v>
      </c>
      <c r="D14" s="467">
        <f>B19*E14</f>
        <v>0</v>
      </c>
      <c r="E14" s="496">
        <v>0.8</v>
      </c>
    </row>
    <row r="15" spans="1:1023" s="389" customFormat="1" x14ac:dyDescent="0.25">
      <c r="A15" s="464" t="s">
        <v>120</v>
      </c>
      <c r="B15" s="465">
        <f>'IV.Charges de personnel'!F17</f>
        <v>0</v>
      </c>
      <c r="C15" s="470" t="s">
        <v>140</v>
      </c>
      <c r="D15" s="467">
        <f>B19*E15</f>
        <v>0</v>
      </c>
      <c r="E15" s="496"/>
    </row>
    <row r="16" spans="1:1023" s="389" customFormat="1" x14ac:dyDescent="0.25">
      <c r="A16" s="464" t="s">
        <v>121</v>
      </c>
      <c r="B16" s="465">
        <f>'V. Frais spécifiques'!D26</f>
        <v>0</v>
      </c>
      <c r="C16" s="470" t="s">
        <v>122</v>
      </c>
      <c r="D16" s="467">
        <f>B19*E16</f>
        <v>0</v>
      </c>
      <c r="E16" s="496"/>
    </row>
    <row r="17" spans="1:5" s="389" customFormat="1" x14ac:dyDescent="0.25">
      <c r="A17" s="464"/>
      <c r="B17" s="469"/>
      <c r="C17" s="470" t="s">
        <v>123</v>
      </c>
      <c r="D17" s="467">
        <f>B19*E17</f>
        <v>0</v>
      </c>
      <c r="E17" s="259">
        <f>1-E14-E15-E16-E18</f>
        <v>0.19999999999999996</v>
      </c>
    </row>
    <row r="18" spans="1:5" s="389" customFormat="1" ht="16.5" thickBot="1" x14ac:dyDescent="0.3">
      <c r="A18" s="471" t="s">
        <v>124</v>
      </c>
      <c r="B18" s="480">
        <f>B14*Paramètres!R14</f>
        <v>0</v>
      </c>
      <c r="C18" s="473" t="s">
        <v>125</v>
      </c>
      <c r="D18" s="474">
        <f>B19*E18</f>
        <v>0</v>
      </c>
      <c r="E18" s="497"/>
    </row>
    <row r="19" spans="1:5" s="477" customFormat="1" ht="16.5" thickBot="1" x14ac:dyDescent="0.3">
      <c r="A19" s="475" t="s">
        <v>69</v>
      </c>
      <c r="B19" s="213">
        <f>SUM(B14:B18)</f>
        <v>0</v>
      </c>
      <c r="C19" s="476" t="s">
        <v>69</v>
      </c>
      <c r="D19" s="199">
        <f>SUM(D14:D18)</f>
        <v>0</v>
      </c>
      <c r="E19" s="225"/>
    </row>
    <row r="20" spans="1:5" s="389" customFormat="1" ht="31.5" x14ac:dyDescent="0.25">
      <c r="A20" s="454" t="s">
        <v>127</v>
      </c>
      <c r="B20" s="455" t="str">
        <f>'IV.Charges de personnel'!H3</f>
        <v>Mise en relation cédants/repreneurs</v>
      </c>
      <c r="C20" s="456" t="s">
        <v>127</v>
      </c>
      <c r="D20" s="478" t="str">
        <f>B20</f>
        <v>Mise en relation cédants/repreneurs</v>
      </c>
      <c r="E20" s="458"/>
    </row>
    <row r="21" spans="1:5" s="389" customFormat="1" x14ac:dyDescent="0.25">
      <c r="A21" s="459" t="s">
        <v>114</v>
      </c>
      <c r="B21" s="460" t="s">
        <v>115</v>
      </c>
      <c r="C21" s="461" t="s">
        <v>116</v>
      </c>
      <c r="D21" s="479" t="s">
        <v>115</v>
      </c>
      <c r="E21" s="463" t="s">
        <v>117</v>
      </c>
    </row>
    <row r="22" spans="1:5" s="389" customFormat="1" x14ac:dyDescent="0.25">
      <c r="A22" s="464" t="s">
        <v>118</v>
      </c>
      <c r="B22" s="465">
        <f>'IV.Charges de personnel'!H15</f>
        <v>0</v>
      </c>
      <c r="C22" s="466" t="s">
        <v>119</v>
      </c>
      <c r="D22" s="467">
        <f>B27*E22</f>
        <v>0</v>
      </c>
      <c r="E22" s="496">
        <v>0.8</v>
      </c>
    </row>
    <row r="23" spans="1:5" s="389" customFormat="1" x14ac:dyDescent="0.25">
      <c r="A23" s="464" t="s">
        <v>120</v>
      </c>
      <c r="B23" s="465">
        <f>'IV.Charges de personnel'!H17</f>
        <v>0</v>
      </c>
      <c r="C23" s="470" t="s">
        <v>140</v>
      </c>
      <c r="D23" s="467">
        <f>B27*E23</f>
        <v>0</v>
      </c>
      <c r="E23" s="496"/>
    </row>
    <row r="24" spans="1:5" s="389" customFormat="1" x14ac:dyDescent="0.25">
      <c r="A24" s="464" t="s">
        <v>121</v>
      </c>
      <c r="B24" s="465">
        <f>'V. Frais spécifiques'!D38</f>
        <v>0</v>
      </c>
      <c r="C24" s="470" t="s">
        <v>122</v>
      </c>
      <c r="D24" s="467">
        <f>B27*E24</f>
        <v>0</v>
      </c>
      <c r="E24" s="496"/>
    </row>
    <row r="25" spans="1:5" s="389" customFormat="1" x14ac:dyDescent="0.25">
      <c r="A25" s="464"/>
      <c r="B25" s="469"/>
      <c r="C25" s="470" t="s">
        <v>123</v>
      </c>
      <c r="D25" s="467">
        <f>B27*E25</f>
        <v>0</v>
      </c>
      <c r="E25" s="259">
        <f>1-E22-E23-E24-E26</f>
        <v>0.19999999999999996</v>
      </c>
    </row>
    <row r="26" spans="1:5" s="389" customFormat="1" ht="16.5" thickBot="1" x14ac:dyDescent="0.3">
      <c r="A26" s="471" t="s">
        <v>124</v>
      </c>
      <c r="B26" s="480">
        <f>B22*Paramètres!R14</f>
        <v>0</v>
      </c>
      <c r="C26" s="473" t="s">
        <v>125</v>
      </c>
      <c r="D26" s="474">
        <f>B27*E26</f>
        <v>0</v>
      </c>
      <c r="E26" s="497"/>
    </row>
    <row r="27" spans="1:5" s="477" customFormat="1" ht="16.5" thickBot="1" x14ac:dyDescent="0.3">
      <c r="A27" s="475" t="s">
        <v>69</v>
      </c>
      <c r="B27" s="213">
        <f>SUM(B22:B26)</f>
        <v>0</v>
      </c>
      <c r="C27" s="476" t="s">
        <v>69</v>
      </c>
      <c r="D27" s="199">
        <f>SUM(D22:D26)</f>
        <v>0</v>
      </c>
      <c r="E27" s="225"/>
    </row>
    <row r="28" spans="1:5" s="389" customFormat="1" ht="31.5" x14ac:dyDescent="0.25">
      <c r="A28" s="454" t="s">
        <v>128</v>
      </c>
      <c r="B28" s="455" t="str">
        <f>'IV.Charges de personnel'!J3</f>
        <v>Observatoire régional / études régionales</v>
      </c>
      <c r="C28" s="456" t="s">
        <v>128</v>
      </c>
      <c r="D28" s="457" t="str">
        <f>B28</f>
        <v>Observatoire régional / études régionales</v>
      </c>
      <c r="E28" s="458"/>
    </row>
    <row r="29" spans="1:5" s="389" customFormat="1" x14ac:dyDescent="0.25">
      <c r="A29" s="459" t="s">
        <v>114</v>
      </c>
      <c r="B29" s="460" t="s">
        <v>115</v>
      </c>
      <c r="C29" s="461" t="s">
        <v>116</v>
      </c>
      <c r="D29" s="462" t="s">
        <v>115</v>
      </c>
      <c r="E29" s="463" t="s">
        <v>117</v>
      </c>
    </row>
    <row r="30" spans="1:5" s="389" customFormat="1" x14ac:dyDescent="0.25">
      <c r="A30" s="481" t="s">
        <v>118</v>
      </c>
      <c r="B30" s="465">
        <f>'IV.Charges de personnel'!J15</f>
        <v>0</v>
      </c>
      <c r="C30" s="482" t="s">
        <v>119</v>
      </c>
      <c r="D30" s="483">
        <f>B35*E30</f>
        <v>0</v>
      </c>
      <c r="E30" s="496">
        <v>0.8</v>
      </c>
    </row>
    <row r="31" spans="1:5" s="389" customFormat="1" x14ac:dyDescent="0.25">
      <c r="A31" s="481" t="s">
        <v>120</v>
      </c>
      <c r="B31" s="465">
        <f>'IV.Charges de personnel'!J17</f>
        <v>0</v>
      </c>
      <c r="C31" s="484" t="s">
        <v>140</v>
      </c>
      <c r="D31" s="483">
        <f>B35*E31</f>
        <v>0</v>
      </c>
      <c r="E31" s="496"/>
    </row>
    <row r="32" spans="1:5" s="389" customFormat="1" x14ac:dyDescent="0.25">
      <c r="A32" s="481" t="s">
        <v>121</v>
      </c>
      <c r="B32" s="465">
        <f>'V. Frais spécifiques'!D54</f>
        <v>0</v>
      </c>
      <c r="C32" s="551" t="s">
        <v>259</v>
      </c>
      <c r="D32" s="483">
        <f>B35*E32</f>
        <v>0</v>
      </c>
      <c r="E32" s="496"/>
    </row>
    <row r="33" spans="1:5" s="389" customFormat="1" x14ac:dyDescent="0.25">
      <c r="A33" s="481"/>
      <c r="B33" s="469"/>
      <c r="C33" s="484" t="s">
        <v>123</v>
      </c>
      <c r="D33" s="483">
        <f>B35*E33</f>
        <v>0</v>
      </c>
      <c r="E33" s="259">
        <f>1-E30-E31-E32-E34</f>
        <v>0.19999999999999996</v>
      </c>
    </row>
    <row r="34" spans="1:5" s="389" customFormat="1" ht="16.5" thickBot="1" x14ac:dyDescent="0.3">
      <c r="A34" s="485" t="s">
        <v>124</v>
      </c>
      <c r="B34" s="480">
        <f>B30*Paramètres!R14</f>
        <v>0</v>
      </c>
      <c r="C34" s="486" t="s">
        <v>125</v>
      </c>
      <c r="D34" s="487">
        <f>B35*E34</f>
        <v>0</v>
      </c>
      <c r="E34" s="497"/>
    </row>
    <row r="35" spans="1:5" s="477" customFormat="1" ht="16.5" thickBot="1" x14ac:dyDescent="0.3">
      <c r="A35" s="488" t="s">
        <v>69</v>
      </c>
      <c r="B35" s="213">
        <f>SUM(B30:B34)</f>
        <v>0</v>
      </c>
      <c r="C35" s="489" t="s">
        <v>69</v>
      </c>
      <c r="D35" s="198">
        <f>SUM(D30:D34)</f>
        <v>0</v>
      </c>
      <c r="E35" s="225"/>
    </row>
    <row r="36" spans="1:5" s="389" customFormat="1" ht="47.25" x14ac:dyDescent="0.25">
      <c r="A36" s="454" t="s">
        <v>129</v>
      </c>
      <c r="B36" s="455" t="str">
        <f>'IV.Charges de personnel'!L3</f>
        <v>Coordination /animation régionale / tête de filat régional</v>
      </c>
      <c r="C36" s="456" t="s">
        <v>129</v>
      </c>
      <c r="D36" s="457" t="str">
        <f>B36</f>
        <v>Coordination /animation régionale / tête de filat régional</v>
      </c>
      <c r="E36" s="458"/>
    </row>
    <row r="37" spans="1:5" s="389" customFormat="1" x14ac:dyDescent="0.25">
      <c r="A37" s="459" t="s">
        <v>114</v>
      </c>
      <c r="B37" s="460" t="s">
        <v>115</v>
      </c>
      <c r="C37" s="461" t="s">
        <v>116</v>
      </c>
      <c r="D37" s="462" t="s">
        <v>115</v>
      </c>
      <c r="E37" s="463" t="s">
        <v>117</v>
      </c>
    </row>
    <row r="38" spans="1:5" s="389" customFormat="1" x14ac:dyDescent="0.25">
      <c r="A38" s="481" t="s">
        <v>118</v>
      </c>
      <c r="B38" s="465">
        <f>'IV.Charges de personnel'!L15</f>
        <v>0</v>
      </c>
      <c r="C38" s="482" t="s">
        <v>119</v>
      </c>
      <c r="D38" s="483">
        <f>B43*E38</f>
        <v>0</v>
      </c>
      <c r="E38" s="496">
        <v>0.8</v>
      </c>
    </row>
    <row r="39" spans="1:5" s="389" customFormat="1" x14ac:dyDescent="0.25">
      <c r="A39" s="481" t="s">
        <v>120</v>
      </c>
      <c r="B39" s="465">
        <f>'IV.Charges de personnel'!L17</f>
        <v>0</v>
      </c>
      <c r="C39" s="484" t="s">
        <v>140</v>
      </c>
      <c r="D39" s="483">
        <f>B43*E39</f>
        <v>0</v>
      </c>
      <c r="E39" s="496"/>
    </row>
    <row r="40" spans="1:5" s="389" customFormat="1" x14ac:dyDescent="0.25">
      <c r="A40" s="481" t="s">
        <v>121</v>
      </c>
      <c r="B40" s="465">
        <f>'V. Frais spécifiques'!D70</f>
        <v>0</v>
      </c>
      <c r="C40" s="551" t="s">
        <v>259</v>
      </c>
      <c r="D40" s="483">
        <f>B43*E40</f>
        <v>0</v>
      </c>
      <c r="E40" s="496"/>
    </row>
    <row r="41" spans="1:5" s="389" customFormat="1" x14ac:dyDescent="0.25">
      <c r="A41" s="481"/>
      <c r="B41" s="469"/>
      <c r="C41" s="484" t="s">
        <v>123</v>
      </c>
      <c r="D41" s="483">
        <f>B43*E41</f>
        <v>0</v>
      </c>
      <c r="E41" s="259">
        <f>1-E38-E39-E40-E42</f>
        <v>0.19999999999999996</v>
      </c>
    </row>
    <row r="42" spans="1:5" s="389" customFormat="1" ht="16.5" thickBot="1" x14ac:dyDescent="0.3">
      <c r="A42" s="485" t="s">
        <v>124</v>
      </c>
      <c r="B42" s="480">
        <f>B38*Paramètres!R14</f>
        <v>0</v>
      </c>
      <c r="C42" s="486" t="s">
        <v>125</v>
      </c>
      <c r="D42" s="487">
        <f>B43*E42</f>
        <v>0</v>
      </c>
      <c r="E42" s="497"/>
    </row>
    <row r="43" spans="1:5" s="477" customFormat="1" ht="16.5" thickBot="1" x14ac:dyDescent="0.3">
      <c r="A43" s="488" t="s">
        <v>69</v>
      </c>
      <c r="B43" s="213">
        <f>SUM(B38:B42)</f>
        <v>0</v>
      </c>
      <c r="C43" s="489" t="s">
        <v>69</v>
      </c>
      <c r="D43" s="198">
        <f>SUM(D38:D42)</f>
        <v>0</v>
      </c>
      <c r="E43" s="225"/>
    </row>
    <row r="44" spans="1:5" s="389" customFormat="1" ht="16.5" thickBot="1" x14ac:dyDescent="0.3">
      <c r="A44" s="490" t="s">
        <v>130</v>
      </c>
      <c r="B44" s="215">
        <f>B11+B19+B27+B35+B43</f>
        <v>0</v>
      </c>
      <c r="C44" s="491" t="s">
        <v>131</v>
      </c>
      <c r="D44" s="492">
        <f>D11+D19+D27+D35+D43</f>
        <v>0</v>
      </c>
      <c r="E44" s="225"/>
    </row>
    <row r="45" spans="1:5" x14ac:dyDescent="0.25">
      <c r="A45" s="493"/>
      <c r="B45" s="494"/>
    </row>
    <row r="46" spans="1:5" x14ac:dyDescent="0.25">
      <c r="A46" s="493" t="s">
        <v>132</v>
      </c>
      <c r="B46" s="494"/>
    </row>
    <row r="47" spans="1:5" x14ac:dyDescent="0.25">
      <c r="A47" s="493" t="s">
        <v>133</v>
      </c>
      <c r="B47" s="494"/>
    </row>
    <row r="49" spans="1:1023" x14ac:dyDescent="0.25">
      <c r="A49" s="495" t="s">
        <v>134</v>
      </c>
    </row>
    <row r="50" spans="1:1023" x14ac:dyDescent="0.25">
      <c r="A50" s="388"/>
    </row>
    <row r="51" spans="1:1023" s="414" customFormat="1" x14ac:dyDescent="0.25">
      <c r="A51" s="29" t="s">
        <v>64</v>
      </c>
      <c r="B51" s="498"/>
      <c r="C51" s="31"/>
      <c r="D51" s="27"/>
      <c r="E51" s="499"/>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row>
    <row r="52" spans="1:1023" s="414" customFormat="1" ht="31.5" x14ac:dyDescent="0.25">
      <c r="A52" s="361" t="s">
        <v>66</v>
      </c>
      <c r="B52" s="500"/>
      <c r="C52" s="34"/>
      <c r="D52" s="27"/>
      <c r="E52" s="499"/>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row>
    <row r="53" spans="1:1023" s="414" customFormat="1" x14ac:dyDescent="0.25">
      <c r="A53" s="33" t="s">
        <v>67</v>
      </c>
      <c r="B53" s="500"/>
      <c r="C53" s="34"/>
      <c r="D53" s="27"/>
      <c r="E53" s="499"/>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row>
    <row r="54" spans="1:1023" s="414" customFormat="1" x14ac:dyDescent="0.25">
      <c r="A54" s="35" t="s">
        <v>68</v>
      </c>
      <c r="B54" s="501"/>
      <c r="C54" s="502"/>
      <c r="D54" s="27"/>
      <c r="E54" s="499"/>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row>
    <row r="55" spans="1:1023" s="414" customFormat="1" x14ac:dyDescent="0.25">
      <c r="A55" s="27"/>
      <c r="B55" s="499"/>
      <c r="C55" s="27"/>
      <c r="D55" s="27"/>
      <c r="E55" s="499"/>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row>
    <row r="56" spans="1:1023" s="414" customFormat="1" x14ac:dyDescent="0.25">
      <c r="A56" s="27"/>
      <c r="B56" s="499"/>
      <c r="C56" s="27"/>
      <c r="D56" s="27"/>
      <c r="E56" s="499"/>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row>
    <row r="57" spans="1:1023" s="414" customFormat="1" x14ac:dyDescent="0.25">
      <c r="A57" s="27"/>
      <c r="B57" s="499"/>
      <c r="C57" s="27"/>
      <c r="D57" s="27"/>
      <c r="E57" s="499"/>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c r="ALJ57" s="27"/>
      <c r="ALK57" s="27"/>
      <c r="ALL57" s="27"/>
      <c r="ALM57" s="27"/>
      <c r="ALN57" s="27"/>
      <c r="ALO57" s="27"/>
      <c r="ALP57" s="27"/>
      <c r="ALQ57" s="27"/>
      <c r="ALR57" s="27"/>
      <c r="ALS57" s="27"/>
      <c r="ALT57" s="27"/>
      <c r="ALU57" s="27"/>
      <c r="ALV57" s="27"/>
      <c r="ALW57" s="27"/>
      <c r="ALX57" s="27"/>
      <c r="ALY57" s="27"/>
      <c r="ALZ57" s="27"/>
      <c r="AMA57" s="27"/>
      <c r="AMB57" s="27"/>
      <c r="AMC57" s="27"/>
      <c r="AMD57" s="27"/>
      <c r="AME57" s="27"/>
      <c r="AMF57" s="27"/>
      <c r="AMG57" s="27"/>
      <c r="AMH57" s="27"/>
      <c r="AMI57" s="27"/>
    </row>
    <row r="58" spans="1:1023" s="414" customFormat="1" x14ac:dyDescent="0.25">
      <c r="A58" s="27"/>
      <c r="B58" s="499"/>
      <c r="C58" s="27"/>
      <c r="D58" s="27"/>
      <c r="E58" s="499"/>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row>
    <row r="59" spans="1:1023" s="414" customFormat="1" x14ac:dyDescent="0.25">
      <c r="A59" s="27"/>
      <c r="B59" s="499"/>
      <c r="C59" s="27"/>
      <c r="D59" s="27"/>
      <c r="E59" s="49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c r="ALJ59" s="27"/>
      <c r="ALK59" s="27"/>
      <c r="ALL59" s="27"/>
      <c r="ALM59" s="27"/>
      <c r="ALN59" s="27"/>
      <c r="ALO59" s="27"/>
      <c r="ALP59" s="27"/>
      <c r="ALQ59" s="27"/>
      <c r="ALR59" s="27"/>
      <c r="ALS59" s="27"/>
      <c r="ALT59" s="27"/>
      <c r="ALU59" s="27"/>
      <c r="ALV59" s="27"/>
      <c r="ALW59" s="27"/>
      <c r="ALX59" s="27"/>
      <c r="ALY59" s="27"/>
      <c r="ALZ59" s="27"/>
      <c r="AMA59" s="27"/>
      <c r="AMB59" s="27"/>
      <c r="AMC59" s="27"/>
      <c r="AMD59" s="27"/>
      <c r="AME59" s="27"/>
      <c r="AMF59" s="27"/>
      <c r="AMG59" s="27"/>
      <c r="AMH59" s="27"/>
      <c r="AMI59" s="27"/>
    </row>
    <row r="60" spans="1:1023" s="414" customFormat="1" x14ac:dyDescent="0.25">
      <c r="A60" s="27"/>
      <c r="B60" s="499"/>
      <c r="C60" s="27"/>
      <c r="D60" s="27"/>
      <c r="E60" s="499"/>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c r="ALJ60" s="27"/>
      <c r="ALK60" s="27"/>
      <c r="ALL60" s="27"/>
      <c r="ALM60" s="27"/>
      <c r="ALN60" s="27"/>
      <c r="ALO60" s="27"/>
      <c r="ALP60" s="27"/>
      <c r="ALQ60" s="27"/>
      <c r="ALR60" s="27"/>
      <c r="ALS60" s="27"/>
      <c r="ALT60" s="27"/>
      <c r="ALU60" s="27"/>
      <c r="ALV60" s="27"/>
      <c r="ALW60" s="27"/>
      <c r="ALX60" s="27"/>
      <c r="ALY60" s="27"/>
      <c r="ALZ60" s="27"/>
      <c r="AMA60" s="27"/>
      <c r="AMB60" s="27"/>
      <c r="AMC60" s="27"/>
      <c r="AMD60" s="27"/>
      <c r="AME60" s="27"/>
      <c r="AMF60" s="27"/>
      <c r="AMG60" s="27"/>
      <c r="AMH60" s="27"/>
      <c r="AMI60" s="27"/>
    </row>
  </sheetData>
  <mergeCells count="3">
    <mergeCell ref="A1:E1"/>
    <mergeCell ref="A3:B3"/>
    <mergeCell ref="C3:E3"/>
  </mergeCells>
  <pageMargins left="0.7" right="0.7" top="0.75" bottom="0.75" header="0.51180555555555496" footer="0.51180555555555496"/>
  <pageSetup paperSize="9" scale="56"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F21"/>
  <sheetViews>
    <sheetView showGridLines="0" zoomScale="85" zoomScaleNormal="85" workbookViewId="0">
      <selection activeCell="D7" sqref="D7"/>
    </sheetView>
  </sheetViews>
  <sheetFormatPr baseColWidth="10" defaultColWidth="9.140625" defaultRowHeight="15.75" x14ac:dyDescent="0.25"/>
  <cols>
    <col min="1" max="1" width="28.85546875" style="16" customWidth="1"/>
    <col min="2" max="2" width="16.28515625" style="65" customWidth="1"/>
    <col min="3" max="3" width="32.85546875" style="16" customWidth="1"/>
    <col min="4" max="4" width="16" style="65" customWidth="1"/>
    <col min="5" max="5" width="17" style="16" customWidth="1"/>
    <col min="6" max="6" width="11.42578125" style="16"/>
    <col min="7" max="7" width="8" style="16" customWidth="1"/>
    <col min="8" max="8" width="4.85546875" style="16" customWidth="1"/>
    <col min="9" max="9" width="29.85546875" style="16" customWidth="1"/>
    <col min="10" max="10" width="15" style="16" customWidth="1"/>
    <col min="11" max="1020" width="11.42578125" style="16"/>
    <col min="1021" max="1025" width="8.85546875" customWidth="1"/>
  </cols>
  <sheetData>
    <row r="1" spans="1:10" ht="33.4" customHeight="1" x14ac:dyDescent="0.25">
      <c r="A1" s="646" t="str">
        <f>CONCATENATE("VII - Budget prévisionnel du dossier ",'Informations sur le demandeur'!B3)</f>
        <v xml:space="preserve">VII - Budget prévisionnel du dossier </v>
      </c>
      <c r="B1" s="646"/>
      <c r="C1" s="646"/>
      <c r="D1" s="646"/>
      <c r="E1" s="646"/>
      <c r="F1" s="646"/>
      <c r="G1" s="69"/>
      <c r="H1" s="69"/>
      <c r="I1" s="70"/>
      <c r="J1" s="70"/>
    </row>
    <row r="2" spans="1:10" x14ac:dyDescent="0.25">
      <c r="A2" s="70"/>
      <c r="B2" s="71"/>
      <c r="C2" s="70"/>
      <c r="D2" s="71"/>
      <c r="E2" s="70"/>
      <c r="F2" s="69"/>
      <c r="G2" s="69"/>
      <c r="H2" s="69"/>
      <c r="I2" s="70"/>
      <c r="J2" s="70"/>
    </row>
    <row r="3" spans="1:10" ht="13.9" customHeight="1" thickBot="1" x14ac:dyDescent="0.3">
      <c r="A3" s="647" t="s">
        <v>135</v>
      </c>
      <c r="B3" s="647"/>
      <c r="C3" s="647"/>
      <c r="D3" s="647"/>
      <c r="E3" s="647"/>
    </row>
    <row r="4" spans="1:10" ht="16.5" thickBot="1" x14ac:dyDescent="0.3">
      <c r="A4" s="72"/>
      <c r="B4" s="73"/>
      <c r="C4" s="72"/>
      <c r="D4" s="73"/>
      <c r="E4" s="72"/>
      <c r="I4" s="648" t="s">
        <v>100</v>
      </c>
      <c r="J4" s="649"/>
    </row>
    <row r="5" spans="1:10" ht="35.1" customHeight="1" thickBot="1" x14ac:dyDescent="0.3">
      <c r="A5" s="650" t="s">
        <v>136</v>
      </c>
      <c r="B5" s="651"/>
      <c r="C5" s="652" t="s">
        <v>137</v>
      </c>
      <c r="D5" s="653"/>
      <c r="E5" s="328" t="s">
        <v>117</v>
      </c>
      <c r="G5" s="74"/>
      <c r="H5" s="74"/>
      <c r="I5" s="654" t="s">
        <v>136</v>
      </c>
      <c r="J5" s="655"/>
    </row>
    <row r="6" spans="1:10" x14ac:dyDescent="0.25">
      <c r="A6" s="243" t="s">
        <v>118</v>
      </c>
      <c r="B6" s="244">
        <f>'IV.Charges de personnel'!N15</f>
        <v>0</v>
      </c>
      <c r="C6" s="245" t="s">
        <v>138</v>
      </c>
      <c r="D6" s="246">
        <f>'VI. Budget prev détail '!D6+'VI. Budget prev détail '!D14+'VI. Budget prev détail '!D22+'VI. Budget prev détail '!D30+'VI. Budget prev détail '!D38</f>
        <v>0</v>
      </c>
      <c r="E6" s="247" t="e">
        <f>D6/D$15</f>
        <v>#DIV/0!</v>
      </c>
      <c r="G6" s="68"/>
      <c r="H6" s="68"/>
      <c r="I6" s="248" t="s">
        <v>118</v>
      </c>
      <c r="J6" s="249">
        <f>'VI. Budget prev détail '!B6+'VI. Budget prev détail '!B14+'VI. Budget prev détail '!B22+'VI. Budget prev détail '!B30+'VI. Budget prev détail '!B38</f>
        <v>0</v>
      </c>
    </row>
    <row r="7" spans="1:10" x14ac:dyDescent="0.25">
      <c r="A7" s="194" t="s">
        <v>139</v>
      </c>
      <c r="B7" s="240">
        <f>'IV.Charges de personnel'!N17</f>
        <v>0</v>
      </c>
      <c r="C7" s="204" t="s">
        <v>140</v>
      </c>
      <c r="D7" s="246">
        <f>'VI. Budget prev détail '!D7+'VI. Budget prev détail '!D15+'VI. Budget prev détail '!D23+'VI. Budget prev détail '!D31+'VI. Budget prev détail '!D39</f>
        <v>0</v>
      </c>
      <c r="E7" s="234" t="e">
        <f>D7/D$15</f>
        <v>#DIV/0!</v>
      </c>
      <c r="G7" s="68"/>
      <c r="H7" s="68"/>
      <c r="I7" s="248" t="s">
        <v>139</v>
      </c>
      <c r="J7" s="249">
        <f>'VI. Budget prev détail '!B7+'VI. Budget prev détail '!B15+'VI. Budget prev détail '!B23+'VI. Budget prev détail '!B31+'VI. Budget prev détail '!B39</f>
        <v>0</v>
      </c>
    </row>
    <row r="8" spans="1:10" x14ac:dyDescent="0.25">
      <c r="A8" s="194" t="s">
        <v>121</v>
      </c>
      <c r="B8" s="240">
        <f>'V. Frais spécifiques'!D72</f>
        <v>0</v>
      </c>
      <c r="C8" s="204" t="s">
        <v>141</v>
      </c>
      <c r="D8" s="233">
        <f>'VI. Budget prev détail '!D8+'VI. Budget prev détail '!D16+'VI. Budget prev détail '!D24+'VI. Budget prev détail '!D32+'VI. Budget prev détail '!D40</f>
        <v>0</v>
      </c>
      <c r="E8" s="234" t="e">
        <f>D8/D$15</f>
        <v>#DIV/0!</v>
      </c>
      <c r="G8" s="68"/>
      <c r="H8" s="68"/>
      <c r="I8" s="248" t="s">
        <v>121</v>
      </c>
      <c r="J8" s="249">
        <f>'VI. Budget prev détail '!B8+'VI. Budget prev détail '!B16+'VI. Budget prev détail '!B24+'VI. Budget prev détail '!B32+'VI. Budget prev détail '!B40</f>
        <v>0</v>
      </c>
    </row>
    <row r="9" spans="1:10" x14ac:dyDescent="0.25">
      <c r="A9" s="194"/>
      <c r="B9" s="240"/>
      <c r="C9" s="204"/>
      <c r="D9" s="233"/>
      <c r="E9" s="234"/>
      <c r="G9" s="68"/>
      <c r="H9" s="68"/>
      <c r="I9" s="248" t="s">
        <v>142</v>
      </c>
      <c r="J9" s="249">
        <f>'VI. Budget prev détail '!B9+'VI. Budget prev détail '!B17+'VI. Budget prev détail '!B25+'VI. Budget prev détail '!B33+'VI. Budget prev détail '!B41</f>
        <v>0</v>
      </c>
    </row>
    <row r="10" spans="1:10" x14ac:dyDescent="0.25">
      <c r="A10" s="194" t="s">
        <v>124</v>
      </c>
      <c r="B10" s="240">
        <f>Paramètres!R14*B6</f>
        <v>0</v>
      </c>
      <c r="C10" s="204"/>
      <c r="D10" s="233"/>
      <c r="E10" s="234"/>
      <c r="G10" s="68"/>
      <c r="H10" s="68"/>
      <c r="I10" s="248" t="s">
        <v>124</v>
      </c>
      <c r="J10" s="249">
        <f>'VI. Budget prev détail '!B10+'VI. Budget prev détail '!B18+'VI. Budget prev détail '!B26+'VI. Budget prev détail '!B34+'VI. Budget prev détail '!B42</f>
        <v>0</v>
      </c>
    </row>
    <row r="11" spans="1:10" x14ac:dyDescent="0.25">
      <c r="A11" s="235"/>
      <c r="B11" s="240"/>
      <c r="C11" s="204"/>
      <c r="D11" s="233"/>
      <c r="E11" s="234"/>
      <c r="G11" s="68"/>
      <c r="H11" s="68"/>
      <c r="I11" s="248"/>
      <c r="J11" s="249"/>
    </row>
    <row r="12" spans="1:10" x14ac:dyDescent="0.25">
      <c r="A12" s="194"/>
      <c r="B12" s="240"/>
      <c r="C12" s="204"/>
      <c r="D12" s="233"/>
      <c r="E12" s="234"/>
      <c r="G12" s="68"/>
      <c r="H12" s="68"/>
      <c r="I12" s="248"/>
      <c r="J12" s="249"/>
    </row>
    <row r="13" spans="1:10" x14ac:dyDescent="0.25">
      <c r="A13" s="194"/>
      <c r="B13" s="240"/>
      <c r="C13" s="204" t="s">
        <v>123</v>
      </c>
      <c r="D13" s="233">
        <f>'VI. Budget prev détail '!D9+'VI. Budget prev détail '!D17+'VI. Budget prev détail '!D25+'VI. Budget prev détail '!D33+'VI. Budget prev détail '!D41</f>
        <v>0</v>
      </c>
      <c r="E13" s="234" t="e">
        <f>D13/D$15</f>
        <v>#DIV/0!</v>
      </c>
      <c r="G13" s="68"/>
      <c r="H13" s="68"/>
      <c r="I13" s="248"/>
      <c r="J13" s="249"/>
    </row>
    <row r="14" spans="1:10" ht="16.5" thickBot="1" x14ac:dyDescent="0.3">
      <c r="A14" s="195"/>
      <c r="B14" s="241"/>
      <c r="C14" s="205" t="s">
        <v>125</v>
      </c>
      <c r="D14" s="236"/>
      <c r="E14" s="237"/>
      <c r="G14" s="68"/>
      <c r="H14" s="68"/>
      <c r="I14" s="248"/>
      <c r="J14" s="249"/>
    </row>
    <row r="15" spans="1:10" ht="16.5" thickBot="1" x14ac:dyDescent="0.3">
      <c r="A15" s="197" t="s">
        <v>69</v>
      </c>
      <c r="B15" s="242">
        <f>SUM(B6:B14)</f>
        <v>0</v>
      </c>
      <c r="C15" s="206" t="s">
        <v>69</v>
      </c>
      <c r="D15" s="238">
        <f>SUM(D6:D14)</f>
        <v>0</v>
      </c>
      <c r="E15" s="239" t="e">
        <f>D15/B15</f>
        <v>#DIV/0!</v>
      </c>
      <c r="G15" s="68"/>
      <c r="H15" s="68"/>
      <c r="I15" s="250" t="s">
        <v>69</v>
      </c>
      <c r="J15" s="251">
        <f>'VI. Budget prev détail '!B43+'VI. Budget prev détail '!B35+'VI. Budget prev détail '!B27+'VI. Budget prev détail '!B19+'VI. Budget prev détail '!B11</f>
        <v>0</v>
      </c>
    </row>
    <row r="17" spans="1:1020" x14ac:dyDescent="0.25">
      <c r="A17" s="642" t="s">
        <v>143</v>
      </c>
      <c r="B17" s="642"/>
      <c r="C17" s="642"/>
      <c r="D17" s="642"/>
      <c r="E17" s="642"/>
      <c r="F17" s="75"/>
      <c r="G17" s="75"/>
      <c r="H17" s="643"/>
      <c r="I17" s="643"/>
      <c r="J17" s="643"/>
    </row>
    <row r="18" spans="1:1020" x14ac:dyDescent="0.25">
      <c r="A18" s="329"/>
      <c r="B18" s="76"/>
      <c r="C18" s="329"/>
      <c r="D18" s="76"/>
      <c r="E18" s="329"/>
      <c r="F18" s="329"/>
      <c r="G18" s="329"/>
      <c r="H18" s="327"/>
      <c r="I18" s="327"/>
      <c r="J18" s="327"/>
    </row>
    <row r="19" spans="1:1020" s="265" customFormat="1" ht="31.5" x14ac:dyDescent="0.25">
      <c r="A19" s="505" t="s">
        <v>144</v>
      </c>
      <c r="B19" s="498"/>
      <c r="C19" s="506" t="s">
        <v>145</v>
      </c>
      <c r="D19" s="507"/>
      <c r="E19" s="508" t="s">
        <v>146</v>
      </c>
      <c r="F19" s="503"/>
      <c r="G19" s="644"/>
      <c r="H19" s="644"/>
      <c r="I19" s="64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4"/>
      <c r="DV19" s="504"/>
      <c r="DW19" s="504"/>
      <c r="DX19" s="504"/>
      <c r="DY19" s="504"/>
      <c r="DZ19" s="504"/>
      <c r="EA19" s="504"/>
      <c r="EB19" s="504"/>
      <c r="EC19" s="504"/>
      <c r="ED19" s="504"/>
      <c r="EE19" s="504"/>
      <c r="EF19" s="504"/>
      <c r="EG19" s="504"/>
      <c r="EH19" s="504"/>
      <c r="EI19" s="504"/>
      <c r="EJ19" s="504"/>
      <c r="EK19" s="504"/>
      <c r="EL19" s="504"/>
      <c r="EM19" s="504"/>
      <c r="EN19" s="504"/>
      <c r="EO19" s="504"/>
      <c r="EP19" s="504"/>
      <c r="EQ19" s="504"/>
      <c r="ER19" s="504"/>
      <c r="ES19" s="504"/>
      <c r="ET19" s="504"/>
      <c r="EU19" s="504"/>
      <c r="EV19" s="504"/>
      <c r="EW19" s="504"/>
      <c r="EX19" s="504"/>
      <c r="EY19" s="504"/>
      <c r="EZ19" s="504"/>
      <c r="FA19" s="504"/>
      <c r="FB19" s="504"/>
      <c r="FC19" s="504"/>
      <c r="FD19" s="504"/>
      <c r="FE19" s="504"/>
      <c r="FF19" s="504"/>
      <c r="FG19" s="504"/>
      <c r="FH19" s="504"/>
      <c r="FI19" s="504"/>
      <c r="FJ19" s="504"/>
      <c r="FK19" s="504"/>
      <c r="FL19" s="504"/>
      <c r="FM19" s="504"/>
      <c r="FN19" s="504"/>
      <c r="FO19" s="504"/>
      <c r="FP19" s="504"/>
      <c r="FQ19" s="504"/>
      <c r="FR19" s="504"/>
      <c r="FS19" s="504"/>
      <c r="FT19" s="504"/>
      <c r="FU19" s="504"/>
      <c r="FV19" s="504"/>
      <c r="FW19" s="504"/>
      <c r="FX19" s="504"/>
      <c r="FY19" s="504"/>
      <c r="FZ19" s="504"/>
      <c r="GA19" s="504"/>
      <c r="GB19" s="504"/>
      <c r="GC19" s="504"/>
      <c r="GD19" s="504"/>
      <c r="GE19" s="504"/>
      <c r="GF19" s="504"/>
      <c r="GG19" s="504"/>
      <c r="GH19" s="504"/>
      <c r="GI19" s="504"/>
      <c r="GJ19" s="504"/>
      <c r="GK19" s="504"/>
      <c r="GL19" s="504"/>
      <c r="GM19" s="504"/>
      <c r="GN19" s="504"/>
      <c r="GO19" s="504"/>
      <c r="GP19" s="504"/>
      <c r="GQ19" s="504"/>
      <c r="GR19" s="504"/>
      <c r="GS19" s="504"/>
      <c r="GT19" s="504"/>
      <c r="GU19" s="504"/>
      <c r="GV19" s="504"/>
      <c r="GW19" s="504"/>
      <c r="GX19" s="504"/>
      <c r="GY19" s="504"/>
      <c r="GZ19" s="504"/>
      <c r="HA19" s="504"/>
      <c r="HB19" s="504"/>
      <c r="HC19" s="504"/>
      <c r="HD19" s="504"/>
      <c r="HE19" s="504"/>
      <c r="HF19" s="504"/>
      <c r="HG19" s="504"/>
      <c r="HH19" s="504"/>
      <c r="HI19" s="504"/>
      <c r="HJ19" s="504"/>
      <c r="HK19" s="504"/>
      <c r="HL19" s="504"/>
      <c r="HM19" s="504"/>
      <c r="HN19" s="504"/>
      <c r="HO19" s="504"/>
      <c r="HP19" s="504"/>
      <c r="HQ19" s="504"/>
      <c r="HR19" s="504"/>
      <c r="HS19" s="504"/>
      <c r="HT19" s="504"/>
      <c r="HU19" s="504"/>
      <c r="HV19" s="504"/>
      <c r="HW19" s="504"/>
      <c r="HX19" s="504"/>
      <c r="HY19" s="504"/>
      <c r="HZ19" s="504"/>
      <c r="IA19" s="504"/>
      <c r="IB19" s="504"/>
      <c r="IC19" s="504"/>
      <c r="ID19" s="504"/>
      <c r="IE19" s="504"/>
      <c r="IF19" s="504"/>
      <c r="IG19" s="504"/>
      <c r="IH19" s="504"/>
      <c r="II19" s="504"/>
      <c r="IJ19" s="504"/>
      <c r="IK19" s="504"/>
      <c r="IL19" s="504"/>
      <c r="IM19" s="504"/>
      <c r="IN19" s="504"/>
      <c r="IO19" s="504"/>
      <c r="IP19" s="504"/>
      <c r="IQ19" s="504"/>
      <c r="IR19" s="504"/>
      <c r="IS19" s="504"/>
      <c r="IT19" s="504"/>
      <c r="IU19" s="504"/>
      <c r="IV19" s="504"/>
      <c r="IW19" s="504"/>
      <c r="IX19" s="504"/>
      <c r="IY19" s="504"/>
      <c r="IZ19" s="504"/>
      <c r="JA19" s="504"/>
      <c r="JB19" s="504"/>
      <c r="JC19" s="504"/>
      <c r="JD19" s="504"/>
      <c r="JE19" s="504"/>
      <c r="JF19" s="504"/>
      <c r="JG19" s="504"/>
      <c r="JH19" s="504"/>
      <c r="JI19" s="504"/>
      <c r="JJ19" s="504"/>
      <c r="JK19" s="504"/>
      <c r="JL19" s="504"/>
      <c r="JM19" s="504"/>
      <c r="JN19" s="504"/>
      <c r="JO19" s="504"/>
      <c r="JP19" s="504"/>
      <c r="JQ19" s="504"/>
      <c r="JR19" s="504"/>
      <c r="JS19" s="504"/>
      <c r="JT19" s="504"/>
      <c r="JU19" s="504"/>
      <c r="JV19" s="504"/>
      <c r="JW19" s="504"/>
      <c r="JX19" s="504"/>
      <c r="JY19" s="504"/>
      <c r="JZ19" s="504"/>
      <c r="KA19" s="504"/>
      <c r="KB19" s="504"/>
      <c r="KC19" s="504"/>
      <c r="KD19" s="504"/>
      <c r="KE19" s="504"/>
      <c r="KF19" s="504"/>
      <c r="KG19" s="504"/>
      <c r="KH19" s="504"/>
      <c r="KI19" s="504"/>
      <c r="KJ19" s="504"/>
      <c r="KK19" s="504"/>
      <c r="KL19" s="504"/>
      <c r="KM19" s="504"/>
      <c r="KN19" s="504"/>
      <c r="KO19" s="504"/>
      <c r="KP19" s="504"/>
      <c r="KQ19" s="504"/>
      <c r="KR19" s="504"/>
      <c r="KS19" s="504"/>
      <c r="KT19" s="504"/>
      <c r="KU19" s="504"/>
      <c r="KV19" s="504"/>
      <c r="KW19" s="504"/>
      <c r="KX19" s="504"/>
      <c r="KY19" s="504"/>
      <c r="KZ19" s="504"/>
      <c r="LA19" s="504"/>
      <c r="LB19" s="504"/>
      <c r="LC19" s="504"/>
      <c r="LD19" s="504"/>
      <c r="LE19" s="504"/>
      <c r="LF19" s="504"/>
      <c r="LG19" s="504"/>
      <c r="LH19" s="504"/>
      <c r="LI19" s="504"/>
      <c r="LJ19" s="504"/>
      <c r="LK19" s="504"/>
      <c r="LL19" s="504"/>
      <c r="LM19" s="504"/>
      <c r="LN19" s="504"/>
      <c r="LO19" s="504"/>
      <c r="LP19" s="504"/>
      <c r="LQ19" s="504"/>
      <c r="LR19" s="504"/>
      <c r="LS19" s="504"/>
      <c r="LT19" s="504"/>
      <c r="LU19" s="504"/>
      <c r="LV19" s="504"/>
      <c r="LW19" s="504"/>
      <c r="LX19" s="504"/>
      <c r="LY19" s="504"/>
      <c r="LZ19" s="504"/>
      <c r="MA19" s="504"/>
      <c r="MB19" s="504"/>
      <c r="MC19" s="504"/>
      <c r="MD19" s="504"/>
      <c r="ME19" s="504"/>
      <c r="MF19" s="504"/>
      <c r="MG19" s="504"/>
      <c r="MH19" s="504"/>
      <c r="MI19" s="504"/>
      <c r="MJ19" s="504"/>
      <c r="MK19" s="504"/>
      <c r="ML19" s="504"/>
      <c r="MM19" s="504"/>
      <c r="MN19" s="504"/>
      <c r="MO19" s="504"/>
      <c r="MP19" s="504"/>
      <c r="MQ19" s="504"/>
      <c r="MR19" s="504"/>
      <c r="MS19" s="504"/>
      <c r="MT19" s="504"/>
      <c r="MU19" s="504"/>
      <c r="MV19" s="504"/>
      <c r="MW19" s="504"/>
      <c r="MX19" s="504"/>
      <c r="MY19" s="504"/>
      <c r="MZ19" s="504"/>
      <c r="NA19" s="504"/>
      <c r="NB19" s="504"/>
      <c r="NC19" s="504"/>
      <c r="ND19" s="504"/>
      <c r="NE19" s="504"/>
      <c r="NF19" s="504"/>
      <c r="NG19" s="504"/>
      <c r="NH19" s="504"/>
      <c r="NI19" s="504"/>
      <c r="NJ19" s="504"/>
      <c r="NK19" s="504"/>
      <c r="NL19" s="504"/>
      <c r="NM19" s="504"/>
      <c r="NN19" s="504"/>
      <c r="NO19" s="504"/>
      <c r="NP19" s="504"/>
      <c r="NQ19" s="504"/>
      <c r="NR19" s="504"/>
      <c r="NS19" s="504"/>
      <c r="NT19" s="504"/>
      <c r="NU19" s="504"/>
      <c r="NV19" s="504"/>
      <c r="NW19" s="504"/>
      <c r="NX19" s="504"/>
      <c r="NY19" s="504"/>
      <c r="NZ19" s="504"/>
      <c r="OA19" s="504"/>
      <c r="OB19" s="504"/>
      <c r="OC19" s="504"/>
      <c r="OD19" s="504"/>
      <c r="OE19" s="504"/>
      <c r="OF19" s="504"/>
      <c r="OG19" s="504"/>
      <c r="OH19" s="504"/>
      <c r="OI19" s="504"/>
      <c r="OJ19" s="504"/>
      <c r="OK19" s="504"/>
      <c r="OL19" s="504"/>
      <c r="OM19" s="504"/>
      <c r="ON19" s="504"/>
      <c r="OO19" s="504"/>
      <c r="OP19" s="504"/>
      <c r="OQ19" s="504"/>
      <c r="OR19" s="504"/>
      <c r="OS19" s="504"/>
      <c r="OT19" s="504"/>
      <c r="OU19" s="504"/>
      <c r="OV19" s="504"/>
      <c r="OW19" s="504"/>
      <c r="OX19" s="504"/>
      <c r="OY19" s="504"/>
      <c r="OZ19" s="504"/>
      <c r="PA19" s="504"/>
      <c r="PB19" s="504"/>
      <c r="PC19" s="504"/>
      <c r="PD19" s="504"/>
      <c r="PE19" s="504"/>
      <c r="PF19" s="504"/>
      <c r="PG19" s="504"/>
      <c r="PH19" s="504"/>
      <c r="PI19" s="504"/>
      <c r="PJ19" s="504"/>
      <c r="PK19" s="504"/>
      <c r="PL19" s="504"/>
      <c r="PM19" s="504"/>
      <c r="PN19" s="504"/>
      <c r="PO19" s="504"/>
      <c r="PP19" s="504"/>
      <c r="PQ19" s="504"/>
      <c r="PR19" s="504"/>
      <c r="PS19" s="504"/>
      <c r="PT19" s="504"/>
      <c r="PU19" s="504"/>
      <c r="PV19" s="504"/>
      <c r="PW19" s="504"/>
      <c r="PX19" s="504"/>
      <c r="PY19" s="504"/>
      <c r="PZ19" s="504"/>
      <c r="QA19" s="504"/>
      <c r="QB19" s="504"/>
      <c r="QC19" s="504"/>
      <c r="QD19" s="504"/>
      <c r="QE19" s="504"/>
      <c r="QF19" s="504"/>
      <c r="QG19" s="504"/>
      <c r="QH19" s="504"/>
      <c r="QI19" s="504"/>
      <c r="QJ19" s="504"/>
      <c r="QK19" s="504"/>
      <c r="QL19" s="504"/>
      <c r="QM19" s="504"/>
      <c r="QN19" s="504"/>
      <c r="QO19" s="504"/>
      <c r="QP19" s="504"/>
      <c r="QQ19" s="504"/>
      <c r="QR19" s="504"/>
      <c r="QS19" s="504"/>
      <c r="QT19" s="504"/>
      <c r="QU19" s="504"/>
      <c r="QV19" s="504"/>
      <c r="QW19" s="504"/>
      <c r="QX19" s="504"/>
      <c r="QY19" s="504"/>
      <c r="QZ19" s="504"/>
      <c r="RA19" s="504"/>
      <c r="RB19" s="504"/>
      <c r="RC19" s="504"/>
      <c r="RD19" s="504"/>
      <c r="RE19" s="504"/>
      <c r="RF19" s="504"/>
      <c r="RG19" s="504"/>
      <c r="RH19" s="504"/>
      <c r="RI19" s="504"/>
      <c r="RJ19" s="504"/>
      <c r="RK19" s="504"/>
      <c r="RL19" s="504"/>
      <c r="RM19" s="504"/>
      <c r="RN19" s="504"/>
      <c r="RO19" s="504"/>
      <c r="RP19" s="504"/>
      <c r="RQ19" s="504"/>
      <c r="RR19" s="504"/>
      <c r="RS19" s="504"/>
      <c r="RT19" s="504"/>
      <c r="RU19" s="504"/>
      <c r="RV19" s="504"/>
      <c r="RW19" s="504"/>
      <c r="RX19" s="504"/>
      <c r="RY19" s="504"/>
      <c r="RZ19" s="504"/>
      <c r="SA19" s="504"/>
      <c r="SB19" s="504"/>
      <c r="SC19" s="504"/>
      <c r="SD19" s="504"/>
      <c r="SE19" s="504"/>
      <c r="SF19" s="504"/>
      <c r="SG19" s="504"/>
      <c r="SH19" s="504"/>
      <c r="SI19" s="504"/>
      <c r="SJ19" s="504"/>
      <c r="SK19" s="504"/>
      <c r="SL19" s="504"/>
      <c r="SM19" s="504"/>
      <c r="SN19" s="504"/>
      <c r="SO19" s="504"/>
      <c r="SP19" s="504"/>
      <c r="SQ19" s="504"/>
      <c r="SR19" s="504"/>
      <c r="SS19" s="504"/>
      <c r="ST19" s="504"/>
      <c r="SU19" s="504"/>
      <c r="SV19" s="504"/>
      <c r="SW19" s="504"/>
      <c r="SX19" s="504"/>
      <c r="SY19" s="504"/>
      <c r="SZ19" s="504"/>
      <c r="TA19" s="504"/>
      <c r="TB19" s="504"/>
      <c r="TC19" s="504"/>
      <c r="TD19" s="504"/>
      <c r="TE19" s="504"/>
      <c r="TF19" s="504"/>
      <c r="TG19" s="504"/>
      <c r="TH19" s="504"/>
      <c r="TI19" s="504"/>
      <c r="TJ19" s="504"/>
      <c r="TK19" s="504"/>
      <c r="TL19" s="504"/>
      <c r="TM19" s="504"/>
      <c r="TN19" s="504"/>
      <c r="TO19" s="504"/>
      <c r="TP19" s="504"/>
      <c r="TQ19" s="504"/>
      <c r="TR19" s="504"/>
      <c r="TS19" s="504"/>
      <c r="TT19" s="504"/>
      <c r="TU19" s="504"/>
      <c r="TV19" s="504"/>
      <c r="TW19" s="504"/>
      <c r="TX19" s="504"/>
      <c r="TY19" s="504"/>
      <c r="TZ19" s="504"/>
      <c r="UA19" s="504"/>
      <c r="UB19" s="504"/>
      <c r="UC19" s="504"/>
      <c r="UD19" s="504"/>
      <c r="UE19" s="504"/>
      <c r="UF19" s="504"/>
      <c r="UG19" s="504"/>
      <c r="UH19" s="504"/>
      <c r="UI19" s="504"/>
      <c r="UJ19" s="504"/>
      <c r="UK19" s="504"/>
      <c r="UL19" s="504"/>
      <c r="UM19" s="504"/>
      <c r="UN19" s="504"/>
      <c r="UO19" s="504"/>
      <c r="UP19" s="504"/>
      <c r="UQ19" s="504"/>
      <c r="UR19" s="504"/>
      <c r="US19" s="504"/>
      <c r="UT19" s="504"/>
      <c r="UU19" s="504"/>
      <c r="UV19" s="504"/>
      <c r="UW19" s="504"/>
      <c r="UX19" s="504"/>
      <c r="UY19" s="504"/>
      <c r="UZ19" s="504"/>
      <c r="VA19" s="504"/>
      <c r="VB19" s="504"/>
      <c r="VC19" s="504"/>
      <c r="VD19" s="504"/>
      <c r="VE19" s="504"/>
      <c r="VF19" s="504"/>
      <c r="VG19" s="504"/>
      <c r="VH19" s="504"/>
      <c r="VI19" s="504"/>
      <c r="VJ19" s="504"/>
      <c r="VK19" s="504"/>
      <c r="VL19" s="504"/>
      <c r="VM19" s="504"/>
      <c r="VN19" s="504"/>
      <c r="VO19" s="504"/>
      <c r="VP19" s="504"/>
      <c r="VQ19" s="504"/>
      <c r="VR19" s="504"/>
      <c r="VS19" s="504"/>
      <c r="VT19" s="504"/>
      <c r="VU19" s="504"/>
      <c r="VV19" s="504"/>
      <c r="VW19" s="504"/>
      <c r="VX19" s="504"/>
      <c r="VY19" s="504"/>
      <c r="VZ19" s="504"/>
      <c r="WA19" s="504"/>
      <c r="WB19" s="504"/>
      <c r="WC19" s="504"/>
      <c r="WD19" s="504"/>
      <c r="WE19" s="504"/>
      <c r="WF19" s="504"/>
      <c r="WG19" s="504"/>
      <c r="WH19" s="504"/>
      <c r="WI19" s="504"/>
      <c r="WJ19" s="504"/>
      <c r="WK19" s="504"/>
      <c r="WL19" s="504"/>
      <c r="WM19" s="504"/>
      <c r="WN19" s="504"/>
      <c r="WO19" s="504"/>
      <c r="WP19" s="504"/>
      <c r="WQ19" s="504"/>
      <c r="WR19" s="504"/>
      <c r="WS19" s="504"/>
      <c r="WT19" s="504"/>
      <c r="WU19" s="504"/>
      <c r="WV19" s="504"/>
      <c r="WW19" s="504"/>
      <c r="WX19" s="504"/>
      <c r="WY19" s="504"/>
      <c r="WZ19" s="504"/>
      <c r="XA19" s="504"/>
      <c r="XB19" s="504"/>
      <c r="XC19" s="504"/>
      <c r="XD19" s="504"/>
      <c r="XE19" s="504"/>
      <c r="XF19" s="504"/>
      <c r="XG19" s="504"/>
      <c r="XH19" s="504"/>
      <c r="XI19" s="504"/>
      <c r="XJ19" s="504"/>
      <c r="XK19" s="504"/>
      <c r="XL19" s="504"/>
      <c r="XM19" s="504"/>
      <c r="XN19" s="504"/>
      <c r="XO19" s="504"/>
      <c r="XP19" s="504"/>
      <c r="XQ19" s="504"/>
      <c r="XR19" s="504"/>
      <c r="XS19" s="504"/>
      <c r="XT19" s="504"/>
      <c r="XU19" s="504"/>
      <c r="XV19" s="504"/>
      <c r="XW19" s="504"/>
      <c r="XX19" s="504"/>
      <c r="XY19" s="504"/>
      <c r="XZ19" s="504"/>
      <c r="YA19" s="504"/>
      <c r="YB19" s="504"/>
      <c r="YC19" s="504"/>
      <c r="YD19" s="504"/>
      <c r="YE19" s="504"/>
      <c r="YF19" s="504"/>
      <c r="YG19" s="504"/>
      <c r="YH19" s="504"/>
      <c r="YI19" s="504"/>
      <c r="YJ19" s="504"/>
      <c r="YK19" s="504"/>
      <c r="YL19" s="504"/>
      <c r="YM19" s="504"/>
      <c r="YN19" s="504"/>
      <c r="YO19" s="504"/>
      <c r="YP19" s="504"/>
      <c r="YQ19" s="504"/>
      <c r="YR19" s="504"/>
      <c r="YS19" s="504"/>
      <c r="YT19" s="504"/>
      <c r="YU19" s="504"/>
      <c r="YV19" s="504"/>
      <c r="YW19" s="504"/>
      <c r="YX19" s="504"/>
      <c r="YY19" s="504"/>
      <c r="YZ19" s="504"/>
      <c r="ZA19" s="504"/>
      <c r="ZB19" s="504"/>
      <c r="ZC19" s="504"/>
      <c r="ZD19" s="504"/>
      <c r="ZE19" s="504"/>
      <c r="ZF19" s="504"/>
      <c r="ZG19" s="504"/>
      <c r="ZH19" s="504"/>
      <c r="ZI19" s="504"/>
      <c r="ZJ19" s="504"/>
      <c r="ZK19" s="504"/>
      <c r="ZL19" s="504"/>
      <c r="ZM19" s="504"/>
      <c r="ZN19" s="504"/>
      <c r="ZO19" s="504"/>
      <c r="ZP19" s="504"/>
      <c r="ZQ19" s="504"/>
      <c r="ZR19" s="504"/>
      <c r="ZS19" s="504"/>
      <c r="ZT19" s="504"/>
      <c r="ZU19" s="504"/>
      <c r="ZV19" s="504"/>
      <c r="ZW19" s="504"/>
      <c r="ZX19" s="504"/>
      <c r="ZY19" s="504"/>
      <c r="ZZ19" s="504"/>
      <c r="AAA19" s="504"/>
      <c r="AAB19" s="504"/>
      <c r="AAC19" s="504"/>
      <c r="AAD19" s="504"/>
      <c r="AAE19" s="504"/>
      <c r="AAF19" s="504"/>
      <c r="AAG19" s="504"/>
      <c r="AAH19" s="504"/>
      <c r="AAI19" s="504"/>
      <c r="AAJ19" s="504"/>
      <c r="AAK19" s="504"/>
      <c r="AAL19" s="504"/>
      <c r="AAM19" s="504"/>
      <c r="AAN19" s="504"/>
      <c r="AAO19" s="504"/>
      <c r="AAP19" s="504"/>
      <c r="AAQ19" s="504"/>
      <c r="AAR19" s="504"/>
      <c r="AAS19" s="504"/>
      <c r="AAT19" s="504"/>
      <c r="AAU19" s="504"/>
      <c r="AAV19" s="504"/>
      <c r="AAW19" s="504"/>
      <c r="AAX19" s="504"/>
      <c r="AAY19" s="504"/>
      <c r="AAZ19" s="504"/>
      <c r="ABA19" s="504"/>
      <c r="ABB19" s="504"/>
      <c r="ABC19" s="504"/>
      <c r="ABD19" s="504"/>
      <c r="ABE19" s="504"/>
      <c r="ABF19" s="504"/>
      <c r="ABG19" s="504"/>
      <c r="ABH19" s="504"/>
      <c r="ABI19" s="504"/>
      <c r="ABJ19" s="504"/>
      <c r="ABK19" s="504"/>
      <c r="ABL19" s="504"/>
      <c r="ABM19" s="504"/>
      <c r="ABN19" s="504"/>
      <c r="ABO19" s="504"/>
      <c r="ABP19" s="504"/>
      <c r="ABQ19" s="504"/>
      <c r="ABR19" s="504"/>
      <c r="ABS19" s="504"/>
      <c r="ABT19" s="504"/>
      <c r="ABU19" s="504"/>
      <c r="ABV19" s="504"/>
      <c r="ABW19" s="504"/>
      <c r="ABX19" s="504"/>
      <c r="ABY19" s="504"/>
      <c r="ABZ19" s="504"/>
      <c r="ACA19" s="504"/>
      <c r="ACB19" s="504"/>
      <c r="ACC19" s="504"/>
      <c r="ACD19" s="504"/>
      <c r="ACE19" s="504"/>
      <c r="ACF19" s="504"/>
      <c r="ACG19" s="504"/>
      <c r="ACH19" s="504"/>
      <c r="ACI19" s="504"/>
      <c r="ACJ19" s="504"/>
      <c r="ACK19" s="504"/>
      <c r="ACL19" s="504"/>
      <c r="ACM19" s="504"/>
      <c r="ACN19" s="504"/>
      <c r="ACO19" s="504"/>
      <c r="ACP19" s="504"/>
      <c r="ACQ19" s="504"/>
      <c r="ACR19" s="504"/>
      <c r="ACS19" s="504"/>
      <c r="ACT19" s="504"/>
      <c r="ACU19" s="504"/>
      <c r="ACV19" s="504"/>
      <c r="ACW19" s="504"/>
      <c r="ACX19" s="504"/>
      <c r="ACY19" s="504"/>
      <c r="ACZ19" s="504"/>
      <c r="ADA19" s="504"/>
      <c r="ADB19" s="504"/>
      <c r="ADC19" s="504"/>
      <c r="ADD19" s="504"/>
      <c r="ADE19" s="504"/>
      <c r="ADF19" s="504"/>
      <c r="ADG19" s="504"/>
      <c r="ADH19" s="504"/>
      <c r="ADI19" s="504"/>
      <c r="ADJ19" s="504"/>
      <c r="ADK19" s="504"/>
      <c r="ADL19" s="504"/>
      <c r="ADM19" s="504"/>
      <c r="ADN19" s="504"/>
      <c r="ADO19" s="504"/>
      <c r="ADP19" s="504"/>
      <c r="ADQ19" s="504"/>
      <c r="ADR19" s="504"/>
      <c r="ADS19" s="504"/>
      <c r="ADT19" s="504"/>
      <c r="ADU19" s="504"/>
      <c r="ADV19" s="504"/>
      <c r="ADW19" s="504"/>
      <c r="ADX19" s="504"/>
      <c r="ADY19" s="504"/>
      <c r="ADZ19" s="504"/>
      <c r="AEA19" s="504"/>
      <c r="AEB19" s="504"/>
      <c r="AEC19" s="504"/>
      <c r="AED19" s="504"/>
      <c r="AEE19" s="504"/>
      <c r="AEF19" s="504"/>
      <c r="AEG19" s="504"/>
      <c r="AEH19" s="504"/>
      <c r="AEI19" s="504"/>
      <c r="AEJ19" s="504"/>
      <c r="AEK19" s="504"/>
      <c r="AEL19" s="504"/>
      <c r="AEM19" s="504"/>
      <c r="AEN19" s="504"/>
      <c r="AEO19" s="504"/>
      <c r="AEP19" s="504"/>
      <c r="AEQ19" s="504"/>
      <c r="AER19" s="504"/>
      <c r="AES19" s="504"/>
      <c r="AET19" s="504"/>
      <c r="AEU19" s="504"/>
      <c r="AEV19" s="504"/>
      <c r="AEW19" s="504"/>
      <c r="AEX19" s="504"/>
      <c r="AEY19" s="504"/>
      <c r="AEZ19" s="504"/>
      <c r="AFA19" s="504"/>
      <c r="AFB19" s="504"/>
      <c r="AFC19" s="504"/>
      <c r="AFD19" s="504"/>
      <c r="AFE19" s="504"/>
      <c r="AFF19" s="504"/>
      <c r="AFG19" s="504"/>
      <c r="AFH19" s="504"/>
      <c r="AFI19" s="504"/>
      <c r="AFJ19" s="504"/>
      <c r="AFK19" s="504"/>
      <c r="AFL19" s="504"/>
      <c r="AFM19" s="504"/>
      <c r="AFN19" s="504"/>
      <c r="AFO19" s="504"/>
      <c r="AFP19" s="504"/>
      <c r="AFQ19" s="504"/>
      <c r="AFR19" s="504"/>
      <c r="AFS19" s="504"/>
      <c r="AFT19" s="504"/>
      <c r="AFU19" s="504"/>
      <c r="AFV19" s="504"/>
      <c r="AFW19" s="504"/>
      <c r="AFX19" s="504"/>
      <c r="AFY19" s="504"/>
      <c r="AFZ19" s="504"/>
      <c r="AGA19" s="504"/>
      <c r="AGB19" s="504"/>
      <c r="AGC19" s="504"/>
      <c r="AGD19" s="504"/>
      <c r="AGE19" s="504"/>
      <c r="AGF19" s="504"/>
      <c r="AGG19" s="504"/>
      <c r="AGH19" s="504"/>
      <c r="AGI19" s="504"/>
      <c r="AGJ19" s="504"/>
      <c r="AGK19" s="504"/>
      <c r="AGL19" s="504"/>
      <c r="AGM19" s="504"/>
      <c r="AGN19" s="504"/>
      <c r="AGO19" s="504"/>
      <c r="AGP19" s="504"/>
      <c r="AGQ19" s="504"/>
      <c r="AGR19" s="504"/>
      <c r="AGS19" s="504"/>
      <c r="AGT19" s="504"/>
      <c r="AGU19" s="504"/>
      <c r="AGV19" s="504"/>
      <c r="AGW19" s="504"/>
      <c r="AGX19" s="504"/>
      <c r="AGY19" s="504"/>
      <c r="AGZ19" s="504"/>
      <c r="AHA19" s="504"/>
      <c r="AHB19" s="504"/>
      <c r="AHC19" s="504"/>
      <c r="AHD19" s="504"/>
      <c r="AHE19" s="504"/>
      <c r="AHF19" s="504"/>
      <c r="AHG19" s="504"/>
      <c r="AHH19" s="504"/>
      <c r="AHI19" s="504"/>
      <c r="AHJ19" s="504"/>
      <c r="AHK19" s="504"/>
      <c r="AHL19" s="504"/>
      <c r="AHM19" s="504"/>
      <c r="AHN19" s="504"/>
      <c r="AHO19" s="504"/>
      <c r="AHP19" s="504"/>
      <c r="AHQ19" s="504"/>
      <c r="AHR19" s="504"/>
      <c r="AHS19" s="504"/>
      <c r="AHT19" s="504"/>
      <c r="AHU19" s="504"/>
      <c r="AHV19" s="504"/>
      <c r="AHW19" s="504"/>
      <c r="AHX19" s="504"/>
      <c r="AHY19" s="504"/>
      <c r="AHZ19" s="504"/>
      <c r="AIA19" s="504"/>
      <c r="AIB19" s="504"/>
      <c r="AIC19" s="504"/>
      <c r="AID19" s="504"/>
      <c r="AIE19" s="504"/>
      <c r="AIF19" s="504"/>
      <c r="AIG19" s="504"/>
      <c r="AIH19" s="504"/>
      <c r="AII19" s="504"/>
      <c r="AIJ19" s="504"/>
      <c r="AIK19" s="504"/>
      <c r="AIL19" s="504"/>
      <c r="AIM19" s="504"/>
      <c r="AIN19" s="504"/>
      <c r="AIO19" s="504"/>
      <c r="AIP19" s="504"/>
      <c r="AIQ19" s="504"/>
      <c r="AIR19" s="504"/>
      <c r="AIS19" s="504"/>
      <c r="AIT19" s="504"/>
      <c r="AIU19" s="504"/>
      <c r="AIV19" s="504"/>
      <c r="AIW19" s="504"/>
      <c r="AIX19" s="504"/>
      <c r="AIY19" s="504"/>
      <c r="AIZ19" s="504"/>
      <c r="AJA19" s="504"/>
      <c r="AJB19" s="504"/>
      <c r="AJC19" s="504"/>
      <c r="AJD19" s="504"/>
      <c r="AJE19" s="504"/>
      <c r="AJF19" s="504"/>
      <c r="AJG19" s="504"/>
      <c r="AJH19" s="504"/>
      <c r="AJI19" s="504"/>
      <c r="AJJ19" s="504"/>
      <c r="AJK19" s="504"/>
      <c r="AJL19" s="504"/>
      <c r="AJM19" s="504"/>
      <c r="AJN19" s="504"/>
      <c r="AJO19" s="504"/>
      <c r="AJP19" s="504"/>
      <c r="AJQ19" s="504"/>
      <c r="AJR19" s="504"/>
      <c r="AJS19" s="504"/>
      <c r="AJT19" s="504"/>
      <c r="AJU19" s="504"/>
      <c r="AJV19" s="504"/>
      <c r="AJW19" s="504"/>
      <c r="AJX19" s="504"/>
      <c r="AJY19" s="504"/>
      <c r="AJZ19" s="504"/>
      <c r="AKA19" s="504"/>
      <c r="AKB19" s="504"/>
      <c r="AKC19" s="504"/>
      <c r="AKD19" s="504"/>
      <c r="AKE19" s="504"/>
      <c r="AKF19" s="504"/>
      <c r="AKG19" s="504"/>
      <c r="AKH19" s="504"/>
      <c r="AKI19" s="504"/>
      <c r="AKJ19" s="504"/>
      <c r="AKK19" s="504"/>
      <c r="AKL19" s="504"/>
      <c r="AKM19" s="504"/>
      <c r="AKN19" s="504"/>
      <c r="AKO19" s="504"/>
      <c r="AKP19" s="504"/>
      <c r="AKQ19" s="504"/>
      <c r="AKR19" s="504"/>
      <c r="AKS19" s="504"/>
      <c r="AKT19" s="504"/>
      <c r="AKU19" s="504"/>
      <c r="AKV19" s="504"/>
      <c r="AKW19" s="504"/>
      <c r="AKX19" s="504"/>
      <c r="AKY19" s="504"/>
      <c r="AKZ19" s="504"/>
      <c r="ALA19" s="504"/>
      <c r="ALB19" s="504"/>
      <c r="ALC19" s="504"/>
      <c r="ALD19" s="504"/>
      <c r="ALE19" s="504"/>
      <c r="ALF19" s="504"/>
      <c r="ALG19" s="504"/>
      <c r="ALH19" s="504"/>
      <c r="ALI19" s="504"/>
      <c r="ALJ19" s="504"/>
      <c r="ALK19" s="504"/>
      <c r="ALL19" s="504"/>
      <c r="ALM19" s="504"/>
      <c r="ALN19" s="504"/>
      <c r="ALO19" s="504"/>
      <c r="ALP19" s="504"/>
      <c r="ALQ19" s="504"/>
      <c r="ALR19" s="504"/>
      <c r="ALS19" s="504"/>
      <c r="ALT19" s="504"/>
      <c r="ALU19" s="504"/>
      <c r="ALV19" s="504"/>
      <c r="ALW19" s="504"/>
      <c r="ALX19" s="504"/>
      <c r="ALY19" s="504"/>
      <c r="ALZ19" s="504"/>
      <c r="AMA19" s="504"/>
      <c r="AMB19" s="504"/>
      <c r="AMC19" s="504"/>
      <c r="AMD19" s="504"/>
      <c r="AME19" s="504"/>
      <c r="AMF19" s="504"/>
    </row>
    <row r="20" spans="1:1020" ht="57.75" customHeight="1" x14ac:dyDescent="0.25">
      <c r="A20" s="509"/>
      <c r="B20" s="510"/>
      <c r="C20" s="511"/>
      <c r="D20" s="510"/>
      <c r="E20" s="512"/>
      <c r="F20" s="15"/>
      <c r="G20" s="327"/>
      <c r="H20" s="327"/>
      <c r="I20" s="327"/>
    </row>
    <row r="21" spans="1:1020" ht="140.25" customHeight="1" x14ac:dyDescent="0.25">
      <c r="A21" s="645" t="s">
        <v>147</v>
      </c>
      <c r="B21" s="645"/>
      <c r="C21" s="645"/>
      <c r="D21" s="645"/>
      <c r="E21" s="645"/>
    </row>
  </sheetData>
  <sheetProtection algorithmName="SHA-512" hashValue="UyA64GqFwAHqP+vqs5mZ/rGPlTEbGOiUecrowiy96ZuXvGJqo0E/fqMKy8M850zIr5rNoT1hhNXZu6w0eQl69A==" saltValue="bBkOUMcPy/WJkZL1/n1bOQ==" spinCount="100000" sheet="1" objects="1" scenarios="1"/>
  <mergeCells count="10">
    <mergeCell ref="A17:E17"/>
    <mergeCell ref="H17:J17"/>
    <mergeCell ref="G19:I19"/>
    <mergeCell ref="A21:E21"/>
    <mergeCell ref="A1:F1"/>
    <mergeCell ref="A3:E3"/>
    <mergeCell ref="I4:J4"/>
    <mergeCell ref="A5:B5"/>
    <mergeCell ref="C5:D5"/>
    <mergeCell ref="I5:J5"/>
  </mergeCells>
  <conditionalFormatting sqref="J15">
    <cfRule type="cellIs" dxfId="3" priority="1" operator="notEqual">
      <formula>$B$15</formula>
    </cfRule>
    <cfRule type="cellIs" dxfId="2" priority="2" operator="notEqual">
      <formula>$D$15</formula>
    </cfRule>
  </conditionalFormatting>
  <pageMargins left="0.7" right="0.7" top="0.75" bottom="0.75" header="0.51180555555555496" footer="0.51180555555555496"/>
  <pageSetup paperSize="9" scale="46"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A1:AMK56"/>
  <sheetViews>
    <sheetView showGridLines="0" topLeftCell="A7" zoomScale="85" zoomScaleNormal="85" workbookViewId="0">
      <selection activeCell="H24" sqref="H24"/>
    </sheetView>
  </sheetViews>
  <sheetFormatPr baseColWidth="10" defaultColWidth="11.42578125" defaultRowHeight="15.75" x14ac:dyDescent="0.25"/>
  <cols>
    <col min="1" max="1" width="4.28515625" style="16" customWidth="1"/>
    <col min="2" max="2" width="44.28515625" style="327" customWidth="1"/>
    <col min="3" max="3" width="17.7109375" style="65" customWidth="1"/>
    <col min="4" max="5" width="4.28515625" style="16" customWidth="1"/>
    <col min="6" max="6" width="44.28515625" style="327" customWidth="1"/>
    <col min="7" max="7" width="17.7109375" style="65" customWidth="1"/>
    <col min="8" max="1025" width="11.42578125" style="16"/>
  </cols>
  <sheetData>
    <row r="1" spans="1:7" ht="17.25" x14ac:dyDescent="0.25">
      <c r="A1" s="656" t="str">
        <f>CONCATENATE("Annexe 1 - Budget prévisionnel de la structure ",'Informations sur le demandeur'!B3)</f>
        <v xml:space="preserve">Annexe 1 - Budget prévisionnel de la structure </v>
      </c>
      <c r="B1" s="656"/>
      <c r="C1" s="656"/>
      <c r="D1" s="656"/>
      <c r="E1" s="656"/>
      <c r="F1" s="656"/>
      <c r="G1" s="656"/>
    </row>
    <row r="2" spans="1:7" ht="15" customHeight="1" x14ac:dyDescent="0.25">
      <c r="A2" s="657" t="s">
        <v>148</v>
      </c>
      <c r="B2" s="657"/>
      <c r="C2" s="657"/>
      <c r="D2" s="657"/>
      <c r="E2" s="657"/>
      <c r="F2" s="657"/>
      <c r="G2" s="657"/>
    </row>
    <row r="3" spans="1:7" ht="16.5" thickBot="1" x14ac:dyDescent="0.3"/>
    <row r="4" spans="1:7" ht="16.5" thickBot="1" x14ac:dyDescent="0.3">
      <c r="A4" s="658" t="s">
        <v>136</v>
      </c>
      <c r="B4" s="658"/>
      <c r="C4" s="252" t="s">
        <v>149</v>
      </c>
      <c r="D4" s="66"/>
      <c r="E4" s="658" t="s">
        <v>137</v>
      </c>
      <c r="F4" s="658"/>
      <c r="G4" s="252" t="s">
        <v>149</v>
      </c>
    </row>
    <row r="5" spans="1:7" ht="16.5" thickBot="1" x14ac:dyDescent="0.3">
      <c r="A5" s="77"/>
      <c r="B5" s="78"/>
      <c r="C5" s="79"/>
      <c r="D5" s="80"/>
      <c r="E5" s="81"/>
      <c r="F5" s="82"/>
      <c r="G5" s="83"/>
    </row>
    <row r="6" spans="1:7" ht="32.25" customHeight="1" x14ac:dyDescent="0.25">
      <c r="A6" s="659" t="s">
        <v>261</v>
      </c>
      <c r="B6" s="659"/>
      <c r="C6" s="84">
        <f>SUM(C7:C13)</f>
        <v>0</v>
      </c>
      <c r="D6" s="80"/>
      <c r="E6" s="659" t="s">
        <v>260</v>
      </c>
      <c r="F6" s="659"/>
      <c r="G6" s="85">
        <f>SUM(G7:G12)</f>
        <v>0</v>
      </c>
    </row>
    <row r="7" spans="1:7" ht="16.5" thickBot="1" x14ac:dyDescent="0.3">
      <c r="A7" s="86"/>
      <c r="B7" s="78" t="s">
        <v>262</v>
      </c>
      <c r="C7" s="523"/>
      <c r="D7" s="80"/>
      <c r="E7" s="87"/>
      <c r="F7" s="553" t="s">
        <v>271</v>
      </c>
      <c r="G7" s="523"/>
    </row>
    <row r="8" spans="1:7" ht="16.5" thickBot="1" x14ac:dyDescent="0.3">
      <c r="A8" s="86"/>
      <c r="B8" s="78" t="s">
        <v>263</v>
      </c>
      <c r="C8" s="523"/>
      <c r="D8" s="80"/>
      <c r="E8" s="87"/>
      <c r="F8" s="553" t="s">
        <v>272</v>
      </c>
      <c r="G8" s="523"/>
    </row>
    <row r="9" spans="1:7" ht="16.5" thickBot="1" x14ac:dyDescent="0.3">
      <c r="A9" s="86"/>
      <c r="B9" s="78" t="s">
        <v>264</v>
      </c>
      <c r="C9" s="523"/>
      <c r="D9" s="80"/>
      <c r="E9" s="87"/>
      <c r="F9" s="553" t="s">
        <v>273</v>
      </c>
      <c r="G9" s="523"/>
    </row>
    <row r="10" spans="1:7" ht="16.5" thickBot="1" x14ac:dyDescent="0.3">
      <c r="A10" s="86"/>
      <c r="B10" s="78" t="s">
        <v>265</v>
      </c>
      <c r="C10" s="523"/>
      <c r="D10" s="80"/>
      <c r="E10" s="87"/>
      <c r="F10" s="553" t="s">
        <v>274</v>
      </c>
      <c r="G10" s="523"/>
    </row>
    <row r="11" spans="1:7" ht="16.5" thickBot="1" x14ac:dyDescent="0.3">
      <c r="A11" s="86"/>
      <c r="B11" s="78" t="s">
        <v>266</v>
      </c>
      <c r="C11" s="523"/>
      <c r="D11" s="80"/>
      <c r="E11" s="87"/>
      <c r="F11" s="553" t="s">
        <v>275</v>
      </c>
      <c r="G11" s="523"/>
    </row>
    <row r="12" spans="1:7" x14ac:dyDescent="0.25">
      <c r="A12" s="86"/>
      <c r="B12" s="78" t="s">
        <v>267</v>
      </c>
      <c r="C12" s="523"/>
      <c r="D12" s="80"/>
      <c r="E12" s="88"/>
      <c r="F12" s="525"/>
      <c r="G12" s="523"/>
    </row>
    <row r="13" spans="1:7" ht="15.75" customHeight="1" x14ac:dyDescent="0.25">
      <c r="A13" s="86"/>
      <c r="B13" s="524"/>
      <c r="C13" s="523"/>
      <c r="D13" s="80"/>
      <c r="E13" s="659" t="s">
        <v>150</v>
      </c>
      <c r="F13" s="659"/>
      <c r="G13" s="84">
        <f>SUM(G14:G31)</f>
        <v>0</v>
      </c>
    </row>
    <row r="14" spans="1:7" x14ac:dyDescent="0.25">
      <c r="A14" s="660" t="s">
        <v>151</v>
      </c>
      <c r="B14" s="660"/>
      <c r="C14" s="84">
        <f>SUM(C15:C19)</f>
        <v>0</v>
      </c>
      <c r="D14" s="80"/>
      <c r="E14" s="88"/>
      <c r="F14" s="89" t="s">
        <v>152</v>
      </c>
      <c r="G14" s="523"/>
    </row>
    <row r="15" spans="1:7" x14ac:dyDescent="0.25">
      <c r="A15" s="86"/>
      <c r="B15" s="78" t="s">
        <v>153</v>
      </c>
      <c r="C15" s="523"/>
      <c r="D15" s="80"/>
      <c r="E15" s="88"/>
      <c r="F15" s="525" t="s">
        <v>154</v>
      </c>
      <c r="G15" s="523"/>
    </row>
    <row r="16" spans="1:7" x14ac:dyDescent="0.25">
      <c r="A16" s="86"/>
      <c r="B16" s="78" t="s">
        <v>155</v>
      </c>
      <c r="C16" s="523"/>
      <c r="D16" s="80"/>
      <c r="E16" s="88"/>
      <c r="F16" s="89" t="s">
        <v>156</v>
      </c>
      <c r="G16" s="523"/>
    </row>
    <row r="17" spans="1:7" x14ac:dyDescent="0.25">
      <c r="A17" s="86"/>
      <c r="B17" s="78" t="s">
        <v>157</v>
      </c>
      <c r="C17" s="523"/>
      <c r="D17" s="80"/>
      <c r="E17" s="88"/>
      <c r="F17" s="89" t="s">
        <v>158</v>
      </c>
      <c r="G17" s="523"/>
    </row>
    <row r="18" spans="1:7" x14ac:dyDescent="0.25">
      <c r="A18" s="86"/>
      <c r="B18" s="78" t="s">
        <v>159</v>
      </c>
      <c r="C18" s="523"/>
      <c r="D18" s="80"/>
      <c r="E18" s="88"/>
      <c r="F18" s="89" t="s">
        <v>158</v>
      </c>
      <c r="G18" s="523"/>
    </row>
    <row r="19" spans="1:7" x14ac:dyDescent="0.25">
      <c r="A19" s="86"/>
      <c r="B19" s="78" t="s">
        <v>160</v>
      </c>
      <c r="C19" s="523"/>
      <c r="D19" s="80"/>
      <c r="E19" s="88"/>
      <c r="F19" s="525" t="s">
        <v>161</v>
      </c>
      <c r="G19" s="523"/>
    </row>
    <row r="20" spans="1:7" ht="15.75" customHeight="1" x14ac:dyDescent="0.25">
      <c r="A20" s="659" t="s">
        <v>162</v>
      </c>
      <c r="B20" s="659"/>
      <c r="C20" s="84">
        <f>SUM(C21:C24)</f>
        <v>0</v>
      </c>
      <c r="D20" s="15"/>
      <c r="E20" s="90"/>
      <c r="F20" s="525"/>
      <c r="G20" s="523"/>
    </row>
    <row r="21" spans="1:7" x14ac:dyDescent="0.25">
      <c r="A21" s="86"/>
      <c r="B21" s="78" t="s">
        <v>163</v>
      </c>
      <c r="C21" s="523"/>
      <c r="D21" s="15"/>
      <c r="E21" s="90"/>
      <c r="F21" s="525" t="s">
        <v>164</v>
      </c>
      <c r="G21" s="523"/>
    </row>
    <row r="22" spans="1:7" x14ac:dyDescent="0.25">
      <c r="A22" s="86"/>
      <c r="B22" s="78" t="s">
        <v>165</v>
      </c>
      <c r="C22" s="523"/>
      <c r="D22" s="15"/>
      <c r="E22" s="90"/>
      <c r="F22" s="525" t="s">
        <v>166</v>
      </c>
      <c r="G22" s="523"/>
    </row>
    <row r="23" spans="1:7" x14ac:dyDescent="0.25">
      <c r="A23" s="86"/>
      <c r="B23" s="78" t="s">
        <v>167</v>
      </c>
      <c r="C23" s="523"/>
      <c r="D23" s="15"/>
      <c r="E23" s="90"/>
      <c r="F23" s="525" t="s">
        <v>168</v>
      </c>
      <c r="G23" s="523"/>
    </row>
    <row r="24" spans="1:7" x14ac:dyDescent="0.25">
      <c r="A24" s="86"/>
      <c r="B24" s="78" t="s">
        <v>160</v>
      </c>
      <c r="C24" s="523"/>
      <c r="D24" s="15"/>
      <c r="E24" s="90"/>
      <c r="F24" s="525" t="s">
        <v>169</v>
      </c>
      <c r="G24" s="523"/>
    </row>
    <row r="25" spans="1:7" ht="30.75" customHeight="1" x14ac:dyDescent="0.25">
      <c r="A25" s="659" t="s">
        <v>268</v>
      </c>
      <c r="B25" s="659"/>
      <c r="C25" s="84">
        <f>SUM(C26:C29)</f>
        <v>0</v>
      </c>
      <c r="D25" s="15"/>
      <c r="E25" s="90"/>
      <c r="F25" s="525"/>
      <c r="G25" s="523"/>
    </row>
    <row r="26" spans="1:7" ht="16.5" thickBot="1" x14ac:dyDescent="0.3">
      <c r="A26" s="86"/>
      <c r="B26" s="78" t="s">
        <v>170</v>
      </c>
      <c r="C26" s="523"/>
      <c r="D26" s="15"/>
      <c r="E26" s="91"/>
      <c r="F26" s="525"/>
      <c r="G26" s="523"/>
    </row>
    <row r="27" spans="1:7" ht="16.5" thickBot="1" x14ac:dyDescent="0.3">
      <c r="A27" s="86"/>
      <c r="B27" s="78" t="s">
        <v>171</v>
      </c>
      <c r="C27" s="523"/>
      <c r="D27" s="15"/>
      <c r="E27" s="91"/>
      <c r="F27" s="525"/>
      <c r="G27" s="523"/>
    </row>
    <row r="28" spans="1:7" ht="16.5" thickBot="1" x14ac:dyDescent="0.3">
      <c r="A28" s="86"/>
      <c r="B28" s="78" t="s">
        <v>160</v>
      </c>
      <c r="C28" s="523"/>
      <c r="D28" s="15"/>
      <c r="E28" s="91"/>
      <c r="F28" s="525"/>
      <c r="G28" s="523"/>
    </row>
    <row r="29" spans="1:7" ht="16.5" thickBot="1" x14ac:dyDescent="0.3">
      <c r="A29" s="86"/>
      <c r="B29" s="524"/>
      <c r="C29" s="523"/>
      <c r="D29" s="15"/>
      <c r="E29" s="91"/>
      <c r="F29" s="525"/>
      <c r="G29" s="523"/>
    </row>
    <row r="30" spans="1:7" ht="15.75" customHeight="1" thickBot="1" x14ac:dyDescent="0.3">
      <c r="A30" s="659" t="s">
        <v>269</v>
      </c>
      <c r="B30" s="659"/>
      <c r="C30" s="84">
        <f>C31</f>
        <v>0</v>
      </c>
      <c r="D30" s="15"/>
      <c r="E30" s="91"/>
      <c r="F30" s="525"/>
      <c r="G30" s="523"/>
    </row>
    <row r="31" spans="1:7" ht="16.5" thickBot="1" x14ac:dyDescent="0.3">
      <c r="A31" s="86"/>
      <c r="B31" s="524"/>
      <c r="C31" s="523"/>
      <c r="D31" s="15"/>
      <c r="E31" s="78"/>
      <c r="F31" s="525"/>
      <c r="G31" s="523"/>
    </row>
    <row r="32" spans="1:7" ht="15.75" customHeight="1" x14ac:dyDescent="0.25">
      <c r="A32" s="659" t="s">
        <v>270</v>
      </c>
      <c r="B32" s="659"/>
      <c r="C32" s="84">
        <f>C33</f>
        <v>0</v>
      </c>
      <c r="D32" s="15"/>
      <c r="E32" s="659" t="s">
        <v>172</v>
      </c>
      <c r="F32" s="659"/>
      <c r="G32" s="84">
        <f>G33</f>
        <v>0</v>
      </c>
    </row>
    <row r="33" spans="1:7" x14ac:dyDescent="0.25">
      <c r="A33" s="92"/>
      <c r="B33" s="524"/>
      <c r="C33" s="523"/>
      <c r="D33" s="15"/>
      <c r="E33" s="90"/>
      <c r="F33" s="89" t="s">
        <v>173</v>
      </c>
      <c r="G33" s="523"/>
    </row>
    <row r="34" spans="1:7" ht="16.5" thickBot="1" x14ac:dyDescent="0.3"/>
    <row r="35" spans="1:7" ht="15.75" customHeight="1" thickBot="1" x14ac:dyDescent="0.3">
      <c r="A35" s="661" t="s">
        <v>174</v>
      </c>
      <c r="B35" s="661"/>
      <c r="C35" s="85">
        <v>0</v>
      </c>
      <c r="D35" s="15"/>
      <c r="E35" s="661" t="s">
        <v>175</v>
      </c>
      <c r="F35" s="661"/>
      <c r="G35" s="85">
        <v>0</v>
      </c>
    </row>
    <row r="36" spans="1:7" ht="15.75" customHeight="1" thickBot="1" x14ac:dyDescent="0.3">
      <c r="A36" s="661" t="s">
        <v>176</v>
      </c>
      <c r="B36" s="661"/>
      <c r="C36" s="84">
        <v>0</v>
      </c>
      <c r="D36" s="15"/>
      <c r="E36" s="661" t="s">
        <v>175</v>
      </c>
      <c r="F36" s="661"/>
      <c r="G36" s="84">
        <v>0</v>
      </c>
    </row>
    <row r="37" spans="1:7" ht="15.75" customHeight="1" x14ac:dyDescent="0.25">
      <c r="A37" s="661" t="s">
        <v>177</v>
      </c>
      <c r="B37" s="661"/>
      <c r="C37" s="84">
        <v>0</v>
      </c>
      <c r="D37" s="15"/>
      <c r="E37" s="661" t="s">
        <v>178</v>
      </c>
      <c r="F37" s="661"/>
      <c r="G37" s="84">
        <v>0</v>
      </c>
    </row>
    <row r="38" spans="1:7" x14ac:dyDescent="0.25">
      <c r="A38" s="77"/>
      <c r="C38" s="67"/>
      <c r="D38" s="15"/>
      <c r="E38" s="15"/>
      <c r="G38" s="67"/>
    </row>
    <row r="39" spans="1:7" x14ac:dyDescent="0.25">
      <c r="A39" s="77"/>
      <c r="B39" s="93" t="s">
        <v>179</v>
      </c>
      <c r="C39" s="94">
        <f>C6+C14+C20+C25+C30+C32+C35+C36+C37</f>
        <v>0</v>
      </c>
      <c r="D39" s="15"/>
      <c r="E39" s="15"/>
      <c r="F39" s="93" t="s">
        <v>180</v>
      </c>
      <c r="G39" s="94">
        <f>G6+G13+G20+G25+G30+G32+G35+G36+G37</f>
        <v>0</v>
      </c>
    </row>
    <row r="40" spans="1:7" x14ac:dyDescent="0.25">
      <c r="A40" s="77"/>
      <c r="C40" s="67"/>
      <c r="D40" s="15"/>
      <c r="E40" s="15"/>
      <c r="G40" s="83"/>
    </row>
    <row r="41" spans="1:7" x14ac:dyDescent="0.25">
      <c r="A41" s="95"/>
      <c r="B41" s="96" t="s">
        <v>181</v>
      </c>
      <c r="C41" s="97"/>
      <c r="D41" s="98"/>
      <c r="E41" s="98"/>
      <c r="F41" s="96"/>
      <c r="G41" s="99"/>
    </row>
    <row r="42" spans="1:7" ht="26.25" customHeight="1" x14ac:dyDescent="0.25">
      <c r="A42" s="662" t="s">
        <v>182</v>
      </c>
      <c r="B42" s="662"/>
      <c r="C42" s="84">
        <f>SUM(C43:C45)</f>
        <v>0</v>
      </c>
      <c r="D42" s="15"/>
      <c r="E42" s="100">
        <v>87</v>
      </c>
      <c r="F42" s="263" t="s">
        <v>183</v>
      </c>
      <c r="G42" s="84">
        <f>SUM(G43:G45)</f>
        <v>0</v>
      </c>
    </row>
    <row r="43" spans="1:7" x14ac:dyDescent="0.25">
      <c r="A43" s="77"/>
      <c r="B43" s="524"/>
      <c r="C43" s="526"/>
      <c r="D43" s="15"/>
      <c r="E43" s="15"/>
      <c r="F43" s="524"/>
      <c r="G43" s="526"/>
    </row>
    <row r="44" spans="1:7" x14ac:dyDescent="0.25">
      <c r="A44" s="77"/>
      <c r="B44" s="524"/>
      <c r="C44" s="526"/>
      <c r="D44" s="15"/>
      <c r="E44" s="15"/>
      <c r="F44" s="524"/>
      <c r="G44" s="526"/>
    </row>
    <row r="45" spans="1:7" x14ac:dyDescent="0.25">
      <c r="A45" s="77"/>
      <c r="B45" s="524"/>
      <c r="C45" s="526"/>
      <c r="D45" s="15"/>
      <c r="E45" s="15"/>
      <c r="F45" s="524"/>
      <c r="G45" s="526"/>
    </row>
    <row r="46" spans="1:7" x14ac:dyDescent="0.25">
      <c r="A46" s="101"/>
      <c r="B46" s="102" t="s">
        <v>69</v>
      </c>
      <c r="C46" s="103">
        <f>C42</f>
        <v>0</v>
      </c>
      <c r="D46" s="104"/>
      <c r="E46" s="104"/>
      <c r="F46" s="102" t="s">
        <v>69</v>
      </c>
      <c r="G46" s="103">
        <f>G42</f>
        <v>0</v>
      </c>
    </row>
    <row r="47" spans="1:7" x14ac:dyDescent="0.25">
      <c r="A47" s="15"/>
      <c r="C47" s="67"/>
      <c r="D47" s="15"/>
      <c r="E47" s="15"/>
      <c r="G47" s="67"/>
    </row>
    <row r="48" spans="1:7" x14ac:dyDescent="0.25">
      <c r="A48" s="663" t="s">
        <v>184</v>
      </c>
      <c r="B48" s="663"/>
      <c r="C48" s="663"/>
      <c r="D48" s="663"/>
      <c r="E48" s="663"/>
      <c r="F48" s="663"/>
      <c r="G48" s="663"/>
    </row>
    <row r="50" spans="1:7" x14ac:dyDescent="0.25">
      <c r="A50" s="29"/>
      <c r="B50" s="513"/>
      <c r="C50" s="498"/>
      <c r="D50" s="30"/>
      <c r="E50" s="30"/>
      <c r="F50" s="513"/>
      <c r="G50" s="514"/>
    </row>
    <row r="51" spans="1:7" x14ac:dyDescent="0.25">
      <c r="A51" s="515"/>
      <c r="B51" s="516" t="s">
        <v>144</v>
      </c>
      <c r="C51" s="517" t="s">
        <v>145</v>
      </c>
      <c r="D51" s="518"/>
      <c r="E51" s="518"/>
      <c r="F51" s="516" t="s">
        <v>185</v>
      </c>
      <c r="G51" s="519"/>
    </row>
    <row r="52" spans="1:7" x14ac:dyDescent="0.25">
      <c r="A52" s="515"/>
      <c r="B52" s="516"/>
      <c r="C52" s="517"/>
      <c r="D52" s="518"/>
      <c r="E52" s="518"/>
      <c r="F52" s="516"/>
      <c r="G52" s="519"/>
    </row>
    <row r="53" spans="1:7" x14ac:dyDescent="0.25">
      <c r="A53" s="515"/>
      <c r="B53" s="516"/>
      <c r="C53" s="517"/>
      <c r="D53" s="518"/>
      <c r="E53" s="518"/>
      <c r="F53" s="516"/>
      <c r="G53" s="519"/>
    </row>
    <row r="54" spans="1:7" x14ac:dyDescent="0.25">
      <c r="A54" s="520"/>
      <c r="B54" s="521"/>
      <c r="C54" s="510"/>
      <c r="D54" s="511"/>
      <c r="E54" s="511"/>
      <c r="F54" s="521"/>
      <c r="G54" s="522"/>
    </row>
    <row r="55" spans="1:7" x14ac:dyDescent="0.25">
      <c r="A55" s="15"/>
      <c r="C55" s="67"/>
      <c r="D55" s="15"/>
      <c r="E55" s="15"/>
      <c r="G55" s="67"/>
    </row>
    <row r="56" spans="1:7" ht="43.5" customHeight="1" x14ac:dyDescent="0.25">
      <c r="A56" s="664" t="s">
        <v>186</v>
      </c>
      <c r="B56" s="664"/>
      <c r="C56" s="664"/>
      <c r="D56" s="664"/>
      <c r="E56" s="664"/>
      <c r="F56" s="664"/>
      <c r="G56" s="664"/>
    </row>
  </sheetData>
  <mergeCells count="22">
    <mergeCell ref="A37:B37"/>
    <mergeCell ref="E37:F37"/>
    <mergeCell ref="A42:B42"/>
    <mergeCell ref="A48:G48"/>
    <mergeCell ref="A56:G56"/>
    <mergeCell ref="A32:B32"/>
    <mergeCell ref="E32:F32"/>
    <mergeCell ref="A35:B35"/>
    <mergeCell ref="E35:F35"/>
    <mergeCell ref="A36:B36"/>
    <mergeCell ref="E36:F36"/>
    <mergeCell ref="E13:F13"/>
    <mergeCell ref="A14:B14"/>
    <mergeCell ref="A20:B20"/>
    <mergeCell ref="A25:B25"/>
    <mergeCell ref="A30:B30"/>
    <mergeCell ref="A1:G1"/>
    <mergeCell ref="A2:G2"/>
    <mergeCell ref="A4:B4"/>
    <mergeCell ref="E4:F4"/>
    <mergeCell ref="A6:B6"/>
    <mergeCell ref="E6:F6"/>
  </mergeCells>
  <pageMargins left="0.7" right="0.7" top="0.75" bottom="0.75" header="0.51180555555555496" footer="0.51180555555555496"/>
  <pageSetup paperSize="9" scale="63"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D095"/>
  </sheetPr>
  <dimension ref="A1:AMI44"/>
  <sheetViews>
    <sheetView showGridLines="0" tabSelected="1" topLeftCell="A7" zoomScale="85" zoomScaleNormal="85" workbookViewId="0">
      <selection activeCell="D28" sqref="D28"/>
    </sheetView>
  </sheetViews>
  <sheetFormatPr baseColWidth="10" defaultColWidth="9.140625" defaultRowHeight="15.75" x14ac:dyDescent="0.25"/>
  <cols>
    <col min="1" max="1" width="40.140625" style="16" customWidth="1"/>
    <col min="2" max="2" width="29" style="65" customWidth="1"/>
    <col min="3" max="3" width="40.5703125" style="16" customWidth="1"/>
    <col min="4" max="4" width="33.7109375" style="16" customWidth="1"/>
    <col min="5" max="5" width="10.7109375" style="65" customWidth="1"/>
    <col min="6" max="1023" width="11.42578125" style="16"/>
    <col min="1024" max="1025" width="11.5703125" customWidth="1"/>
  </cols>
  <sheetData>
    <row r="1" spans="1:5" s="24" customFormat="1" ht="34.15" customHeight="1" x14ac:dyDescent="0.3">
      <c r="A1" s="665" t="str">
        <f>CONCATENATE("Instruction_Budget prévisionnel du dossier détaillé par programme d'actions ",'Informations sur le demandeur'!B3)</f>
        <v xml:space="preserve">Instruction_Budget prévisionnel du dossier détaillé par programme d'actions </v>
      </c>
      <c r="B1" s="665"/>
      <c r="C1" s="665"/>
      <c r="D1" s="665"/>
      <c r="E1" s="665"/>
    </row>
    <row r="2" spans="1:5" ht="16.5" thickBot="1" x14ac:dyDescent="0.3"/>
    <row r="3" spans="1:5" s="217" customFormat="1" ht="31.5" customHeight="1" thickBot="1" x14ac:dyDescent="0.3">
      <c r="A3" s="666" t="s">
        <v>111</v>
      </c>
      <c r="B3" s="667"/>
      <c r="C3" s="668" t="s">
        <v>112</v>
      </c>
      <c r="D3" s="669"/>
      <c r="E3" s="670"/>
    </row>
    <row r="4" spans="1:5" s="217" customFormat="1" ht="31.5" x14ac:dyDescent="0.25">
      <c r="A4" s="190" t="s">
        <v>113</v>
      </c>
      <c r="B4" s="216" t="str">
        <f>'IV.Charges de personnel'!D3</f>
        <v>Repérage/sensibilisation des cédants</v>
      </c>
      <c r="C4" s="202" t="s">
        <v>113</v>
      </c>
      <c r="D4" s="191" t="str">
        <f>B4</f>
        <v>Repérage/sensibilisation des cédants</v>
      </c>
      <c r="E4" s="260"/>
    </row>
    <row r="5" spans="1:5" s="217" customFormat="1" x14ac:dyDescent="0.25">
      <c r="A5" s="192" t="s">
        <v>114</v>
      </c>
      <c r="B5" s="208" t="s">
        <v>115</v>
      </c>
      <c r="C5" s="203" t="s">
        <v>116</v>
      </c>
      <c r="D5" s="138" t="s">
        <v>115</v>
      </c>
      <c r="E5" s="193" t="s">
        <v>117</v>
      </c>
    </row>
    <row r="6" spans="1:5" s="217" customFormat="1" x14ac:dyDescent="0.25">
      <c r="A6" s="218" t="s">
        <v>118</v>
      </c>
      <c r="B6" s="209">
        <f>'IV.Charges de personnel'!E15</f>
        <v>0</v>
      </c>
      <c r="C6" s="219" t="s">
        <v>119</v>
      </c>
      <c r="D6" s="139">
        <f>B11*E6</f>
        <v>0</v>
      </c>
      <c r="E6" s="259">
        <f>Paramètres!$R$11</f>
        <v>0.8</v>
      </c>
    </row>
    <row r="7" spans="1:5" s="217" customFormat="1" x14ac:dyDescent="0.25">
      <c r="A7" s="218" t="s">
        <v>120</v>
      </c>
      <c r="B7" s="210">
        <f>'IV.Charges de personnel'!E17</f>
        <v>0</v>
      </c>
      <c r="C7" s="219" t="s">
        <v>140</v>
      </c>
      <c r="D7" s="139">
        <f>B11*E7</f>
        <v>0</v>
      </c>
      <c r="E7" s="259"/>
    </row>
    <row r="8" spans="1:5" s="217" customFormat="1" x14ac:dyDescent="0.25">
      <c r="A8" s="218" t="s">
        <v>121</v>
      </c>
      <c r="B8" s="210">
        <f>'V. Frais spécifiques'!G16</f>
        <v>0</v>
      </c>
      <c r="C8" s="219" t="s">
        <v>122</v>
      </c>
      <c r="D8" s="139">
        <f>B11*E8</f>
        <v>0</v>
      </c>
      <c r="E8" s="259"/>
    </row>
    <row r="9" spans="1:5" s="217" customFormat="1" x14ac:dyDescent="0.25">
      <c r="A9" s="218"/>
      <c r="B9" s="211"/>
      <c r="C9" s="220" t="s">
        <v>123</v>
      </c>
      <c r="D9" s="139">
        <f>B11*E9</f>
        <v>0</v>
      </c>
      <c r="E9" s="259">
        <f>1-E6-E7-E8-E10</f>
        <v>0.19999999999999996</v>
      </c>
    </row>
    <row r="10" spans="1:5" s="217" customFormat="1" ht="16.5" thickBot="1" x14ac:dyDescent="0.3">
      <c r="A10" s="221" t="s">
        <v>124</v>
      </c>
      <c r="B10" s="212">
        <f>B6*Paramètres!R14</f>
        <v>0</v>
      </c>
      <c r="C10" s="222" t="s">
        <v>125</v>
      </c>
      <c r="D10" s="196">
        <f>B11*E10</f>
        <v>0</v>
      </c>
      <c r="E10" s="262"/>
    </row>
    <row r="11" spans="1:5" s="13" customFormat="1" ht="16.5" thickBot="1" x14ac:dyDescent="0.3">
      <c r="A11" s="223" t="s">
        <v>69</v>
      </c>
      <c r="B11" s="213">
        <f>SUM(B6:B10)</f>
        <v>0</v>
      </c>
      <c r="C11" s="224" t="s">
        <v>69</v>
      </c>
      <c r="D11" s="199">
        <f>SUM(D6:D10)</f>
        <v>0</v>
      </c>
      <c r="E11" s="225"/>
    </row>
    <row r="12" spans="1:5" s="217" customFormat="1" ht="31.5" x14ac:dyDescent="0.25">
      <c r="A12" s="190" t="s">
        <v>126</v>
      </c>
      <c r="B12" s="216" t="str">
        <f>'IV.Charges de personnel'!F3</f>
        <v>Accueil Accompagnement des cédants</v>
      </c>
      <c r="C12" s="202" t="s">
        <v>126</v>
      </c>
      <c r="D12" s="200" t="str">
        <f>B12</f>
        <v>Accueil Accompagnement des cédants</v>
      </c>
      <c r="E12" s="260"/>
    </row>
    <row r="13" spans="1:5" s="217" customFormat="1" x14ac:dyDescent="0.25">
      <c r="A13" s="192" t="s">
        <v>114</v>
      </c>
      <c r="B13" s="208" t="s">
        <v>115</v>
      </c>
      <c r="C13" s="203" t="s">
        <v>116</v>
      </c>
      <c r="D13" s="140" t="s">
        <v>115</v>
      </c>
      <c r="E13" s="193" t="s">
        <v>117</v>
      </c>
    </row>
    <row r="14" spans="1:5" s="217" customFormat="1" x14ac:dyDescent="0.25">
      <c r="A14" s="218" t="s">
        <v>118</v>
      </c>
      <c r="B14" s="209">
        <f>'IV.Charges de personnel'!G15</f>
        <v>0</v>
      </c>
      <c r="C14" s="219" t="s">
        <v>119</v>
      </c>
      <c r="D14" s="139">
        <f>$B$19*E14</f>
        <v>0</v>
      </c>
      <c r="E14" s="259">
        <f>Paramètres!$R$11</f>
        <v>0.8</v>
      </c>
    </row>
    <row r="15" spans="1:5" s="217" customFormat="1" x14ac:dyDescent="0.25">
      <c r="A15" s="218" t="s">
        <v>120</v>
      </c>
      <c r="B15" s="209">
        <f>'IV.Charges de personnel'!G17</f>
        <v>0</v>
      </c>
      <c r="C15" s="220" t="s">
        <v>140</v>
      </c>
      <c r="D15" s="139">
        <f>$B$19*E15</f>
        <v>0</v>
      </c>
      <c r="E15" s="259"/>
    </row>
    <row r="16" spans="1:5" s="217" customFormat="1" x14ac:dyDescent="0.25">
      <c r="A16" s="218" t="s">
        <v>121</v>
      </c>
      <c r="B16" s="209">
        <f>'V. Frais spécifiques'!G26</f>
        <v>0</v>
      </c>
      <c r="C16" s="220" t="s">
        <v>122</v>
      </c>
      <c r="D16" s="139">
        <f>B19*E16</f>
        <v>0</v>
      </c>
      <c r="E16" s="259"/>
    </row>
    <row r="17" spans="1:5" s="217" customFormat="1" x14ac:dyDescent="0.25">
      <c r="A17" s="218"/>
      <c r="B17" s="209"/>
      <c r="C17" s="220" t="s">
        <v>123</v>
      </c>
      <c r="D17" s="139">
        <f>B19*E17</f>
        <v>0</v>
      </c>
      <c r="E17" s="259">
        <f>1-E14-E15-E16-E18</f>
        <v>0.19999999999999996</v>
      </c>
    </row>
    <row r="18" spans="1:5" s="217" customFormat="1" ht="16.5" thickBot="1" x14ac:dyDescent="0.3">
      <c r="A18" s="221" t="s">
        <v>124</v>
      </c>
      <c r="B18" s="214">
        <f>B14*Paramètres!R14</f>
        <v>0</v>
      </c>
      <c r="C18" s="222" t="s">
        <v>125</v>
      </c>
      <c r="D18" s="196">
        <f>B19*E18</f>
        <v>0</v>
      </c>
      <c r="E18" s="262"/>
    </row>
    <row r="19" spans="1:5" s="13" customFormat="1" ht="16.5" thickBot="1" x14ac:dyDescent="0.3">
      <c r="A19" s="223" t="s">
        <v>69</v>
      </c>
      <c r="B19" s="213">
        <f>SUM(B14:B18)</f>
        <v>0</v>
      </c>
      <c r="C19" s="224" t="s">
        <v>69</v>
      </c>
      <c r="D19" s="199">
        <f>SUM(D14:D18)</f>
        <v>0</v>
      </c>
      <c r="E19" s="225"/>
    </row>
    <row r="20" spans="1:5" s="217" customFormat="1" ht="31.5" x14ac:dyDescent="0.25">
      <c r="A20" s="190" t="s">
        <v>127</v>
      </c>
      <c r="B20" s="216" t="str">
        <f>'IV.Charges de personnel'!H3</f>
        <v>Mise en relation cédants/repreneurs</v>
      </c>
      <c r="C20" s="202" t="s">
        <v>127</v>
      </c>
      <c r="D20" s="200" t="str">
        <f>B20</f>
        <v>Mise en relation cédants/repreneurs</v>
      </c>
      <c r="E20" s="260"/>
    </row>
    <row r="21" spans="1:5" s="217" customFormat="1" x14ac:dyDescent="0.25">
      <c r="A21" s="192" t="s">
        <v>114</v>
      </c>
      <c r="B21" s="208" t="s">
        <v>115</v>
      </c>
      <c r="C21" s="203" t="s">
        <v>116</v>
      </c>
      <c r="D21" s="140" t="s">
        <v>115</v>
      </c>
      <c r="E21" s="193" t="s">
        <v>117</v>
      </c>
    </row>
    <row r="22" spans="1:5" s="217" customFormat="1" x14ac:dyDescent="0.25">
      <c r="A22" s="218" t="s">
        <v>118</v>
      </c>
      <c r="B22" s="209">
        <f>'IV.Charges de personnel'!I15</f>
        <v>0</v>
      </c>
      <c r="C22" s="219" t="s">
        <v>119</v>
      </c>
      <c r="D22" s="139">
        <f>$B$27*E22</f>
        <v>0</v>
      </c>
      <c r="E22" s="259">
        <f>Paramètres!$R$11</f>
        <v>0.8</v>
      </c>
    </row>
    <row r="23" spans="1:5" s="217" customFormat="1" x14ac:dyDescent="0.25">
      <c r="A23" s="218" t="s">
        <v>120</v>
      </c>
      <c r="B23" s="209">
        <f>'IV.Charges de personnel'!I17</f>
        <v>0</v>
      </c>
      <c r="C23" s="220" t="s">
        <v>140</v>
      </c>
      <c r="D23" s="139">
        <f>$B$27*E23</f>
        <v>0</v>
      </c>
      <c r="E23" s="259"/>
    </row>
    <row r="24" spans="1:5" s="217" customFormat="1" x14ac:dyDescent="0.25">
      <c r="A24" s="218" t="s">
        <v>121</v>
      </c>
      <c r="B24" s="209">
        <f>'V. Frais spécifiques'!G38</f>
        <v>0</v>
      </c>
      <c r="C24" s="220" t="s">
        <v>122</v>
      </c>
      <c r="D24" s="139">
        <f>B27*E24</f>
        <v>0</v>
      </c>
      <c r="E24" s="259"/>
    </row>
    <row r="25" spans="1:5" s="217" customFormat="1" x14ac:dyDescent="0.25">
      <c r="A25" s="218"/>
      <c r="B25" s="211"/>
      <c r="C25" s="220" t="s">
        <v>123</v>
      </c>
      <c r="D25" s="139">
        <f>B27*E25</f>
        <v>0</v>
      </c>
      <c r="E25" s="259">
        <f>1-E22-E23-E24-E26</f>
        <v>0.19999999999999996</v>
      </c>
    </row>
    <row r="26" spans="1:5" s="217" customFormat="1" ht="16.5" thickBot="1" x14ac:dyDescent="0.3">
      <c r="A26" s="221" t="s">
        <v>124</v>
      </c>
      <c r="B26" s="214">
        <f>B22*Paramètres!R14</f>
        <v>0</v>
      </c>
      <c r="C26" s="222" t="s">
        <v>125</v>
      </c>
      <c r="D26" s="196">
        <f>B27*E26</f>
        <v>0</v>
      </c>
      <c r="E26" s="262"/>
    </row>
    <row r="27" spans="1:5" s="13" customFormat="1" ht="16.5" thickBot="1" x14ac:dyDescent="0.3">
      <c r="A27" s="223" t="s">
        <v>69</v>
      </c>
      <c r="B27" s="213">
        <f>SUM(B22:B26)</f>
        <v>0</v>
      </c>
      <c r="C27" s="224" t="s">
        <v>69</v>
      </c>
      <c r="D27" s="199">
        <f>SUM(D22:D26)</f>
        <v>0</v>
      </c>
      <c r="E27" s="225"/>
    </row>
    <row r="28" spans="1:5" s="217" customFormat="1" ht="31.5" x14ac:dyDescent="0.25">
      <c r="A28" s="190" t="s">
        <v>128</v>
      </c>
      <c r="B28" s="216" t="str">
        <f>'IV.Charges de personnel'!J3</f>
        <v>Observatoire régional / études régionales</v>
      </c>
      <c r="C28" s="202" t="s">
        <v>128</v>
      </c>
      <c r="D28" s="191" t="str">
        <f>B28</f>
        <v>Observatoire régional / études régionales</v>
      </c>
      <c r="E28" s="260"/>
    </row>
    <row r="29" spans="1:5" s="217" customFormat="1" x14ac:dyDescent="0.25">
      <c r="A29" s="192" t="s">
        <v>114</v>
      </c>
      <c r="B29" s="208" t="s">
        <v>115</v>
      </c>
      <c r="C29" s="203" t="s">
        <v>116</v>
      </c>
      <c r="D29" s="138" t="s">
        <v>115</v>
      </c>
      <c r="E29" s="193" t="s">
        <v>117</v>
      </c>
    </row>
    <row r="30" spans="1:5" s="217" customFormat="1" x14ac:dyDescent="0.25">
      <c r="A30" s="226" t="s">
        <v>118</v>
      </c>
      <c r="B30" s="209">
        <f>'IV.Charges de personnel'!K15</f>
        <v>0</v>
      </c>
      <c r="C30" s="227" t="s">
        <v>119</v>
      </c>
      <c r="D30" s="141">
        <f>$B$35*E30</f>
        <v>0</v>
      </c>
      <c r="E30" s="259">
        <f>Paramètres!$R$11</f>
        <v>0.8</v>
      </c>
    </row>
    <row r="31" spans="1:5" s="217" customFormat="1" x14ac:dyDescent="0.25">
      <c r="A31" s="226" t="s">
        <v>120</v>
      </c>
      <c r="B31" s="209">
        <f>'IV.Charges de personnel'!K17</f>
        <v>0</v>
      </c>
      <c r="C31" s="228" t="s">
        <v>140</v>
      </c>
      <c r="D31" s="141">
        <f>$B$35*E31</f>
        <v>0</v>
      </c>
      <c r="E31" s="259"/>
    </row>
    <row r="32" spans="1:5" s="217" customFormat="1" x14ac:dyDescent="0.25">
      <c r="A32" s="226" t="s">
        <v>121</v>
      </c>
      <c r="B32" s="209">
        <f>'V. Frais spécifiques'!G54</f>
        <v>0</v>
      </c>
      <c r="C32" s="552" t="s">
        <v>259</v>
      </c>
      <c r="D32" s="141">
        <f>B35*E32</f>
        <v>0</v>
      </c>
      <c r="E32" s="259"/>
    </row>
    <row r="33" spans="1:5" s="217" customFormat="1" x14ac:dyDescent="0.25">
      <c r="A33" s="226"/>
      <c r="B33" s="211"/>
      <c r="C33" s="228" t="s">
        <v>123</v>
      </c>
      <c r="D33" s="141">
        <f>B35*E33</f>
        <v>0</v>
      </c>
      <c r="E33" s="259">
        <f>1-E30-E31-E32-E34</f>
        <v>0.19999999999999996</v>
      </c>
    </row>
    <row r="34" spans="1:5" s="217" customFormat="1" ht="16.5" thickBot="1" x14ac:dyDescent="0.3">
      <c r="A34" s="229" t="s">
        <v>124</v>
      </c>
      <c r="B34" s="214">
        <f>B30*Paramètres!R14</f>
        <v>0</v>
      </c>
      <c r="C34" s="230" t="s">
        <v>125</v>
      </c>
      <c r="D34" s="201">
        <f>B35*E34</f>
        <v>0</v>
      </c>
      <c r="E34" s="262"/>
    </row>
    <row r="35" spans="1:5" s="13" customFormat="1" ht="16.5" thickBot="1" x14ac:dyDescent="0.3">
      <c r="A35" s="231" t="s">
        <v>69</v>
      </c>
      <c r="B35" s="213">
        <f>SUM(B30:B34)</f>
        <v>0</v>
      </c>
      <c r="C35" s="232" t="s">
        <v>69</v>
      </c>
      <c r="D35" s="198">
        <f>SUM(D30:D34)</f>
        <v>0</v>
      </c>
      <c r="E35" s="225"/>
    </row>
    <row r="36" spans="1:5" s="217" customFormat="1" ht="47.25" x14ac:dyDescent="0.25">
      <c r="A36" s="256" t="s">
        <v>129</v>
      </c>
      <c r="B36" s="258" t="str">
        <f>'IV.Charges de personnel'!L3</f>
        <v>Coordination /animation régionale / tête de filat régional</v>
      </c>
      <c r="C36" s="257" t="s">
        <v>129</v>
      </c>
      <c r="D36" s="254" t="str">
        <f>B36</f>
        <v>Coordination /animation régionale / tête de filat régional</v>
      </c>
      <c r="E36" s="261"/>
    </row>
    <row r="37" spans="1:5" s="217" customFormat="1" x14ac:dyDescent="0.25">
      <c r="A37" s="192" t="s">
        <v>114</v>
      </c>
      <c r="B37" s="208" t="s">
        <v>115</v>
      </c>
      <c r="C37" s="203" t="s">
        <v>116</v>
      </c>
      <c r="D37" s="138" t="s">
        <v>115</v>
      </c>
      <c r="E37" s="193" t="s">
        <v>117</v>
      </c>
    </row>
    <row r="38" spans="1:5" s="217" customFormat="1" x14ac:dyDescent="0.25">
      <c r="A38" s="226" t="s">
        <v>118</v>
      </c>
      <c r="B38" s="209">
        <f>'IV.Charges de personnel'!M15</f>
        <v>0</v>
      </c>
      <c r="C38" s="227" t="s">
        <v>119</v>
      </c>
      <c r="D38" s="141">
        <f>$B$43*E38</f>
        <v>0</v>
      </c>
      <c r="E38" s="259">
        <f>Paramètres!$R$11</f>
        <v>0.8</v>
      </c>
    </row>
    <row r="39" spans="1:5" s="217" customFormat="1" x14ac:dyDescent="0.25">
      <c r="A39" s="226" t="s">
        <v>120</v>
      </c>
      <c r="B39" s="209">
        <f>'IV.Charges de personnel'!M17</f>
        <v>0</v>
      </c>
      <c r="C39" s="228" t="s">
        <v>140</v>
      </c>
      <c r="D39" s="141">
        <f>$B$43*E39</f>
        <v>0</v>
      </c>
      <c r="E39" s="259"/>
    </row>
    <row r="40" spans="1:5" s="217" customFormat="1" x14ac:dyDescent="0.25">
      <c r="A40" s="226" t="s">
        <v>121</v>
      </c>
      <c r="B40" s="209">
        <f>'V. Frais spécifiques'!G70</f>
        <v>0</v>
      </c>
      <c r="C40" s="552" t="s">
        <v>259</v>
      </c>
      <c r="D40" s="141">
        <f>B43*E40</f>
        <v>0</v>
      </c>
      <c r="E40" s="259"/>
    </row>
    <row r="41" spans="1:5" s="217" customFormat="1" x14ac:dyDescent="0.25">
      <c r="A41" s="226"/>
      <c r="B41" s="211"/>
      <c r="C41" s="228" t="s">
        <v>123</v>
      </c>
      <c r="D41" s="141">
        <f>B43*E41</f>
        <v>0</v>
      </c>
      <c r="E41" s="259">
        <f>1-E38-E39-E40-E42</f>
        <v>0.19999999999999996</v>
      </c>
    </row>
    <row r="42" spans="1:5" s="217" customFormat="1" ht="16.5" thickBot="1" x14ac:dyDescent="0.3">
      <c r="A42" s="229" t="s">
        <v>124</v>
      </c>
      <c r="B42" s="214">
        <f>B38*Paramètres!R14</f>
        <v>0</v>
      </c>
      <c r="C42" s="230" t="s">
        <v>125</v>
      </c>
      <c r="D42" s="201">
        <f>B43*E42</f>
        <v>0</v>
      </c>
      <c r="E42" s="262"/>
    </row>
    <row r="43" spans="1:5" s="13" customFormat="1" ht="16.5" thickBot="1" x14ac:dyDescent="0.3">
      <c r="A43" s="231" t="s">
        <v>69</v>
      </c>
      <c r="B43" s="213">
        <f>SUM(B38:B42)</f>
        <v>0</v>
      </c>
      <c r="C43" s="232" t="s">
        <v>69</v>
      </c>
      <c r="D43" s="198">
        <f>SUM(D38:D42)</f>
        <v>0</v>
      </c>
      <c r="E43" s="225"/>
    </row>
    <row r="44" spans="1:5" s="217" customFormat="1" ht="16.5" thickBot="1" x14ac:dyDescent="0.3">
      <c r="A44" s="142" t="s">
        <v>130</v>
      </c>
      <c r="B44" s="255">
        <f>B11+B19+B27+B35+B43</f>
        <v>0</v>
      </c>
      <c r="C44" s="207" t="s">
        <v>131</v>
      </c>
      <c r="D44" s="253">
        <f>D11+D19+D27+D35+D43</f>
        <v>0</v>
      </c>
      <c r="E44" s="225"/>
    </row>
  </sheetData>
  <sheetProtection algorithmName="SHA-512" hashValue="ju3Ua/36I93jzuh4dR7/5UfLH2+idd0dMbWB6s+NS5Xx3olvQIqqUxkxDxudi98LddIeNtewU5Kj2ErX1Rmc/A==" saltValue="APvBc1+WePzxHdAI5fdmXQ==" spinCount="100000" sheet="1" objects="1" scenarios="1"/>
  <mergeCells count="3">
    <mergeCell ref="A1:E1"/>
    <mergeCell ref="A3:B3"/>
    <mergeCell ref="C3:E3"/>
  </mergeCells>
  <pageMargins left="0.78749999999999998" right="0.78749999999999998" top="1.05277777777778" bottom="1.05277777777778" header="0.78749999999999998" footer="0.78749999999999998"/>
  <pageSetup paperSize="9" scale="55" firstPageNumber="0" orientation="portrait" horizontalDpi="300" verticalDpi="300" r:id="rId1"/>
  <headerFooter>
    <oddHeader>&amp;C&amp;"Times New Roman,Normal"&amp;12&amp;A</oddHeader>
    <oddFooter>&amp;C&amp;"Times New Roman,Normal"&amp;12Page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FD095"/>
  </sheetPr>
  <dimension ref="A1:AMF17"/>
  <sheetViews>
    <sheetView showGridLines="0" zoomScale="85" zoomScaleNormal="85" workbookViewId="0">
      <selection activeCell="D9" sqref="D9"/>
    </sheetView>
  </sheetViews>
  <sheetFormatPr baseColWidth="10" defaultColWidth="9.140625" defaultRowHeight="15.75" x14ac:dyDescent="0.25"/>
  <cols>
    <col min="1" max="1" width="28.85546875" style="16" customWidth="1"/>
    <col min="2" max="2" width="16.28515625" style="65" customWidth="1"/>
    <col min="3" max="3" width="32.85546875" style="16" customWidth="1"/>
    <col min="4" max="4" width="16" style="65" customWidth="1"/>
    <col min="5" max="5" width="17" style="16" customWidth="1"/>
    <col min="6" max="6" width="11.42578125" style="16"/>
    <col min="7" max="7" width="9.42578125" style="16" customWidth="1"/>
    <col min="8" max="8" width="6.42578125" style="16" customWidth="1"/>
    <col min="9" max="9" width="29.85546875" style="16" customWidth="1"/>
    <col min="10" max="10" width="15" style="16" customWidth="1"/>
    <col min="11" max="1020" width="11.42578125" style="16"/>
    <col min="1021" max="1025" width="8.85546875" customWidth="1"/>
  </cols>
  <sheetData>
    <row r="1" spans="1:10" ht="33.4" customHeight="1" x14ac:dyDescent="0.25">
      <c r="A1" s="665" t="str">
        <f>CONCATENATE("Instruction_ Budget prévisionnel du dossier ",'Informations sur le demandeur'!B3)</f>
        <v xml:space="preserve">Instruction_ Budget prévisionnel du dossier </v>
      </c>
      <c r="B1" s="665"/>
      <c r="C1" s="665"/>
      <c r="D1" s="665"/>
      <c r="E1" s="665"/>
      <c r="F1" s="665"/>
      <c r="G1" s="69"/>
      <c r="H1" s="69"/>
      <c r="I1" s="70"/>
      <c r="J1" s="70"/>
    </row>
    <row r="2" spans="1:10" x14ac:dyDescent="0.25">
      <c r="A2" s="70"/>
      <c r="B2" s="71"/>
      <c r="C2" s="70"/>
      <c r="D2" s="71"/>
      <c r="E2" s="70"/>
      <c r="F2" s="69"/>
      <c r="G2" s="69"/>
      <c r="H2" s="69"/>
      <c r="I2" s="70"/>
      <c r="J2" s="70"/>
    </row>
    <row r="3" spans="1:10" ht="13.9" customHeight="1" thickBot="1" x14ac:dyDescent="0.3">
      <c r="A3" s="647" t="s">
        <v>135</v>
      </c>
      <c r="B3" s="647"/>
      <c r="C3" s="647"/>
      <c r="D3" s="647"/>
      <c r="E3" s="647"/>
    </row>
    <row r="4" spans="1:10" ht="16.5" thickBot="1" x14ac:dyDescent="0.3">
      <c r="A4" s="72"/>
      <c r="B4" s="73"/>
      <c r="C4" s="72"/>
      <c r="D4" s="73"/>
      <c r="E4" s="72"/>
      <c r="I4" s="648" t="s">
        <v>100</v>
      </c>
      <c r="J4" s="649"/>
    </row>
    <row r="5" spans="1:10" ht="35.1" customHeight="1" thickBot="1" x14ac:dyDescent="0.3">
      <c r="A5" s="650" t="s">
        <v>136</v>
      </c>
      <c r="B5" s="651"/>
      <c r="C5" s="652" t="s">
        <v>137</v>
      </c>
      <c r="D5" s="653"/>
      <c r="E5" s="328" t="s">
        <v>117</v>
      </c>
      <c r="G5" s="74"/>
      <c r="H5" s="74"/>
      <c r="I5" s="654" t="s">
        <v>136</v>
      </c>
      <c r="J5" s="655"/>
    </row>
    <row r="6" spans="1:10" x14ac:dyDescent="0.25">
      <c r="A6" s="243" t="s">
        <v>118</v>
      </c>
      <c r="B6" s="244">
        <f>'IV.Charges de personnel'!O15</f>
        <v>0</v>
      </c>
      <c r="C6" s="245" t="s">
        <v>138</v>
      </c>
      <c r="D6" s="246">
        <f>Instruction_prev_detail!D6+Instruction_prev_detail!D14+Instruction_prev_detail!D22+Instruction_prev_detail!D30+Instruction_prev_detail!D38</f>
        <v>0</v>
      </c>
      <c r="E6" s="247" t="e">
        <f>D6/D$15</f>
        <v>#DIV/0!</v>
      </c>
      <c r="G6" s="68"/>
      <c r="H6" s="68"/>
      <c r="I6" s="248" t="s">
        <v>118</v>
      </c>
      <c r="J6" s="249">
        <f>Instruction_prev_detail!B6+Instruction_prev_detail!B14+Instruction_prev_detail!B22+Instruction_prev_detail!B30+Instruction_prev_detail!B38</f>
        <v>0</v>
      </c>
    </row>
    <row r="7" spans="1:10" x14ac:dyDescent="0.25">
      <c r="A7" s="194" t="s">
        <v>139</v>
      </c>
      <c r="B7" s="240">
        <f>'IV.Charges de personnel'!O17</f>
        <v>0</v>
      </c>
      <c r="C7" s="204" t="s">
        <v>140</v>
      </c>
      <c r="D7" s="233">
        <f>Instruction_prev_detail!D7+Instruction_prev_detail!D15+Instruction_prev_detail!D23+Instruction_prev_detail!D31+Instruction_prev_detail!D39</f>
        <v>0</v>
      </c>
      <c r="E7" s="234" t="e">
        <f>D7/D$15</f>
        <v>#DIV/0!</v>
      </c>
      <c r="G7" s="68"/>
      <c r="H7" s="68"/>
      <c r="I7" s="248" t="s">
        <v>139</v>
      </c>
      <c r="J7" s="249">
        <f>Instruction_prev_detail!B7+Instruction_prev_detail!B15+Instruction_prev_detail!B23+Instruction_prev_detail!B31+Instruction_prev_detail!B39</f>
        <v>0</v>
      </c>
    </row>
    <row r="8" spans="1:10" x14ac:dyDescent="0.25">
      <c r="A8" s="194" t="s">
        <v>121</v>
      </c>
      <c r="B8" s="240">
        <f>'V. Frais spécifiques'!G72</f>
        <v>0</v>
      </c>
      <c r="C8" s="204" t="s">
        <v>141</v>
      </c>
      <c r="D8" s="233">
        <f>Instruction_prev_detail!D8+Instruction_prev_detail!D16+Instruction_prev_detail!D24+Instruction_prev_detail!D32+Instruction_prev_detail!D40</f>
        <v>0</v>
      </c>
      <c r="E8" s="234" t="e">
        <f>D8/D$15</f>
        <v>#DIV/0!</v>
      </c>
      <c r="G8" s="68"/>
      <c r="H8" s="68"/>
      <c r="I8" s="248" t="s">
        <v>121</v>
      </c>
      <c r="J8" s="249">
        <f>Instruction_prev_detail!B8+Instruction_prev_detail!B16+Instruction_prev_detail!B24+Instruction_prev_detail!B32+Instruction_prev_detail!B40</f>
        <v>0</v>
      </c>
    </row>
    <row r="9" spans="1:10" x14ac:dyDescent="0.25">
      <c r="A9" s="194"/>
      <c r="B9" s="240"/>
      <c r="C9" s="204"/>
      <c r="D9" s="233"/>
      <c r="E9" s="234"/>
      <c r="G9" s="68"/>
      <c r="H9" s="68"/>
      <c r="I9" s="248" t="s">
        <v>142</v>
      </c>
      <c r="J9" s="249"/>
    </row>
    <row r="10" spans="1:10" x14ac:dyDescent="0.25">
      <c r="A10" s="194" t="s">
        <v>124</v>
      </c>
      <c r="B10" s="240">
        <f>Paramètres!R14*B6</f>
        <v>0</v>
      </c>
      <c r="C10" s="204"/>
      <c r="D10" s="233"/>
      <c r="E10" s="234"/>
      <c r="G10" s="68"/>
      <c r="H10" s="68"/>
      <c r="I10" s="248" t="s">
        <v>124</v>
      </c>
      <c r="J10" s="249">
        <f>Instruction_prev_detail!B10+Instruction_prev_detail!B18+Instruction_prev_detail!B26+Instruction_prev_detail!B34+Instruction_prev_detail!B42</f>
        <v>0</v>
      </c>
    </row>
    <row r="11" spans="1:10" x14ac:dyDescent="0.25">
      <c r="A11" s="235"/>
      <c r="B11" s="240"/>
      <c r="C11" s="204"/>
      <c r="D11" s="233"/>
      <c r="E11" s="234"/>
      <c r="G11" s="68"/>
      <c r="H11" s="68"/>
      <c r="I11" s="248"/>
      <c r="J11" s="249"/>
    </row>
    <row r="12" spans="1:10" x14ac:dyDescent="0.25">
      <c r="A12" s="194"/>
      <c r="B12" s="240"/>
      <c r="C12" s="204"/>
      <c r="D12" s="233"/>
      <c r="E12" s="234"/>
      <c r="G12" s="68"/>
      <c r="H12" s="68"/>
      <c r="I12" s="248"/>
      <c r="J12" s="249"/>
    </row>
    <row r="13" spans="1:10" x14ac:dyDescent="0.25">
      <c r="A13" s="194"/>
      <c r="B13" s="240"/>
      <c r="C13" s="204" t="s">
        <v>123</v>
      </c>
      <c r="D13" s="233">
        <f>Instruction_prev_detail!D9+Instruction_prev_detail!D17+Instruction_prev_detail!D25+Instruction_prev_detail!D33+Instruction_prev_detail!D41</f>
        <v>0</v>
      </c>
      <c r="E13" s="234" t="e">
        <f>D13/D$15</f>
        <v>#DIV/0!</v>
      </c>
      <c r="G13" s="68"/>
      <c r="H13" s="68"/>
      <c r="I13" s="248"/>
      <c r="J13" s="249"/>
    </row>
    <row r="14" spans="1:10" ht="16.5" thickBot="1" x14ac:dyDescent="0.3">
      <c r="A14" s="195"/>
      <c r="B14" s="241"/>
      <c r="C14" s="205" t="s">
        <v>125</v>
      </c>
      <c r="D14" s="236"/>
      <c r="E14" s="237"/>
      <c r="G14" s="68"/>
      <c r="H14" s="68"/>
      <c r="I14" s="248"/>
      <c r="J14" s="249"/>
    </row>
    <row r="15" spans="1:10" ht="16.5" thickBot="1" x14ac:dyDescent="0.3">
      <c r="A15" s="197" t="s">
        <v>69</v>
      </c>
      <c r="B15" s="242">
        <f>SUM(B6:B14)</f>
        <v>0</v>
      </c>
      <c r="C15" s="206" t="s">
        <v>69</v>
      </c>
      <c r="D15" s="238">
        <f>SUM(D6:D14)</f>
        <v>0</v>
      </c>
      <c r="E15" s="239" t="e">
        <f>D15/B15</f>
        <v>#DIV/0!</v>
      </c>
      <c r="G15" s="68"/>
      <c r="H15" s="68"/>
      <c r="I15" s="250" t="s">
        <v>69</v>
      </c>
      <c r="J15" s="251">
        <f>Instruction_prev_detail!B11+Instruction_prev_detail!B19+Instruction_prev_detail!B27+Instruction_prev_detail!B35+Instruction_prev_detail!B43</f>
        <v>0</v>
      </c>
    </row>
    <row r="17" spans="1:10" x14ac:dyDescent="0.25">
      <c r="A17" s="642" t="s">
        <v>143</v>
      </c>
      <c r="B17" s="642"/>
      <c r="C17" s="642"/>
      <c r="D17" s="642"/>
      <c r="E17" s="642"/>
      <c r="F17" s="550"/>
      <c r="G17" s="75"/>
      <c r="H17" s="643"/>
      <c r="I17" s="643"/>
      <c r="J17" s="643"/>
    </row>
  </sheetData>
  <sheetProtection algorithmName="SHA-512" hashValue="aYsFfX4LyXDaHF92muKohW1/gZMQiCDEBcL1ZyfEi6CQqChaRq6d/qwYnKi+JgCZeI+aUDgggLZ76h2jZPiUOQ==" saltValue="vLS0mpIVdyiXZnKpISxEXw==" spinCount="100000" sheet="1" objects="1" scenarios="1"/>
  <mergeCells count="8">
    <mergeCell ref="A17:E17"/>
    <mergeCell ref="H17:J17"/>
    <mergeCell ref="A1:F1"/>
    <mergeCell ref="A3:E3"/>
    <mergeCell ref="I4:J4"/>
    <mergeCell ref="A5:B5"/>
    <mergeCell ref="C5:D5"/>
    <mergeCell ref="I5:J5"/>
  </mergeCells>
  <conditionalFormatting sqref="J15">
    <cfRule type="cellIs" dxfId="1" priority="1" operator="notEqual">
      <formula>$B$15</formula>
    </cfRule>
    <cfRule type="cellIs" dxfId="0" priority="2" operator="notEqual">
      <formula>$D$15</formula>
    </cfRule>
  </conditionalFormatting>
  <pageMargins left="0.78749999999999998" right="0.78749999999999998" top="1.05277777777778" bottom="1.05277777777778" header="0.78749999999999998" footer="0.78749999999999998"/>
  <pageSetup paperSize="9" scale="44" firstPageNumber="0" orientation="portrait"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2010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Paramètres</vt:lpstr>
      <vt:lpstr>Guidedutilisation</vt:lpstr>
      <vt:lpstr>Informations sur le demandeur</vt:lpstr>
      <vt:lpstr>Instruction</vt:lpstr>
      <vt:lpstr>Liste des pièces à fournir</vt:lpstr>
      <vt:lpstr>I. Coût jour</vt:lpstr>
      <vt:lpstr>II.Temps des personnels détail</vt:lpstr>
      <vt:lpstr>Pour calculs onglet IV</vt:lpstr>
      <vt:lpstr>III. Frais de mission</vt:lpstr>
      <vt:lpstr>IV.Charges de personnel</vt:lpstr>
      <vt:lpstr>V. Frais spécifiques</vt:lpstr>
      <vt:lpstr>VI. Budget prev détail </vt:lpstr>
      <vt:lpstr>VII. Budget prev total</vt:lpstr>
      <vt:lpstr>Annexe 1. Modèle budget prev st</vt:lpstr>
      <vt:lpstr>Instruction_prev_detail</vt:lpstr>
      <vt:lpstr>Instruction_prev_total</vt:lpstr>
      <vt:lpstr>'VI. Budget prev détail '!_FilterDatabase</vt:lpstr>
      <vt:lpstr>BDD</vt:lpstr>
      <vt:lpstr>FONCTION</vt:lpstr>
      <vt:lpstr>REM</vt:lpstr>
      <vt:lpstr>STRUCTURE</vt:lpstr>
      <vt:lpstr>'I. Coût jour'!Zone_d_impression</vt:lpstr>
      <vt:lpstr>'III. Frais de mission'!Zone_d_impression</vt:lpstr>
      <vt:lpstr>Instruction_prev_total!Zone_d_impression</vt:lpstr>
      <vt:lpstr>'IV.Charges de personnel'!Zone_d_impression</vt:lpstr>
      <vt:lpstr>'V. Frais spécifiques'!Zone_d_impression</vt:lpstr>
      <vt:lpstr>'VI. Budget prev détail '!Zone_d_impression</vt:lpstr>
      <vt:lpstr>'VII. Budget prev total'!Zone_d_impression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RIGAL Manon</dc:creator>
  <dc:description/>
  <cp:lastModifiedBy>Utilisateur Windows</cp:lastModifiedBy>
  <cp:revision>28</cp:revision>
  <cp:lastPrinted>2024-10-31T12:00:01Z</cp:lastPrinted>
  <dcterms:created xsi:type="dcterms:W3CDTF">2017-06-14T12:59:55Z</dcterms:created>
  <dcterms:modified xsi:type="dcterms:W3CDTF">2025-06-20T09:25:31Z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