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7.xml" ContentType="application/vnd.openxmlformats-officedocument.drawing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8.xml" ContentType="application/vnd.openxmlformats-officedocument.drawing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9.xml" ContentType="application/vnd.openxmlformats-officedocument.drawing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0.xml" ContentType="application/vnd.openxmlformats-officedocument.drawing+xml"/>
  <Override PartName="/xl/charts/chart3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1.xml" ContentType="application/vnd.openxmlformats-officedocument.drawing+xml"/>
  <Override PartName="/xl/charts/chart4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4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5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2.xml" ContentType="application/vnd.openxmlformats-officedocument.drawing+xml"/>
  <Override PartName="/xl/charts/chart46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3.xml" ContentType="application/vnd.openxmlformats-officedocument.drawing+xml"/>
  <Override PartName="/xl/charts/chart47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8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9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50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1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2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4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5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16.xml" ContentType="application/vnd.openxmlformats-officedocument.drawing+xml"/>
  <Override PartName="/xl/charts/chart56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7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8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17.xml" ContentType="application/vnd.openxmlformats-officedocument.drawing+xml"/>
  <Override PartName="/xl/charts/chart59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0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1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8.xml" ContentType="application/vnd.openxmlformats-officedocument.drawing+xml"/>
  <Override PartName="/xl/charts/chart62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3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4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19.xml" ContentType="application/vnd.openxmlformats-officedocument.drawing+xml"/>
  <Override PartName="/xl/charts/chart65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6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7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20.xml" ContentType="application/vnd.openxmlformats-officedocument.drawing+xml"/>
  <Override PartName="/xl/charts/chart68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9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0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21.xml" ContentType="application/vnd.openxmlformats-officedocument.drawing+xml"/>
  <Override PartName="/xl/charts/chart71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2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2-politiques_publiques\13-connaissances_statistiques\14-publications_internet\1. publications\3. etudes\53. l’occitanie maintient le niveau des - agreste études n°3 - septembre 2025\"/>
    </mc:Choice>
  </mc:AlternateContent>
  <bookViews>
    <workbookView xWindow="0" yWindow="0" windowWidth="28800" windowHeight="11805" tabRatio="846"/>
  </bookViews>
  <sheets>
    <sheet name="sommaire" sheetId="16" r:id="rId1"/>
    <sheet name="champs20définition " sheetId="17" r:id="rId2"/>
    <sheet name="synthese" sheetId="15" r:id="rId3"/>
    <sheet name="T1_oc" sheetId="1" r:id="rId4"/>
    <sheet name="RA_OC" sheetId="22" r:id="rId5"/>
    <sheet name="T1_LR" sheetId="2" r:id="rId6"/>
    <sheet name="RA20_LR" sheetId="19" r:id="rId7"/>
    <sheet name="T1_MP" sheetId="3" r:id="rId8"/>
    <sheet name="RA20_MP" sheetId="20" r:id="rId9"/>
    <sheet name="T1_ZM" sheetId="4" r:id="rId10"/>
    <sheet name="RA20_ZM" sheetId="21" r:id="rId11"/>
    <sheet name="OCM" sheetId="14" r:id="rId12"/>
    <sheet name="2015" sheetId="5" r:id="rId13"/>
    <sheet name="2016" sheetId="6" r:id="rId14"/>
    <sheet name="2017" sheetId="7" r:id="rId15"/>
    <sheet name="2018" sheetId="8" r:id="rId16"/>
    <sheet name="2019" sheetId="9" r:id="rId17"/>
    <sheet name="2020" sheetId="10" r:id="rId18"/>
    <sheet name="2021" sheetId="11" r:id="rId19"/>
    <sheet name="2022" sheetId="12" r:id="rId20"/>
    <sheet name="2023" sheetId="13" r:id="rId21"/>
  </sheets>
  <externalReferences>
    <externalReference r:id="rId22"/>
    <externalReference r:id="rId23"/>
  </externalReferences>
  <definedNames>
    <definedName name="_xlnm._FilterDatabase" localSheetId="6" hidden="1">RA20_LR!#REF!</definedName>
    <definedName name="_xlnm.Print_Area" localSheetId="6">RA20_LR!$B$1:$N$49</definedName>
    <definedName name="_xlnm.Print_Area" localSheetId="8">RA20_MP!$B$1:$O$41</definedName>
    <definedName name="_xlnm.Print_Area" localSheetId="10">RA20_ZM!$B$1:$O$44</definedName>
    <definedName name="_xlnm.Print_Area" localSheetId="5">T1_LR!$A$1:$T$83</definedName>
    <definedName name="_xlnm.Print_Area" localSheetId="7">T1_MP!$A$1:$T$92</definedName>
    <definedName name="_xlnm.Print_Area" localSheetId="3">T1_oc!$A$1:$T$85</definedName>
    <definedName name="_xlnm.Print_Area" localSheetId="9">T1_ZM!$A$1:$T$80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9" l="1"/>
  <c r="G39" i="19"/>
  <c r="H39" i="19"/>
  <c r="I39" i="19"/>
  <c r="J39" i="19"/>
  <c r="K39" i="19"/>
  <c r="L39" i="19"/>
  <c r="M39" i="19"/>
  <c r="E39" i="19"/>
  <c r="F38" i="19"/>
  <c r="G38" i="19"/>
  <c r="H38" i="19"/>
  <c r="I38" i="19"/>
  <c r="J38" i="19"/>
  <c r="K38" i="19"/>
  <c r="L38" i="19"/>
  <c r="M38" i="19"/>
  <c r="E38" i="19"/>
  <c r="F34" i="19"/>
  <c r="G34" i="19"/>
  <c r="H34" i="19"/>
  <c r="I34" i="19"/>
  <c r="J34" i="19"/>
  <c r="K34" i="19"/>
  <c r="L34" i="19"/>
  <c r="M34" i="19"/>
  <c r="E34" i="19"/>
  <c r="P48" i="7" l="1"/>
  <c r="Q52" i="12"/>
  <c r="T50" i="13"/>
  <c r="T51" i="13"/>
  <c r="T52" i="13"/>
  <c r="T53" i="13"/>
  <c r="T54" i="13"/>
  <c r="T55" i="13"/>
  <c r="T56" i="13"/>
  <c r="T57" i="13"/>
  <c r="T58" i="13"/>
  <c r="T59" i="13"/>
  <c r="T49" i="13"/>
  <c r="S50" i="13"/>
  <c r="S51" i="13"/>
  <c r="S52" i="13"/>
  <c r="S61" i="13" s="1"/>
  <c r="S53" i="13"/>
  <c r="S54" i="13"/>
  <c r="S55" i="13"/>
  <c r="S56" i="13"/>
  <c r="S57" i="13"/>
  <c r="S58" i="13"/>
  <c r="S59" i="13"/>
  <c r="S49" i="13"/>
  <c r="R50" i="13"/>
  <c r="R51" i="13"/>
  <c r="R52" i="13"/>
  <c r="R61" i="13" s="1"/>
  <c r="R53" i="13"/>
  <c r="R54" i="13"/>
  <c r="R55" i="13"/>
  <c r="R56" i="13"/>
  <c r="R57" i="13"/>
  <c r="R58" i="13"/>
  <c r="R59" i="13"/>
  <c r="R49" i="13"/>
  <c r="T61" i="13"/>
  <c r="S61" i="12"/>
  <c r="T61" i="12"/>
  <c r="R61" i="12"/>
  <c r="T50" i="12"/>
  <c r="T51" i="12"/>
  <c r="T52" i="12"/>
  <c r="T53" i="12"/>
  <c r="T54" i="12"/>
  <c r="T55" i="12"/>
  <c r="T56" i="12"/>
  <c r="T57" i="12"/>
  <c r="T58" i="12"/>
  <c r="T59" i="12"/>
  <c r="T49" i="12"/>
  <c r="S59" i="12"/>
  <c r="S50" i="12"/>
  <c r="S51" i="12"/>
  <c r="S52" i="12"/>
  <c r="S53" i="12"/>
  <c r="S54" i="12"/>
  <c r="S55" i="12"/>
  <c r="S56" i="12"/>
  <c r="S57" i="12"/>
  <c r="S58" i="12"/>
  <c r="S49" i="12"/>
  <c r="R50" i="12"/>
  <c r="R51" i="12"/>
  <c r="R52" i="12"/>
  <c r="R53" i="12"/>
  <c r="R54" i="12"/>
  <c r="R55" i="12"/>
  <c r="R56" i="12"/>
  <c r="R57" i="12"/>
  <c r="R58" i="12"/>
  <c r="R59" i="12"/>
  <c r="R49" i="12"/>
  <c r="Q58" i="13" l="1"/>
  <c r="Q57" i="13"/>
  <c r="Q56" i="13"/>
  <c r="Q55" i="13"/>
  <c r="Q54" i="13"/>
  <c r="Q53" i="13"/>
  <c r="Q52" i="13"/>
  <c r="Q51" i="13"/>
  <c r="Q50" i="13"/>
  <c r="Q49" i="13"/>
  <c r="Q59" i="12"/>
  <c r="Q58" i="12"/>
  <c r="Q57" i="12"/>
  <c r="Q56" i="12"/>
  <c r="Q55" i="12"/>
  <c r="Q54" i="12"/>
  <c r="Q53" i="12"/>
  <c r="Q51" i="12"/>
  <c r="Q50" i="12"/>
  <c r="Q49" i="12"/>
  <c r="Q55" i="11"/>
  <c r="Q54" i="11"/>
  <c r="Q53" i="11"/>
  <c r="Q52" i="11"/>
  <c r="Q51" i="11"/>
  <c r="Q50" i="11"/>
  <c r="Q49" i="11"/>
  <c r="Q48" i="11"/>
  <c r="Q47" i="11"/>
  <c r="Q57" i="10"/>
  <c r="Q56" i="10"/>
  <c r="Q55" i="10"/>
  <c r="Q54" i="10"/>
  <c r="Q53" i="10"/>
  <c r="Q52" i="10"/>
  <c r="Q51" i="10"/>
  <c r="Q50" i="10"/>
  <c r="Q49" i="10"/>
  <c r="Q55" i="9"/>
  <c r="Q54" i="9"/>
  <c r="Q53" i="9"/>
  <c r="Q52" i="9"/>
  <c r="Q51" i="9"/>
  <c r="Q50" i="9"/>
  <c r="Q49" i="9"/>
  <c r="Q48" i="9"/>
  <c r="Q47" i="9"/>
  <c r="P56" i="8"/>
  <c r="P55" i="8"/>
  <c r="P54" i="8"/>
  <c r="P53" i="8"/>
  <c r="P52" i="8"/>
  <c r="P51" i="8"/>
  <c r="P50" i="8"/>
  <c r="P49" i="8"/>
  <c r="P48" i="8"/>
  <c r="P56" i="7"/>
  <c r="P55" i="7"/>
  <c r="P54" i="7"/>
  <c r="P53" i="7"/>
  <c r="P52" i="7"/>
  <c r="P51" i="7"/>
  <c r="P50" i="7"/>
  <c r="C49" i="7"/>
  <c r="P49" i="7" s="1"/>
  <c r="BM24" i="6" l="1"/>
  <c r="BM24" i="7"/>
  <c r="BM24" i="8"/>
  <c r="BM24" i="9"/>
  <c r="BM24" i="10"/>
  <c r="BM24" i="11"/>
  <c r="BM24" i="12"/>
  <c r="BM24" i="13"/>
  <c r="BM24" i="5"/>
  <c r="BH24" i="6"/>
  <c r="BH24" i="7"/>
  <c r="BH24" i="8"/>
  <c r="BH24" i="9"/>
  <c r="BH24" i="10"/>
  <c r="BH24" i="11"/>
  <c r="BH24" i="12"/>
  <c r="BH24" i="13"/>
  <c r="BH24" i="5"/>
  <c r="BC24" i="6"/>
  <c r="BC24" i="7"/>
  <c r="BC24" i="8"/>
  <c r="BC24" i="9"/>
  <c r="BC24" i="10"/>
  <c r="BC24" i="11"/>
  <c r="BC24" i="12"/>
  <c r="BC24" i="13"/>
  <c r="BC24" i="5"/>
  <c r="AX24" i="6"/>
  <c r="AX24" i="7"/>
  <c r="AX24" i="8"/>
  <c r="AX24" i="9"/>
  <c r="AX24" i="10"/>
  <c r="AX24" i="11"/>
  <c r="AX24" i="12"/>
  <c r="AX24" i="13"/>
  <c r="AX24" i="5"/>
  <c r="AS24" i="6"/>
  <c r="AS24" i="7"/>
  <c r="AS24" i="8"/>
  <c r="AS24" i="9"/>
  <c r="AS24" i="10"/>
  <c r="AS24" i="11"/>
  <c r="AS24" i="12"/>
  <c r="AS24" i="13"/>
  <c r="AS24" i="5"/>
  <c r="AN24" i="6"/>
  <c r="AN24" i="7"/>
  <c r="AN24" i="8"/>
  <c r="AN24" i="9"/>
  <c r="AN24" i="10"/>
  <c r="AN24" i="11"/>
  <c r="AN24" i="12"/>
  <c r="AN24" i="13"/>
  <c r="AN24" i="5"/>
  <c r="AI24" i="6"/>
  <c r="AI24" i="7"/>
  <c r="AI24" i="8"/>
  <c r="AI24" i="9"/>
  <c r="AI24" i="10"/>
  <c r="AI24" i="11"/>
  <c r="AI24" i="12"/>
  <c r="AI24" i="13"/>
  <c r="AI24" i="5"/>
  <c r="AD24" i="6"/>
  <c r="AD24" i="7"/>
  <c r="AD24" i="8"/>
  <c r="AD24" i="9"/>
  <c r="AD24" i="10"/>
  <c r="AD24" i="11"/>
  <c r="AD24" i="12"/>
  <c r="AD24" i="13"/>
  <c r="AD24" i="5"/>
  <c r="Y24" i="6"/>
  <c r="Y24" i="7"/>
  <c r="Y24" i="8"/>
  <c r="Y24" i="9"/>
  <c r="Y24" i="10"/>
  <c r="Y24" i="11"/>
  <c r="Y24" i="12"/>
  <c r="Y24" i="13"/>
  <c r="Y24" i="5"/>
  <c r="T24" i="6"/>
  <c r="T24" i="7"/>
  <c r="T24" i="8"/>
  <c r="T24" i="9"/>
  <c r="T24" i="10"/>
  <c r="T24" i="11"/>
  <c r="T24" i="12"/>
  <c r="T24" i="13"/>
  <c r="T24" i="5"/>
  <c r="O24" i="6"/>
  <c r="O24" i="7"/>
  <c r="O24" i="8"/>
  <c r="O24" i="9"/>
  <c r="O24" i="10"/>
  <c r="O24" i="11"/>
  <c r="O24" i="12"/>
  <c r="O24" i="13"/>
  <c r="O24" i="5"/>
  <c r="J24" i="6"/>
  <c r="J24" i="7"/>
  <c r="J24" i="8"/>
  <c r="J24" i="9"/>
  <c r="J24" i="10"/>
  <c r="J24" i="11"/>
  <c r="J24" i="12"/>
  <c r="J24" i="13"/>
  <c r="J24" i="5"/>
  <c r="E24" i="6"/>
  <c r="E24" i="7"/>
  <c r="E24" i="8"/>
  <c r="E24" i="9"/>
  <c r="E24" i="10"/>
  <c r="E24" i="11"/>
  <c r="E24" i="12"/>
  <c r="E24" i="13"/>
  <c r="E24" i="5"/>
</calcChain>
</file>

<file path=xl/sharedStrings.xml><?xml version="1.0" encoding="utf-8"?>
<sst xmlns="http://schemas.openxmlformats.org/spreadsheetml/2006/main" count="2542" uniqueCount="514">
  <si>
    <t>Aides 2015-2022 et 2023</t>
  </si>
  <si>
    <t>2015-2022</t>
  </si>
  <si>
    <t>Benef</t>
  </si>
  <si>
    <t xml:space="preserve">Montant
</t>
  </si>
  <si>
    <t>moyenne</t>
  </si>
  <si>
    <t>ev 2015-22</t>
  </si>
  <si>
    <t xml:space="preserve">Total 
</t>
  </si>
  <si>
    <t>effectif</t>
  </si>
  <si>
    <t>€</t>
  </si>
  <si>
    <t>montant</t>
  </si>
  <si>
    <t>8 ans</t>
  </si>
  <si>
    <t>moyenne 
annuelle</t>
  </si>
  <si>
    <t>%</t>
  </si>
  <si>
    <t>millier</t>
  </si>
  <si>
    <t>Pilier 1</t>
  </si>
  <si>
    <t>PU</t>
  </si>
  <si>
    <t>Pu _ha</t>
  </si>
  <si>
    <t>Pbase</t>
  </si>
  <si>
    <t>Pbase/dpb</t>
  </si>
  <si>
    <t>Pvert</t>
  </si>
  <si>
    <t>Pred</t>
  </si>
  <si>
    <t>Pja</t>
  </si>
  <si>
    <t>aides couplées</t>
  </si>
  <si>
    <t>aides couplées animales</t>
  </si>
  <si>
    <t>ABA</t>
  </si>
  <si>
    <t>ABL</t>
  </si>
  <si>
    <t>AO</t>
  </si>
  <si>
    <t>AC</t>
  </si>
  <si>
    <t xml:space="preserve">aides couplées végétales </t>
  </si>
  <si>
    <t>Protéagineux (total)</t>
  </si>
  <si>
    <t>Blé dur</t>
  </si>
  <si>
    <t>Riz</t>
  </si>
  <si>
    <t xml:space="preserve">Fruits et légumes transformés </t>
  </si>
  <si>
    <t>Total P2</t>
  </si>
  <si>
    <t>ICHN</t>
  </si>
  <si>
    <t>Assurance récolte</t>
  </si>
  <si>
    <t>BIO</t>
  </si>
  <si>
    <t>CAB</t>
  </si>
  <si>
    <t>MAB</t>
  </si>
  <si>
    <t>MAEC</t>
  </si>
  <si>
    <t>SAU PAC millier ha</t>
  </si>
  <si>
    <t xml:space="preserve">NB DPB millier </t>
  </si>
  <si>
    <t>Total (1000 €)</t>
  </si>
  <si>
    <t>Investissements IAA</t>
  </si>
  <si>
    <t>Prestations viniques</t>
  </si>
  <si>
    <t>Promotion pays tiers</t>
  </si>
  <si>
    <t>Restructuration du vignoble</t>
  </si>
  <si>
    <t>Total OCM viticulture</t>
  </si>
  <si>
    <t>Programmes opérationnels F et L</t>
  </si>
  <si>
    <t xml:space="preserve">Autres aides </t>
  </si>
  <si>
    <t xml:space="preserve">promotion générique </t>
  </si>
  <si>
    <t>Total PAC et OCM</t>
  </si>
  <si>
    <t>LRPAM</t>
  </si>
  <si>
    <t>MPPAM</t>
  </si>
  <si>
    <t>HorsPAM</t>
  </si>
  <si>
    <t>OC</t>
  </si>
  <si>
    <t>Benef P1</t>
  </si>
  <si>
    <t>SAU_RA20</t>
  </si>
  <si>
    <t>DPB</t>
  </si>
  <si>
    <t>P1_2015</t>
  </si>
  <si>
    <t>P1_2022</t>
  </si>
  <si>
    <t>P12023</t>
  </si>
  <si>
    <t>P2_2015</t>
  </si>
  <si>
    <t>P2_2022</t>
  </si>
  <si>
    <t>P2 2023</t>
  </si>
  <si>
    <t>total yc OCM 2015</t>
  </si>
  <si>
    <t>total yc OCM 2022</t>
  </si>
  <si>
    <t>total yc OCM 2023</t>
  </si>
  <si>
    <t>Sources: ASP, Agreste, FAM, traitements Sriset Occitanie 2015-2023</t>
  </si>
  <si>
    <r>
      <t>Aides 2015-2022 et 2023 Zone LR PAM</t>
    </r>
    <r>
      <rPr>
        <b/>
        <sz val="11"/>
        <color rgb="FFFF0000"/>
        <rFont val="Marianne"/>
        <family val="3"/>
      </rPr>
      <t xml:space="preserve"> (11,30,34,66)</t>
    </r>
  </si>
  <si>
    <t>benef</t>
  </si>
  <si>
    <t>Montant</t>
  </si>
  <si>
    <t>Part OC</t>
  </si>
  <si>
    <t>million d'€</t>
  </si>
  <si>
    <t>SAU PAC (ha)</t>
  </si>
  <si>
    <t>NB DPB</t>
  </si>
  <si>
    <t>Total aides découplées</t>
  </si>
  <si>
    <t>Aides couplées animales</t>
  </si>
  <si>
    <t>Aides couplées végétales</t>
  </si>
  <si>
    <t xml:space="preserve">aides couplées </t>
  </si>
  <si>
    <t>Total OCM</t>
  </si>
  <si>
    <t>AE</t>
  </si>
  <si>
    <t>AR</t>
  </si>
  <si>
    <r>
      <t xml:space="preserve">Aides 2015-2022 et 2023 Zone </t>
    </r>
    <r>
      <rPr>
        <b/>
        <sz val="11"/>
        <color rgb="FFFF0000"/>
        <rFont val="Marianne"/>
        <family val="3"/>
      </rPr>
      <t>MP PAM (31,32,81,82)</t>
    </r>
  </si>
  <si>
    <t xml:space="preserve">Total </t>
  </si>
  <si>
    <t>Autres aides</t>
  </si>
  <si>
    <t>OCM</t>
  </si>
  <si>
    <t>Aides PAC 2015</t>
  </si>
  <si>
    <t>Variables</t>
  </si>
  <si>
    <t>Nombre de
bénéficiaire</t>
  </si>
  <si>
    <t>Montant
(1000€)</t>
  </si>
  <si>
    <t>médiane</t>
  </si>
  <si>
    <t>SAU_PAC_15</t>
  </si>
  <si>
    <t>NB_DPB_15</t>
  </si>
  <si>
    <t>AIDESP1_15</t>
  </si>
  <si>
    <t>PU_15</t>
  </si>
  <si>
    <t>PBASE_15</t>
  </si>
  <si>
    <t>PVERT_15</t>
  </si>
  <si>
    <t>PRED_15</t>
  </si>
  <si>
    <t>PJA_15</t>
  </si>
  <si>
    <t>ACP_15</t>
  </si>
  <si>
    <t>ACA_15</t>
  </si>
  <si>
    <t>ABA_15</t>
  </si>
  <si>
    <t>ABL_15</t>
  </si>
  <si>
    <t>AO_15</t>
  </si>
  <si>
    <t>AC_15</t>
  </si>
  <si>
    <t>ACV_15</t>
  </si>
  <si>
    <t>PROT_15</t>
  </si>
  <si>
    <t>QB_15</t>
  </si>
  <si>
    <t>RIZ_15</t>
  </si>
  <si>
    <t>VEG_15 - QB_15 - RIZ_15</t>
  </si>
  <si>
    <t>ICHN_15</t>
  </si>
  <si>
    <t>ARAS_15</t>
  </si>
  <si>
    <t>BIO_15</t>
  </si>
  <si>
    <t>BIO_CAB_15</t>
  </si>
  <si>
    <t>BIO_MAB_15</t>
  </si>
  <si>
    <t>MAEC_15</t>
  </si>
  <si>
    <t>Aides PAC 2016</t>
  </si>
  <si>
    <t>SAU_PAC_16</t>
  </si>
  <si>
    <t>NB_DPB_16</t>
  </si>
  <si>
    <t>AIDESP1_16</t>
  </si>
  <si>
    <t>PU_16</t>
  </si>
  <si>
    <t>PBASE_16</t>
  </si>
  <si>
    <t>PVERT_16</t>
  </si>
  <si>
    <t>PRED_16</t>
  </si>
  <si>
    <t>PJA_16</t>
  </si>
  <si>
    <t>ACP_16</t>
  </si>
  <si>
    <t>ACA_16</t>
  </si>
  <si>
    <t>ABA_16</t>
  </si>
  <si>
    <t>ABL_16</t>
  </si>
  <si>
    <t>AO_16</t>
  </si>
  <si>
    <t>AC_16</t>
  </si>
  <si>
    <t>ACV_16</t>
  </si>
  <si>
    <t>PROT_16</t>
  </si>
  <si>
    <t>QB_16</t>
  </si>
  <si>
    <t>RIZ_16</t>
  </si>
  <si>
    <t>VEG_16 - QB_16 - RIZ_16</t>
  </si>
  <si>
    <t>ICHN_16</t>
  </si>
  <si>
    <t>ARAS_16</t>
  </si>
  <si>
    <t>BIO_16</t>
  </si>
  <si>
    <t>BIO_CAB_16</t>
  </si>
  <si>
    <t>BIO_MAB_16</t>
  </si>
  <si>
    <t>MAEC_16</t>
  </si>
  <si>
    <t>Source : ASP - déclaration 2016 - extraction du 19 juillet 2022</t>
  </si>
  <si>
    <t>Aides PAC 2017</t>
  </si>
  <si>
    <t>SAU_PAC_17</t>
  </si>
  <si>
    <t>NB_DPB_17</t>
  </si>
  <si>
    <t>AIDESP1_17</t>
  </si>
  <si>
    <t>PU_17</t>
  </si>
  <si>
    <t>PBASE_17</t>
  </si>
  <si>
    <t>PVERT_17</t>
  </si>
  <si>
    <t>PRED_17</t>
  </si>
  <si>
    <t>PJA_17</t>
  </si>
  <si>
    <t>ACP_17</t>
  </si>
  <si>
    <t>ACA_17</t>
  </si>
  <si>
    <t>ABA_17</t>
  </si>
  <si>
    <t>ABL_17</t>
  </si>
  <si>
    <t>AO_17</t>
  </si>
  <si>
    <t>AC_17</t>
  </si>
  <si>
    <t>ACV_17</t>
  </si>
  <si>
    <t>PROT_17</t>
  </si>
  <si>
    <t>QB_17</t>
  </si>
  <si>
    <t>RIZ_17</t>
  </si>
  <si>
    <t>VEG_17 - QB_17 - RIZ_17</t>
  </si>
  <si>
    <t>ICHN_17</t>
  </si>
  <si>
    <t>ARAS_17</t>
  </si>
  <si>
    <t>BIO_17</t>
  </si>
  <si>
    <t>BIO_CAB_17</t>
  </si>
  <si>
    <t>BIO_MAB_17</t>
  </si>
  <si>
    <t>MAEC_17</t>
  </si>
  <si>
    <t>Source : ASP - déclaration 2017 - extraction du 19 juillet 2022</t>
  </si>
  <si>
    <t>Aides PAC 2018</t>
  </si>
  <si>
    <t>SAU_PAC_18</t>
  </si>
  <si>
    <t>NB_DPB_18</t>
  </si>
  <si>
    <t>AIDESP1_18</t>
  </si>
  <si>
    <t>PU_18</t>
  </si>
  <si>
    <t>PBASE_18</t>
  </si>
  <si>
    <t>PVERT_18</t>
  </si>
  <si>
    <t>PRED_18</t>
  </si>
  <si>
    <t>PJA_18</t>
  </si>
  <si>
    <t>ACP_18</t>
  </si>
  <si>
    <t>ACA_18</t>
  </si>
  <si>
    <t>ABA_18</t>
  </si>
  <si>
    <t>ABL_18</t>
  </si>
  <si>
    <t>AO_18</t>
  </si>
  <si>
    <t>AC_18</t>
  </si>
  <si>
    <t>ACV_18</t>
  </si>
  <si>
    <t>PROT_18</t>
  </si>
  <si>
    <t>QB_18</t>
  </si>
  <si>
    <t>RIZ_18</t>
  </si>
  <si>
    <t>VEG_18 - QB_18 - RIZ_18</t>
  </si>
  <si>
    <t>ICHN_18</t>
  </si>
  <si>
    <t>ARAS_18</t>
  </si>
  <si>
    <t>BIO_18</t>
  </si>
  <si>
    <t>BIO_CAB_18</t>
  </si>
  <si>
    <t>BIO_MAB_18</t>
  </si>
  <si>
    <t>MAEC_18</t>
  </si>
  <si>
    <t>Source : ASP - déclaration 2018 - extraction du 19 juillet 2022</t>
  </si>
  <si>
    <t>Aides PAC 2019</t>
  </si>
  <si>
    <t>SAU_PAC_19</t>
  </si>
  <si>
    <t>NB_DPB_19</t>
  </si>
  <si>
    <t>AIDESP1_19</t>
  </si>
  <si>
    <t>PU_19</t>
  </si>
  <si>
    <t>PBASE_19</t>
  </si>
  <si>
    <t>PVERT_19</t>
  </si>
  <si>
    <t>PRED_19</t>
  </si>
  <si>
    <t>PJA_19</t>
  </si>
  <si>
    <t>ACP_19</t>
  </si>
  <si>
    <t>ACA_19</t>
  </si>
  <si>
    <t>ABA_19</t>
  </si>
  <si>
    <t>ABL_19</t>
  </si>
  <si>
    <t>AO_19</t>
  </si>
  <si>
    <t>AC_19</t>
  </si>
  <si>
    <t>ACV_19</t>
  </si>
  <si>
    <t>PROT_19</t>
  </si>
  <si>
    <t>QB_19</t>
  </si>
  <si>
    <t>RIZ_19</t>
  </si>
  <si>
    <t>VEG_19 - QB_19 - RIZ_19</t>
  </si>
  <si>
    <t>ICHN_19</t>
  </si>
  <si>
    <t>ARAS_19</t>
  </si>
  <si>
    <t>BIO_19</t>
  </si>
  <si>
    <t>BIO_CAB_19</t>
  </si>
  <si>
    <t>BIO_MAB_19</t>
  </si>
  <si>
    <t>MAEC_19</t>
  </si>
  <si>
    <t>Source : ASP - déclaration 2019 - extraction du 19 juillet 2022</t>
  </si>
  <si>
    <t>Aides PAC 2020</t>
  </si>
  <si>
    <t>SAU_PAC_20</t>
  </si>
  <si>
    <t>NB_DPB_20</t>
  </si>
  <si>
    <t>AIDESP1_20</t>
  </si>
  <si>
    <t>PU_20</t>
  </si>
  <si>
    <t>PBASE_20</t>
  </si>
  <si>
    <t>PVERT_20</t>
  </si>
  <si>
    <t>PRED_20</t>
  </si>
  <si>
    <t>PJA_20</t>
  </si>
  <si>
    <t>ACP_20</t>
  </si>
  <si>
    <t>ACA_20</t>
  </si>
  <si>
    <t>ABA_20</t>
  </si>
  <si>
    <t>ABL_20</t>
  </si>
  <si>
    <t>AO_20</t>
  </si>
  <si>
    <t>AC_20</t>
  </si>
  <si>
    <t>ACV_20</t>
  </si>
  <si>
    <t>PROT_20</t>
  </si>
  <si>
    <t>QB_20</t>
  </si>
  <si>
    <t>RIZ_20</t>
  </si>
  <si>
    <t>VEG_20 - QB_20 - RIZ_20</t>
  </si>
  <si>
    <t>ICHN_20</t>
  </si>
  <si>
    <t>ARAS_20</t>
  </si>
  <si>
    <t>BIO_20</t>
  </si>
  <si>
    <t>BIO_CAB_20</t>
  </si>
  <si>
    <t>BIO_MAB_20</t>
  </si>
  <si>
    <t>MAEC_20</t>
  </si>
  <si>
    <t>Source : ASP - déclaration 2020 - extraction du 19 juillet 2022</t>
  </si>
  <si>
    <t>Aides PAC 2021</t>
  </si>
  <si>
    <t>SAU_PAC_21</t>
  </si>
  <si>
    <t>NB_DPB_21</t>
  </si>
  <si>
    <t>AIDESP1_21</t>
  </si>
  <si>
    <t>PU_21</t>
  </si>
  <si>
    <t>PBASE_21</t>
  </si>
  <si>
    <t>PVERT_21</t>
  </si>
  <si>
    <t>PRED_21</t>
  </si>
  <si>
    <t>PJA_21</t>
  </si>
  <si>
    <t>ACP_21</t>
  </si>
  <si>
    <t>ACA_21</t>
  </si>
  <si>
    <t>ABA_21</t>
  </si>
  <si>
    <t>ABL_21</t>
  </si>
  <si>
    <t>AO_21</t>
  </si>
  <si>
    <t>AC_21</t>
  </si>
  <si>
    <t>ACV_21</t>
  </si>
  <si>
    <t>PROT_21</t>
  </si>
  <si>
    <t>QB_21</t>
  </si>
  <si>
    <t>RIZ_21</t>
  </si>
  <si>
    <t>VEG_21 - QB_21 - RIZ_21</t>
  </si>
  <si>
    <t>ICHN_21</t>
  </si>
  <si>
    <t>ARAS_21</t>
  </si>
  <si>
    <t>BIO_21</t>
  </si>
  <si>
    <t>BIO_CAB_21</t>
  </si>
  <si>
    <t>BIO_MAB_21</t>
  </si>
  <si>
    <t>MAEC_21</t>
  </si>
  <si>
    <t>Source : ASP - déclaration 2021 - extraction du 12 juin 2023</t>
  </si>
  <si>
    <t>Aides PAC 2022</t>
  </si>
  <si>
    <t>SAU_PAC_22</t>
  </si>
  <si>
    <t>NB_DPB_22</t>
  </si>
  <si>
    <t>AIDESP1_22</t>
  </si>
  <si>
    <t>PU_22</t>
  </si>
  <si>
    <t>PBASE_22</t>
  </si>
  <si>
    <t>PVERT_22</t>
  </si>
  <si>
    <t>PRED_22</t>
  </si>
  <si>
    <t>PJA_22</t>
  </si>
  <si>
    <t>ACP_22</t>
  </si>
  <si>
    <t>ACA_22</t>
  </si>
  <si>
    <t>ABA_22</t>
  </si>
  <si>
    <t>ABL_22</t>
  </si>
  <si>
    <t>AO_22</t>
  </si>
  <si>
    <t>AC_22</t>
  </si>
  <si>
    <t>ACV_22</t>
  </si>
  <si>
    <t>PROT_22</t>
  </si>
  <si>
    <t>QB_22</t>
  </si>
  <si>
    <t>RIZ_22</t>
  </si>
  <si>
    <t>VEG_22 - QB_22 - RIZ_22</t>
  </si>
  <si>
    <t>ICHN_22</t>
  </si>
  <si>
    <t>ARAS_22</t>
  </si>
  <si>
    <t>BIO_22</t>
  </si>
  <si>
    <t>BIO_CAB_22</t>
  </si>
  <si>
    <t>BIO_MAB_22</t>
  </si>
  <si>
    <t>MAEC_22</t>
  </si>
  <si>
    <t>Source : ASP - déclaration 2022 - extraction du 9 avril 2024</t>
  </si>
  <si>
    <t>Aides PAC 2023</t>
  </si>
  <si>
    <t>Changement de nomenclature</t>
  </si>
  <si>
    <t>SAU_PAC_23</t>
  </si>
  <si>
    <t>NB_DPB_23</t>
  </si>
  <si>
    <t>AIDESP1_23</t>
  </si>
  <si>
    <t>PU_23</t>
  </si>
  <si>
    <t>PBASE_23</t>
  </si>
  <si>
    <t>Pécoregime</t>
  </si>
  <si>
    <t>PECOR_23</t>
  </si>
  <si>
    <t>PRED_23</t>
  </si>
  <si>
    <t>PJA_23</t>
  </si>
  <si>
    <t>ACP_23</t>
  </si>
  <si>
    <t>ACA_23</t>
  </si>
  <si>
    <t>Aides bovines</t>
  </si>
  <si>
    <t>AB_23</t>
  </si>
  <si>
    <t>AO_23</t>
  </si>
  <si>
    <t>AC_23</t>
  </si>
  <si>
    <t>ACV_23</t>
  </si>
  <si>
    <t>PROT_23</t>
  </si>
  <si>
    <t>QB_23</t>
  </si>
  <si>
    <t>RIZ_23</t>
  </si>
  <si>
    <t>VEG_23 - QB_23 - RIZ_23</t>
  </si>
  <si>
    <t>Source : ASP - déclaration 2023 - extraction du 6 janvier 2025</t>
  </si>
  <si>
    <t>ZM</t>
  </si>
  <si>
    <t>Dep</t>
  </si>
  <si>
    <t>Z</t>
  </si>
  <si>
    <t>LR</t>
  </si>
  <si>
    <t>MP</t>
  </si>
  <si>
    <t>pilier 2</t>
  </si>
  <si>
    <t xml:space="preserve">bilan des aides </t>
  </si>
  <si>
    <t>OCM viti</t>
  </si>
  <si>
    <t xml:space="preserve">OCM Fl </t>
  </si>
  <si>
    <t>autres</t>
  </si>
  <si>
    <t xml:space="preserve">Hors PAM </t>
  </si>
  <si>
    <t>P</t>
  </si>
  <si>
    <t>dep</t>
  </si>
  <si>
    <t>Zone</t>
  </si>
  <si>
    <t>Ariège</t>
  </si>
  <si>
    <t>Aude</t>
  </si>
  <si>
    <t>Aveyron</t>
  </si>
  <si>
    <t>Gard</t>
  </si>
  <si>
    <t>Haute-Garonne</t>
  </si>
  <si>
    <t>Gers</t>
  </si>
  <si>
    <t>Hérault</t>
  </si>
  <si>
    <t>Lot</t>
  </si>
  <si>
    <t>Lozère</t>
  </si>
  <si>
    <t>Hautes-Pyrénées</t>
  </si>
  <si>
    <t>Pyrénées-Orientales</t>
  </si>
  <si>
    <t>Tarn</t>
  </si>
  <si>
    <t>Tarn-et-Garonne</t>
  </si>
  <si>
    <t>Total aides à l'installation</t>
  </si>
  <si>
    <t>Total modernisation des exploitations</t>
  </si>
  <si>
    <t>Pastoralisme</t>
  </si>
  <si>
    <t>Prédation</t>
  </si>
  <si>
    <t>Total mesures forestières</t>
  </si>
  <si>
    <t>Total aménagement</t>
  </si>
  <si>
    <t>Total R&amp;D, Développement</t>
  </si>
  <si>
    <t>Total aides conjoncturelles</t>
  </si>
  <si>
    <t>Sources : Agence de service et paiement, FranceAgriMer, Draaf Occitanie (Sraa)</t>
  </si>
  <si>
    <r>
      <t xml:space="preserve">Crédit d’impôt Agriculture biologique </t>
    </r>
    <r>
      <rPr>
        <vertAlign val="superscript"/>
        <sz val="11"/>
        <color indexed="8"/>
        <rFont val="Marianne"/>
        <family val="3"/>
      </rPr>
      <t>1</t>
    </r>
  </si>
  <si>
    <r>
      <t>1</t>
    </r>
    <r>
      <rPr>
        <sz val="11"/>
        <rFont val="Marianne"/>
        <family val="3"/>
      </rPr>
      <t xml:space="preserve"> Crédits d'impôts 2017, 100% Etat, mais rattachés ici au 2</t>
    </r>
    <r>
      <rPr>
        <vertAlign val="superscript"/>
        <sz val="11"/>
        <rFont val="Marianne"/>
        <family val="3"/>
      </rPr>
      <t>nd</t>
    </r>
    <r>
      <rPr>
        <sz val="11"/>
        <rFont val="Marianne"/>
        <family val="3"/>
      </rPr>
      <t xml:space="preserve"> pilier en raison de la nature de l’aide</t>
    </r>
  </si>
  <si>
    <t xml:space="preserve">autres aides </t>
  </si>
  <si>
    <t>-</t>
  </si>
  <si>
    <t>Total R&amp;D, développement</t>
  </si>
  <si>
    <r>
      <t xml:space="preserve">Crédit d’impôt Agriculture biologique </t>
    </r>
    <r>
      <rPr>
        <vertAlign val="superscript"/>
        <sz val="11"/>
        <color indexed="8"/>
        <rFont val="Marianne"/>
        <family val="3"/>
      </rPr>
      <t>2</t>
    </r>
  </si>
  <si>
    <r>
      <t>1</t>
    </r>
    <r>
      <rPr>
        <sz val="11"/>
        <rFont val="Marianne"/>
        <family val="3"/>
      </rPr>
      <t xml:space="preserve"> Aides bio et MAEC non ventillées par financeurs</t>
    </r>
  </si>
  <si>
    <r>
      <t>2</t>
    </r>
    <r>
      <rPr>
        <sz val="11"/>
        <rFont val="Marianne"/>
        <family val="3"/>
      </rPr>
      <t xml:space="preserve"> Crédits d'impôts 2018, 100% Etat, mais rattachés ici au 2</t>
    </r>
    <r>
      <rPr>
        <vertAlign val="superscript"/>
        <sz val="11"/>
        <rFont val="Marianne"/>
        <family val="3"/>
      </rPr>
      <t>nd</t>
    </r>
    <r>
      <rPr>
        <sz val="11"/>
        <rFont val="Marianne"/>
        <family val="3"/>
      </rPr>
      <t xml:space="preserve"> pilier en raison de la nature de l’aide</t>
    </r>
  </si>
  <si>
    <r>
      <t>2</t>
    </r>
    <r>
      <rPr>
        <sz val="11"/>
        <rFont val="Marianne"/>
        <family val="3"/>
      </rPr>
      <t xml:space="preserve"> Crédits d'impôts 2019, 100% Etat, mais rattachés ici au 2</t>
    </r>
    <r>
      <rPr>
        <vertAlign val="superscript"/>
        <sz val="11"/>
        <rFont val="Marianne"/>
        <family val="3"/>
      </rPr>
      <t>nd</t>
    </r>
    <r>
      <rPr>
        <sz val="11"/>
        <rFont val="Marianne"/>
        <family val="3"/>
      </rPr>
      <t xml:space="preserve"> pilier en raison de la nature de l’aide</t>
    </r>
  </si>
  <si>
    <t>Total aides plan de relance</t>
  </si>
  <si>
    <r>
      <t>2</t>
    </r>
    <r>
      <rPr>
        <sz val="9"/>
        <rFont val="Marianne"/>
        <family val="3"/>
      </rPr>
      <t xml:space="preserve"> Crédits d'impôts 2020, 100% Etat, mais rattachés ici au 2</t>
    </r>
    <r>
      <rPr>
        <vertAlign val="superscript"/>
        <sz val="9"/>
        <rFont val="Marianne"/>
        <family val="3"/>
      </rPr>
      <t>nd</t>
    </r>
    <r>
      <rPr>
        <sz val="9"/>
        <rFont val="Marianne"/>
        <family val="3"/>
      </rPr>
      <t xml:space="preserve"> pilier de la PAC en raison de la nature de l’aide</t>
    </r>
  </si>
  <si>
    <r>
      <rPr>
        <vertAlign val="superscript"/>
        <sz val="9"/>
        <color theme="1"/>
        <rFont val="Marianne"/>
        <family val="3"/>
      </rPr>
      <t>3</t>
    </r>
    <r>
      <rPr>
        <sz val="9"/>
        <color theme="1"/>
        <rFont val="Marianne"/>
        <family val="3"/>
      </rPr>
      <t xml:space="preserve"> Les aides relatives au pacte bien-être animal et biosécurité du plan de relance sont prises en compte dans l'aide à la modernisation de l'élevage </t>
    </r>
  </si>
  <si>
    <r>
      <t>4</t>
    </r>
    <r>
      <rPr>
        <sz val="9"/>
        <rFont val="Marianne"/>
        <family val="3"/>
      </rPr>
      <t xml:space="preserve"> Crédits pastoralisme, 100% Etat, rattachés ici au 2</t>
    </r>
    <r>
      <rPr>
        <vertAlign val="superscript"/>
        <sz val="9"/>
        <rFont val="Marianne"/>
        <family val="3"/>
      </rPr>
      <t>nd</t>
    </r>
    <r>
      <rPr>
        <sz val="9"/>
        <rFont val="Marianne"/>
        <family val="3"/>
      </rPr>
      <t xml:space="preserve"> pilier en raison de la nature de l'aide</t>
    </r>
  </si>
  <si>
    <r>
      <t xml:space="preserve">Total modernisation des exploitations </t>
    </r>
    <r>
      <rPr>
        <vertAlign val="superscript"/>
        <sz val="11"/>
        <color indexed="8"/>
        <rFont val="Marianne"/>
        <family val="3"/>
      </rPr>
      <t>3</t>
    </r>
  </si>
  <si>
    <r>
      <t xml:space="preserve">Pastoralisme </t>
    </r>
    <r>
      <rPr>
        <vertAlign val="superscript"/>
        <sz val="11"/>
        <color indexed="8"/>
        <rFont val="Marianne"/>
        <family val="3"/>
      </rPr>
      <t>4</t>
    </r>
  </si>
  <si>
    <t>Crédit HVE</t>
  </si>
  <si>
    <t>Crédit d’impôt Agriculture biologique 2</t>
  </si>
  <si>
    <t>Crédit non Glyphosate PP</t>
  </si>
  <si>
    <t>Sources : Agence de service et paiement - FranceAgriMer - Draaf Occitanie, Service régional agriculture et agroalimentaire</t>
  </si>
  <si>
    <r>
      <t>2</t>
    </r>
    <r>
      <rPr>
        <sz val="11"/>
        <rFont val="Marianne"/>
        <family val="3"/>
      </rPr>
      <t xml:space="preserve"> Crédits d'impôts 2021, 100% Etat, mais rattachés ici au 2</t>
    </r>
    <r>
      <rPr>
        <vertAlign val="superscript"/>
        <sz val="11"/>
        <rFont val="Marianne"/>
        <family val="3"/>
      </rPr>
      <t>nd</t>
    </r>
    <r>
      <rPr>
        <sz val="11"/>
        <rFont val="Marianne"/>
        <family val="3"/>
      </rPr>
      <t xml:space="preserve"> pilier de la PAC en raison de la nature de l’aide</t>
    </r>
  </si>
  <si>
    <r>
      <rPr>
        <vertAlign val="superscript"/>
        <sz val="11"/>
        <color theme="1"/>
        <rFont val="Marianne"/>
        <family val="3"/>
      </rPr>
      <t>3</t>
    </r>
    <r>
      <rPr>
        <sz val="11"/>
        <color theme="1"/>
        <rFont val="Marianne"/>
        <family val="3"/>
      </rPr>
      <t xml:space="preserve"> Les aides relatives au pacte bien-être animal et biosécurité du plan de relance sont prises en compte dans l'aide à la modernisation de l'élevage </t>
    </r>
  </si>
  <si>
    <r>
      <t>4</t>
    </r>
    <r>
      <rPr>
        <sz val="11"/>
        <rFont val="Marianne"/>
        <family val="3"/>
      </rPr>
      <t xml:space="preserve"> Crédits pastoralisme, 100% Etat, rattachés ici au 2</t>
    </r>
    <r>
      <rPr>
        <vertAlign val="superscript"/>
        <sz val="11"/>
        <rFont val="Marianne"/>
        <family val="3"/>
      </rPr>
      <t>nd</t>
    </r>
    <r>
      <rPr>
        <sz val="11"/>
        <rFont val="Marianne"/>
        <family val="3"/>
      </rPr>
      <t xml:space="preserve"> pilier en raison de la nature de l'aide</t>
    </r>
  </si>
  <si>
    <t>Dotation Jeunes Agriculteurs (DJA)</t>
  </si>
  <si>
    <t>Mesure forestière : Défense des forêts contre les incendies</t>
  </si>
  <si>
    <t>Total aides plan de relance et France 2030</t>
  </si>
  <si>
    <t>Modernisation des exploitations : rénovation des vergers</t>
  </si>
  <si>
    <r>
      <t xml:space="preserve">Crédit d'impôt  HVE </t>
    </r>
    <r>
      <rPr>
        <vertAlign val="superscript"/>
        <sz val="11"/>
        <color indexed="8"/>
        <rFont val="Marianne"/>
        <family val="3"/>
      </rPr>
      <t>3</t>
    </r>
  </si>
  <si>
    <r>
      <t xml:space="preserve">Crédit d’impôt Agriculture biologique </t>
    </r>
    <r>
      <rPr>
        <vertAlign val="superscript"/>
        <sz val="11"/>
        <color indexed="8"/>
        <rFont val="Marianne"/>
        <family val="3"/>
      </rPr>
      <t>3</t>
    </r>
  </si>
  <si>
    <r>
      <t xml:space="preserve">Crédit d'impôt "sortie du glyphosate" </t>
    </r>
    <r>
      <rPr>
        <vertAlign val="superscript"/>
        <sz val="11"/>
        <color indexed="8"/>
        <rFont val="Marianne"/>
        <family val="3"/>
      </rPr>
      <t>3</t>
    </r>
  </si>
  <si>
    <r>
      <t>3</t>
    </r>
    <r>
      <rPr>
        <sz val="8"/>
        <rFont val="Marianne"/>
        <family val="3"/>
      </rPr>
      <t xml:space="preserve"> Crédits d'impôts 2022, 100% Etat, mais rattachés ici au 2</t>
    </r>
    <r>
      <rPr>
        <vertAlign val="superscript"/>
        <sz val="8"/>
        <rFont val="Marianne"/>
        <family val="3"/>
      </rPr>
      <t>nd</t>
    </r>
    <r>
      <rPr>
        <sz val="8"/>
        <rFont val="Marianne"/>
        <family val="3"/>
      </rPr>
      <t xml:space="preserve"> pilier de la PAC en raison de la nature de l’aide</t>
    </r>
  </si>
  <si>
    <r>
      <t>NB : outre la DJA, les dispositifs non surfaciques du 2ème pilier dont la gestion a été transférée à la Région</t>
    </r>
    <r>
      <rPr>
        <b/>
        <sz val="12"/>
        <color rgb="FFFF0000"/>
        <rFont val="Marianne"/>
        <family val="3"/>
      </rPr>
      <t xml:space="preserve"> ne sont </t>
    </r>
    <r>
      <rPr>
        <b/>
        <sz val="10"/>
        <color rgb="FFFF0000"/>
        <rFont val="Marianne"/>
        <family val="3"/>
      </rPr>
      <t>pas présentés dans ce bilan.</t>
    </r>
  </si>
  <si>
    <t>Total aides à l'installation /DJA 2023</t>
  </si>
  <si>
    <t>Pastoralisme (pas de données 2023)</t>
  </si>
  <si>
    <r>
      <t xml:space="preserve">Crédit d'impôt  HVE </t>
    </r>
    <r>
      <rPr>
        <vertAlign val="superscript"/>
        <sz val="10"/>
        <color indexed="8"/>
        <rFont val="Marianne"/>
        <family val="3"/>
      </rPr>
      <t>3</t>
    </r>
  </si>
  <si>
    <r>
      <t xml:space="preserve">Crédit d'impôt "sortie du glyphosate" </t>
    </r>
    <r>
      <rPr>
        <vertAlign val="superscript"/>
        <sz val="10"/>
        <color indexed="8"/>
        <rFont val="Marianne"/>
        <family val="3"/>
      </rPr>
      <t>3</t>
    </r>
  </si>
  <si>
    <r>
      <t xml:space="preserve">Crédit d’impôt Agriculture biologique </t>
    </r>
    <r>
      <rPr>
        <vertAlign val="superscript"/>
        <sz val="10"/>
        <color indexed="8"/>
        <rFont val="Marianne"/>
        <family val="3"/>
      </rPr>
      <t>3</t>
    </r>
  </si>
  <si>
    <t xml:space="preserve">Crédit d'impôt  HVE </t>
  </si>
  <si>
    <t xml:space="preserve">Crédit d'impôt "sortie du glyphosate" </t>
  </si>
  <si>
    <t xml:space="preserve">Crédit d’impôt Agriculture biologique </t>
  </si>
  <si>
    <t>Piler 2 hors SIGC</t>
  </si>
  <si>
    <t xml:space="preserve">hors SIGC = installation, modernisation pastoralisme et prédation </t>
  </si>
  <si>
    <t>nd</t>
  </si>
  <si>
    <t>crédits impots</t>
  </si>
  <si>
    <t xml:space="preserve">aides conjoncturelles </t>
  </si>
  <si>
    <t>plan de relance</t>
  </si>
  <si>
    <t>Pilier 2 (surfacique)</t>
  </si>
  <si>
    <t>total</t>
  </si>
  <si>
    <t>autres aides</t>
  </si>
  <si>
    <t>sommaire</t>
  </si>
  <si>
    <t xml:space="preserve">T1 LR </t>
  </si>
  <si>
    <t>T1MP</t>
  </si>
  <si>
    <t>T1 ZM</t>
  </si>
  <si>
    <r>
      <rPr>
        <b/>
        <sz val="12"/>
        <color theme="1"/>
        <rFont val="Calibri"/>
        <family val="2"/>
        <scheme val="minor"/>
      </rPr>
      <t>synthèse région</t>
    </r>
    <r>
      <rPr>
        <sz val="11"/>
        <color theme="1"/>
        <rFont val="Calibri"/>
        <family val="2"/>
        <scheme val="minor"/>
      </rPr>
      <t>,
 ZM, LR ,MP</t>
    </r>
  </si>
  <si>
    <r>
      <t xml:space="preserve">données agrégées </t>
    </r>
    <r>
      <rPr>
        <b/>
        <sz val="11"/>
        <color rgb="FFFF0000"/>
        <rFont val="Calibri"/>
        <family val="2"/>
        <scheme val="minor"/>
      </rPr>
      <t>pilier 1</t>
    </r>
    <r>
      <rPr>
        <sz val="11"/>
        <color theme="1"/>
        <rFont val="Calibri"/>
        <family val="2"/>
        <scheme val="minor"/>
      </rPr>
      <t xml:space="preserve"> yc OCM + </t>
    </r>
    <r>
      <rPr>
        <b/>
        <sz val="11"/>
        <color rgb="FFFF0000"/>
        <rFont val="Calibri"/>
        <family val="2"/>
        <scheme val="minor"/>
      </rPr>
      <t>pilier 2</t>
    </r>
    <r>
      <rPr>
        <sz val="11"/>
        <color theme="1"/>
        <rFont val="Calibri"/>
        <family val="2"/>
        <scheme val="minor"/>
      </rPr>
      <t xml:space="preserve"> yc installation, 
modernisation,pastoralisme et prédation  </t>
    </r>
    <r>
      <rPr>
        <b/>
        <sz val="11"/>
        <color rgb="FFFF0000"/>
        <rFont val="Calibri"/>
        <family val="2"/>
        <scheme val="minor"/>
      </rPr>
      <t>crédits d'impôts</t>
    </r>
    <r>
      <rPr>
        <sz val="11"/>
        <color theme="1"/>
        <rFont val="Calibri"/>
        <family val="2"/>
        <scheme val="minor"/>
      </rPr>
      <t xml:space="preserve"> , </t>
    </r>
    <r>
      <rPr>
        <b/>
        <sz val="11"/>
        <color rgb="FFFF0000"/>
        <rFont val="Calibri"/>
        <family val="2"/>
        <scheme val="minor"/>
      </rPr>
      <t>aides conjoncturelles</t>
    </r>
    <r>
      <rPr>
        <sz val="11"/>
        <color theme="1"/>
        <rFont val="Calibri"/>
        <family val="2"/>
        <scheme val="minor"/>
      </rPr>
      <t xml:space="preserve"> et </t>
    </r>
    <r>
      <rPr>
        <b/>
        <sz val="11"/>
        <color rgb="FFFF0000"/>
        <rFont val="Calibri"/>
        <family val="2"/>
        <scheme val="minor"/>
      </rPr>
      <t>plan de relance</t>
    </r>
  </si>
  <si>
    <t xml:space="preserve">2015 et suivant </t>
  </si>
  <si>
    <r>
      <rPr>
        <sz val="11"/>
        <color rgb="FFFF0000"/>
        <rFont val="Calibri"/>
        <family val="2"/>
        <scheme val="minor"/>
      </rPr>
      <t>aides OCM</t>
    </r>
    <r>
      <rPr>
        <sz val="11"/>
        <color theme="1"/>
        <rFont val="Calibri"/>
        <family val="2"/>
        <scheme val="minor"/>
      </rPr>
      <t xml:space="preserve"> viticole, fruits et légumes et autres aides OCM par départements et par zone</t>
    </r>
  </si>
  <si>
    <r>
      <t xml:space="preserve">tableaux 2015,2020,2022,2023 -2015-2022 </t>
    </r>
    <r>
      <rPr>
        <sz val="11"/>
        <color rgb="FFFF0000"/>
        <rFont val="Calibri"/>
        <family val="2"/>
        <scheme val="minor"/>
      </rPr>
      <t xml:space="preserve">aides P1,P2 </t>
    </r>
    <r>
      <rPr>
        <sz val="11"/>
        <color theme="1"/>
        <rFont val="Calibri"/>
        <family val="2"/>
        <scheme val="minor"/>
      </rPr>
      <t>(2023 yc DJA mais sans aides régionales investissement et pastoralisme),</t>
    </r>
    <r>
      <rPr>
        <sz val="11"/>
        <color rgb="FFFF0000"/>
        <rFont val="Calibri"/>
        <family val="2"/>
        <scheme val="minor"/>
      </rPr>
      <t xml:space="preserve">OCM, crédits d'impots , aides conjoncturelles  </t>
    </r>
    <r>
      <rPr>
        <sz val="11"/>
        <color theme="1"/>
        <rFont val="Calibri"/>
        <family val="2"/>
        <scheme val="minor"/>
      </rPr>
      <t xml:space="preserve">(2017-20233) et </t>
    </r>
    <r>
      <rPr>
        <sz val="11"/>
        <color rgb="FFFF0000"/>
        <rFont val="Calibri"/>
        <family val="2"/>
        <scheme val="minor"/>
      </rPr>
      <t>plan de relance</t>
    </r>
    <r>
      <rPr>
        <sz val="11"/>
        <color theme="1"/>
        <rFont val="Calibri"/>
        <family val="2"/>
        <scheme val="minor"/>
      </rPr>
      <t xml:space="preserve"> (2021-2023)</t>
    </r>
  </si>
  <si>
    <t>T1_Occitanie</t>
  </si>
  <si>
    <r>
      <t>idem, au zonage LR :</t>
    </r>
    <r>
      <rPr>
        <sz val="11"/>
        <color rgb="FFFF0000"/>
        <rFont val="Calibri"/>
        <family val="2"/>
        <scheme val="minor"/>
      </rPr>
      <t>11,30,34,66</t>
    </r>
  </si>
  <si>
    <r>
      <t>idem, au zonage MP :</t>
    </r>
    <r>
      <rPr>
        <sz val="11"/>
        <color rgb="FFFF0000"/>
        <rFont val="Calibri"/>
        <family val="2"/>
        <scheme val="minor"/>
      </rPr>
      <t>31,32,81,82</t>
    </r>
  </si>
  <si>
    <r>
      <t>idem, au zonageZM :</t>
    </r>
    <r>
      <rPr>
        <sz val="11"/>
        <color rgb="FFFF0000"/>
        <rFont val="Calibri"/>
        <family val="2"/>
        <scheme val="minor"/>
      </rPr>
      <t>09,12,46,48,65</t>
    </r>
  </si>
  <si>
    <t xml:space="preserve">Sources des données </t>
  </si>
  <si>
    <t xml:space="preserve">Agrestre, ASP 2015-2023, OCM: France agrimer Occitanie, aides investissements : SRAA : extraction osiris 2015-2022, bilan des aides occintanie , mémentos 2017-2023, plan de relance:SRAA , crédits d'impots DGFIP </t>
  </si>
  <si>
    <r>
      <t xml:space="preserve">des aides du 1er pilier, 2ème pilier , conjoncturelles, crédits d'impôts, et plan de relance, </t>
    </r>
    <r>
      <rPr>
        <sz val="11"/>
        <color rgb="FFFF0000"/>
        <rFont val="Calibri"/>
        <family val="2"/>
        <scheme val="minor"/>
      </rPr>
      <t xml:space="preserve">données départementales </t>
    </r>
  </si>
  <si>
    <t xml:space="preserve">Non inclus </t>
  </si>
  <si>
    <t>exonération TFNB, aides à l'investissement 2023 (feader et région)</t>
  </si>
  <si>
    <r>
      <rPr>
        <b/>
        <sz val="12"/>
        <color theme="1"/>
        <rFont val="Calibri"/>
        <family val="2"/>
        <scheme val="minor"/>
      </rPr>
      <t>zonage retenue</t>
    </r>
    <r>
      <rPr>
        <sz val="11"/>
        <color theme="1"/>
        <rFont val="Calibri"/>
        <family val="2"/>
        <scheme val="minor"/>
      </rPr>
      <t xml:space="preserve"> pour les tableaux : Occitanie, </t>
    </r>
    <r>
      <rPr>
        <sz val="11"/>
        <color rgb="FFFF0000"/>
        <rFont val="Calibri"/>
        <family val="2"/>
        <scheme val="minor"/>
      </rPr>
      <t>ZM</t>
    </r>
    <r>
      <rPr>
        <sz val="11"/>
        <color theme="1"/>
        <rFont val="Calibri"/>
        <family val="2"/>
        <scheme val="minor"/>
      </rPr>
      <t xml:space="preserve"> (messifs) : Ariège,Aveyron,Lot,Lozère,Hautes-Pyrénées,</t>
    </r>
    <r>
      <rPr>
        <sz val="11"/>
        <color rgb="FFFF0000"/>
        <rFont val="Calibri"/>
        <family val="2"/>
        <scheme val="minor"/>
      </rPr>
      <t>LR</t>
    </r>
    <r>
      <rPr>
        <sz val="11"/>
        <color theme="1"/>
        <rFont val="Calibri"/>
        <family val="2"/>
        <scheme val="minor"/>
      </rPr>
      <t xml:space="preserve">: Aude,Gard,Hérault,Pyrénées Orientales
                                                                                                 </t>
    </r>
    <r>
      <rPr>
        <sz val="11"/>
        <color rgb="FFFF0000"/>
        <rFont val="Calibri"/>
        <family val="2"/>
        <scheme val="minor"/>
      </rPr>
      <t>MP</t>
    </r>
    <r>
      <rPr>
        <sz val="11"/>
        <color theme="1"/>
        <rFont val="Calibri"/>
        <family val="2"/>
        <scheme val="minor"/>
      </rPr>
      <t>:Haute-Garonne,Gers,Tarn,Tarn-et-Garonne
MP;$</t>
    </r>
  </si>
  <si>
    <t>PU= paiement unitaire = aides découplées = Pbase+PECO/Vert+PRED+PJA</t>
  </si>
  <si>
    <t xml:space="preserve">Pbase= aide découplée au revenu </t>
  </si>
  <si>
    <t>PECO /vert</t>
  </si>
  <si>
    <t>aide en faveur d'engagements environnementaux</t>
  </si>
  <si>
    <t>PRED</t>
  </si>
  <si>
    <t>PJA</t>
  </si>
  <si>
    <t xml:space="preserve">paiement en faveur des jenues agriculteurs </t>
  </si>
  <si>
    <t xml:space="preserve">aides couplées animales+ végétales </t>
  </si>
  <si>
    <t xml:space="preserve">ACA </t>
  </si>
  <si>
    <t>ACV</t>
  </si>
  <si>
    <t xml:space="preserve">P2 </t>
  </si>
  <si>
    <t>aides du 2ème pilier = ICHN+Assurance rédole (ARAS) + Aides AB (conversion et maintien) + MAEC (mesures agri -environnementales et climatiques )</t>
  </si>
  <si>
    <t xml:space="preserve">P2 aides "installation " </t>
  </si>
  <si>
    <t>DJA et autres aides dédiés à l'installation yc animation</t>
  </si>
  <si>
    <t xml:space="preserve">P2 investissement 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</si>
  <si>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</si>
  <si>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</si>
  <si>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</si>
  <si>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</si>
  <si>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</si>
  <si>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</si>
  <si>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</si>
  <si>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</si>
  <si>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</si>
  <si>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</si>
  <si>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 xml:space="preserve">Répartition par décile des aides du pilier 1 selon les départements </t>
  </si>
  <si>
    <t>Répartition des départements selon PU/ha et % du PRED /PU</t>
  </si>
  <si>
    <t>Sources: Agreste, ASP , traitement SRISET OC</t>
  </si>
  <si>
    <t>RA 2020 et fichiers d'aides PAC appariés</t>
  </si>
  <si>
    <t>OTEX : orientation technico économique des exploitations : GC grandes culutres, PE polyculture élevage , BV bovins viande</t>
  </si>
  <si>
    <t>GC</t>
  </si>
  <si>
    <t>PE</t>
  </si>
  <si>
    <t>Viticulture</t>
  </si>
  <si>
    <t>Arboriculture</t>
  </si>
  <si>
    <t>Leg et Horti</t>
  </si>
  <si>
    <t>BV</t>
  </si>
  <si>
    <t>OvIns Cap</t>
  </si>
  <si>
    <t>Granivores</t>
  </si>
  <si>
    <t>Total</t>
  </si>
  <si>
    <t>non benef</t>
  </si>
  <si>
    <t>non bénficiaires</t>
  </si>
  <si>
    <t>SAU moy</t>
  </si>
  <si>
    <t>bénéficiaires P1</t>
  </si>
  <si>
    <t xml:space="preserve">P1 moyen </t>
  </si>
  <si>
    <t>SAUmoy</t>
  </si>
  <si>
    <t>P1/ha</t>
  </si>
  <si>
    <t xml:space="preserve">Pyrénées 
orientales </t>
  </si>
  <si>
    <t>P1 moyen</t>
  </si>
  <si>
    <t xml:space="preserve">NB in RA </t>
  </si>
  <si>
    <t>B</t>
  </si>
  <si>
    <t xml:space="preserve">in RA </t>
  </si>
  <si>
    <t>non bénéficiaires in RA</t>
  </si>
  <si>
    <t>Bénéficiaires in RA</t>
  </si>
  <si>
    <t xml:space="preserve">non bénéficiaires </t>
  </si>
  <si>
    <t>OTEX : orientation technico économique des exploitations : GC grandes culutres, PE polyculture élevage , BV bovins viande BL et M bovins lait et mixte</t>
  </si>
  <si>
    <t>BL et M</t>
  </si>
  <si>
    <t xml:space="preserve">Haute-Garonne
</t>
  </si>
  <si>
    <t>NC</t>
  </si>
  <si>
    <t>NB</t>
  </si>
  <si>
    <t>P1 moy</t>
  </si>
  <si>
    <t>in RA</t>
  </si>
  <si>
    <t xml:space="preserve">part non bénéficiaires </t>
  </si>
  <si>
    <t xml:space="preserve">indice </t>
  </si>
  <si>
    <t>Hautes_Pyrénées</t>
  </si>
  <si>
    <t>appariement RA et PAC 20 données par OTEX</t>
  </si>
  <si>
    <r>
      <rPr>
        <b/>
        <sz val="11"/>
        <color rgb="FFFF0000"/>
        <rFont val="Calibri"/>
        <family val="2"/>
        <scheme val="minor"/>
      </rPr>
      <t>RA20</t>
    </r>
    <r>
      <rPr>
        <b/>
        <sz val="11"/>
        <color theme="1"/>
        <rFont val="Calibri"/>
        <family val="2"/>
        <scheme val="minor"/>
      </rPr>
      <t>_MP</t>
    </r>
  </si>
  <si>
    <r>
      <rPr>
        <b/>
        <sz val="11"/>
        <color rgb="FFFF0000"/>
        <rFont val="Calibri"/>
        <family val="2"/>
        <scheme val="minor"/>
      </rPr>
      <t>RA20</t>
    </r>
    <r>
      <rPr>
        <b/>
        <sz val="11"/>
        <color theme="1"/>
        <rFont val="Calibri"/>
        <family val="2"/>
        <scheme val="minor"/>
      </rPr>
      <t>_LR</t>
    </r>
  </si>
  <si>
    <t>champs des bénéficiares et non bénéficiaires en 2020</t>
  </si>
  <si>
    <r>
      <rPr>
        <b/>
        <sz val="11"/>
        <color rgb="FFFF0000"/>
        <rFont val="Calibri"/>
        <family val="2"/>
        <scheme val="minor"/>
      </rPr>
      <t>RA2020</t>
    </r>
    <r>
      <rPr>
        <b/>
        <sz val="11"/>
        <color theme="1"/>
        <rFont val="Calibri"/>
        <family val="2"/>
        <scheme val="minor"/>
      </rPr>
      <t xml:space="preserve"> et OC</t>
    </r>
  </si>
  <si>
    <t>TRFCE+TRFPE+TRFPO+TRFPR+TRFTO</t>
  </si>
  <si>
    <t>aides couplées fruits et légumes 2015-2022</t>
  </si>
  <si>
    <t>aides couplées fruits et légumes2023</t>
  </si>
  <si>
    <t>TRFCE+TRFPE+TRFPO+TRFPR+TRFTO+ MARAÎCH</t>
  </si>
  <si>
    <t>paiement redistributif en faveur des petites exploitations</t>
  </si>
  <si>
    <t>aide à la modernisation des exploitations, au pastoralisme, en faveur des exploitants touchéEs par la prédation</t>
  </si>
  <si>
    <t>s</t>
  </si>
  <si>
    <t>part de chaque zone dans le total régional (8 ans , 2015-2022)</t>
  </si>
  <si>
    <t>moy an</t>
  </si>
  <si>
    <t>8ans</t>
  </si>
  <si>
    <t>part OC</t>
  </si>
  <si>
    <t>% OC</t>
  </si>
  <si>
    <t>Synthèse pour les 8ans 2015-2022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</si>
</sst>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#,##0\ &quot;€&quot;;[Red]\-#,##0\ &quot;€&quot;"/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  <numFmt numFmtId="166" formatCode="#,##0.0"/>
    <numFmt numFmtId="167" formatCode="_-* #,##0.0\ _€_-;\-* #,##0.0\ _€_-;_-* &quot;-&quot;??\ _€_-;_-@_-"/>
    <numFmt numFmtId="168" formatCode="0.0"/>
    <numFmt numFmtId="169" formatCode="_-* #,##0\ _€_-;\-* #,##0\ _€_-;_-* &quot;-&quot;?\ _€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Marianne"/>
      <family val="3"/>
    </font>
    <font>
      <sz val="9"/>
      <color theme="1"/>
      <name val="Marianne"/>
      <family val="3"/>
    </font>
    <font>
      <b/>
      <sz val="9"/>
      <color theme="1"/>
      <name val="Marianne"/>
      <family val="3"/>
    </font>
    <font>
      <b/>
      <sz val="9"/>
      <color theme="0"/>
      <name val="Marianne"/>
      <family val="3"/>
    </font>
    <font>
      <sz val="9"/>
      <color theme="0"/>
      <name val="Marianne"/>
      <family val="3"/>
    </font>
    <font>
      <b/>
      <i/>
      <sz val="9"/>
      <color theme="1"/>
      <name val="Marianne"/>
      <family val="3"/>
    </font>
    <font>
      <i/>
      <sz val="9"/>
      <color theme="1"/>
      <name val="Marianne"/>
      <family val="3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8"/>
      <color theme="0"/>
      <name val="Marianne"/>
      <family val="3"/>
    </font>
    <font>
      <sz val="8"/>
      <name val="Marianne"/>
      <family val="3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rgb="FFFF0000"/>
      <name val="Marianne"/>
      <family val="3"/>
    </font>
    <font>
      <b/>
      <sz val="11"/>
      <color rgb="FFFF0000"/>
      <name val="Marianne"/>
      <family val="3"/>
    </font>
    <font>
      <sz val="9"/>
      <name val="Marianne"/>
      <family val="3"/>
    </font>
    <font>
      <b/>
      <i/>
      <sz val="9"/>
      <color theme="0"/>
      <name val="Marianne"/>
      <family val="3"/>
    </font>
    <font>
      <i/>
      <sz val="8"/>
      <name val="Arial"/>
      <family val="2"/>
    </font>
    <font>
      <sz val="9"/>
      <color rgb="FF000000"/>
      <name val="Marianne"/>
      <family val="3"/>
    </font>
    <font>
      <sz val="8"/>
      <color indexed="8"/>
      <name val="Arial"/>
      <family val="2"/>
    </font>
    <font>
      <sz val="12"/>
      <name val="Arial"/>
      <family val="2"/>
    </font>
    <font>
      <sz val="9"/>
      <color rgb="FFFF0000"/>
      <name val="Marianne"/>
      <family val="3"/>
    </font>
    <font>
      <sz val="11"/>
      <color theme="1"/>
      <name val="Marianne"/>
      <family val="3"/>
    </font>
    <font>
      <b/>
      <i/>
      <sz val="11"/>
      <color theme="1"/>
      <name val="Marianne"/>
      <family val="3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8"/>
      <name val="Marianne"/>
      <family val="3"/>
    </font>
    <font>
      <sz val="10"/>
      <color theme="1"/>
      <name val="Marianne"/>
      <family val="3"/>
    </font>
    <font>
      <b/>
      <sz val="10"/>
      <color indexed="53"/>
      <name val="Marianne"/>
      <family val="3"/>
    </font>
    <font>
      <sz val="10"/>
      <name val="Marianne"/>
      <family val="3"/>
    </font>
    <font>
      <sz val="10"/>
      <color indexed="8"/>
      <name val="Marianne"/>
      <family val="3"/>
    </font>
    <font>
      <vertAlign val="superscript"/>
      <sz val="10"/>
      <color indexed="8"/>
      <name val="Marianne"/>
      <family val="3"/>
    </font>
    <font>
      <b/>
      <sz val="10"/>
      <color indexed="8"/>
      <name val="Marianne"/>
      <family val="3"/>
    </font>
    <font>
      <vertAlign val="superscript"/>
      <sz val="10"/>
      <name val="Marianne"/>
      <family val="3"/>
    </font>
    <font>
      <sz val="10"/>
      <color indexed="10"/>
      <name val="Marianne"/>
      <family val="3"/>
    </font>
    <font>
      <sz val="11"/>
      <name val="Marianne"/>
      <family val="3"/>
    </font>
    <font>
      <sz val="11"/>
      <color indexed="8"/>
      <name val="Marianne"/>
      <family val="3"/>
    </font>
    <font>
      <vertAlign val="superscript"/>
      <sz val="11"/>
      <color indexed="8"/>
      <name val="Marianne"/>
      <family val="3"/>
    </font>
    <font>
      <b/>
      <sz val="11"/>
      <color indexed="8"/>
      <name val="Marianne"/>
      <family val="3"/>
    </font>
    <font>
      <vertAlign val="superscript"/>
      <sz val="11"/>
      <name val="Marianne"/>
      <family val="3"/>
    </font>
    <font>
      <sz val="11"/>
      <color indexed="10"/>
      <name val="Marianne"/>
      <family val="3"/>
    </font>
    <font>
      <b/>
      <sz val="8"/>
      <name val="Arial"/>
      <family val="2"/>
    </font>
    <font>
      <b/>
      <sz val="10"/>
      <color rgb="FFFF0000"/>
      <name val="Marianne"/>
      <family val="3"/>
    </font>
    <font>
      <vertAlign val="superscript"/>
      <sz val="9"/>
      <name val="Marianne"/>
      <family val="3"/>
    </font>
    <font>
      <b/>
      <sz val="11"/>
      <name val="Arial"/>
      <family val="2"/>
    </font>
    <font>
      <sz val="11"/>
      <name val="Arial"/>
      <family val="2"/>
    </font>
    <font>
      <vertAlign val="superscript"/>
      <sz val="9"/>
      <color theme="1"/>
      <name val="Marianne"/>
      <family val="3"/>
    </font>
    <font>
      <vertAlign val="superscript"/>
      <sz val="11"/>
      <color theme="1"/>
      <name val="Marianne"/>
      <family val="3"/>
    </font>
    <font>
      <b/>
      <sz val="12"/>
      <color rgb="FFFF0000"/>
      <name val="Marianne"/>
      <family val="3"/>
    </font>
    <font>
      <b/>
      <vertAlign val="superscript"/>
      <sz val="10"/>
      <name val="Marianne"/>
      <family val="3"/>
    </font>
    <font>
      <b/>
      <sz val="10"/>
      <name val="Marianne"/>
      <family val="3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3" tint="0.39997558519241921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70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6" fontId="4" fillId="0" borderId="1" xfId="0" applyNumberFormat="1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Fill="1"/>
    <xf numFmtId="0" fontId="4" fillId="2" borderId="0" xfId="0" applyFont="1" applyFill="1"/>
    <xf numFmtId="0" fontId="6" fillId="3" borderId="1" xfId="0" applyFont="1" applyFill="1" applyBorder="1"/>
    <xf numFmtId="3" fontId="6" fillId="3" borderId="1" xfId="0" applyNumberFormat="1" applyFont="1" applyFill="1" applyBorder="1"/>
    <xf numFmtId="3" fontId="7" fillId="3" borderId="1" xfId="0" applyNumberFormat="1" applyFont="1" applyFill="1" applyBorder="1"/>
    <xf numFmtId="164" fontId="7" fillId="3" borderId="1" xfId="2" applyNumberFormat="1" applyFont="1" applyFill="1" applyBorder="1"/>
    <xf numFmtId="165" fontId="7" fillId="3" borderId="1" xfId="1" applyNumberFormat="1" applyFont="1" applyFill="1" applyBorder="1"/>
    <xf numFmtId="0" fontId="8" fillId="2" borderId="1" xfId="0" applyFont="1" applyFill="1" applyBorder="1"/>
    <xf numFmtId="3" fontId="8" fillId="2" borderId="1" xfId="0" applyNumberFormat="1" applyFont="1" applyFill="1" applyBorder="1"/>
    <xf numFmtId="3" fontId="4" fillId="2" borderId="1" xfId="0" applyNumberFormat="1" applyFont="1" applyFill="1" applyBorder="1"/>
    <xf numFmtId="164" fontId="4" fillId="2" borderId="1" xfId="2" applyNumberFormat="1" applyFont="1" applyFill="1" applyBorder="1"/>
    <xf numFmtId="165" fontId="4" fillId="2" borderId="1" xfId="1" applyNumberFormat="1" applyFont="1" applyFill="1" applyBorder="1"/>
    <xf numFmtId="165" fontId="4" fillId="5" borderId="1" xfId="1" applyNumberFormat="1" applyFont="1" applyFill="1" applyBorder="1"/>
    <xf numFmtId="0" fontId="9" fillId="6" borderId="1" xfId="0" applyFont="1" applyFill="1" applyBorder="1"/>
    <xf numFmtId="3" fontId="8" fillId="6" borderId="1" xfId="0" applyNumberFormat="1" applyFont="1" applyFill="1" applyBorder="1"/>
    <xf numFmtId="3" fontId="9" fillId="6" borderId="1" xfId="0" applyNumberFormat="1" applyFont="1" applyFill="1" applyBorder="1"/>
    <xf numFmtId="3" fontId="8" fillId="6" borderId="4" xfId="0" applyNumberFormat="1" applyFont="1" applyFill="1" applyBorder="1" applyAlignment="1">
      <alignment horizontal="center"/>
    </xf>
    <xf numFmtId="3" fontId="4" fillId="6" borderId="1" xfId="0" applyNumberFormat="1" applyFont="1" applyFill="1" applyBorder="1"/>
    <xf numFmtId="3" fontId="4" fillId="6" borderId="4" xfId="0" applyNumberFormat="1" applyFont="1" applyFill="1" applyBorder="1" applyAlignment="1">
      <alignment horizontal="center"/>
    </xf>
    <xf numFmtId="165" fontId="4" fillId="6" borderId="1" xfId="1" applyNumberFormat="1" applyFont="1" applyFill="1" applyBorder="1"/>
    <xf numFmtId="0" fontId="4" fillId="0" borderId="1" xfId="0" applyFont="1" applyBorder="1"/>
    <xf numFmtId="165" fontId="4" fillId="0" borderId="0" xfId="1" applyNumberFormat="1" applyFont="1"/>
    <xf numFmtId="3" fontId="4" fillId="0" borderId="0" xfId="0" applyNumberFormat="1" applyFont="1"/>
    <xf numFmtId="3" fontId="4" fillId="0" borderId="1" xfId="0" applyNumberFormat="1" applyFont="1" applyBorder="1"/>
    <xf numFmtId="164" fontId="4" fillId="0" borderId="1" xfId="2" applyNumberFormat="1" applyFont="1" applyFill="1" applyBorder="1"/>
    <xf numFmtId="164" fontId="4" fillId="0" borderId="1" xfId="2" applyNumberFormat="1" applyFont="1" applyBorder="1"/>
    <xf numFmtId="165" fontId="4" fillId="0" borderId="1" xfId="1" applyNumberFormat="1" applyFont="1" applyBorder="1"/>
    <xf numFmtId="166" fontId="4" fillId="6" borderId="1" xfId="0" applyNumberFormat="1" applyFont="1" applyFill="1" applyBorder="1"/>
    <xf numFmtId="164" fontId="4" fillId="6" borderId="1" xfId="2" applyNumberFormat="1" applyFont="1" applyFill="1" applyBorder="1"/>
    <xf numFmtId="0" fontId="4" fillId="6" borderId="1" xfId="0" applyFont="1" applyFill="1" applyBorder="1"/>
    <xf numFmtId="3" fontId="4" fillId="3" borderId="1" xfId="0" applyNumberFormat="1" applyFont="1" applyFill="1" applyBorder="1"/>
    <xf numFmtId="165" fontId="4" fillId="3" borderId="1" xfId="1" applyNumberFormat="1" applyFont="1" applyFill="1" applyBorder="1"/>
    <xf numFmtId="3" fontId="4" fillId="0" borderId="0" xfId="0" applyNumberFormat="1" applyFont="1" applyFill="1"/>
    <xf numFmtId="0" fontId="4" fillId="0" borderId="1" xfId="0" applyFont="1" applyFill="1" applyBorder="1"/>
    <xf numFmtId="3" fontId="4" fillId="0" borderId="1" xfId="0" applyNumberFormat="1" applyFont="1" applyFill="1" applyBorder="1"/>
    <xf numFmtId="9" fontId="4" fillId="0" borderId="1" xfId="2" applyFont="1" applyFill="1" applyBorder="1"/>
    <xf numFmtId="165" fontId="4" fillId="0" borderId="1" xfId="1" applyNumberFormat="1" applyFont="1" applyFill="1" applyBorder="1"/>
    <xf numFmtId="3" fontId="4" fillId="0" borderId="2" xfId="0" applyNumberFormat="1" applyFont="1" applyFill="1" applyBorder="1"/>
    <xf numFmtId="9" fontId="4" fillId="0" borderId="2" xfId="2" applyFont="1" applyFill="1" applyBorder="1"/>
    <xf numFmtId="164" fontId="4" fillId="0" borderId="2" xfId="2" applyNumberFormat="1" applyFont="1" applyFill="1" applyBorder="1"/>
    <xf numFmtId="165" fontId="4" fillId="0" borderId="2" xfId="1" applyNumberFormat="1" applyFont="1" applyFill="1" applyBorder="1"/>
    <xf numFmtId="3" fontId="4" fillId="0" borderId="2" xfId="0" applyNumberFormat="1" applyFont="1" applyBorder="1"/>
    <xf numFmtId="6" fontId="4" fillId="0" borderId="1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165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/>
    <xf numFmtId="0" fontId="4" fillId="3" borderId="1" xfId="0" applyFont="1" applyFill="1" applyBorder="1"/>
    <xf numFmtId="3" fontId="4" fillId="0" borderId="5" xfId="0" applyNumberFormat="1" applyFont="1" applyFill="1" applyBorder="1"/>
    <xf numFmtId="0" fontId="7" fillId="7" borderId="1" xfId="0" applyFont="1" applyFill="1" applyBorder="1"/>
    <xf numFmtId="3" fontId="7" fillId="7" borderId="0" xfId="0" applyNumberFormat="1" applyFont="1" applyFill="1"/>
    <xf numFmtId="0" fontId="7" fillId="7" borderId="0" xfId="0" applyFont="1" applyFill="1"/>
    <xf numFmtId="9" fontId="7" fillId="7" borderId="0" xfId="2" applyFont="1" applyFill="1"/>
    <xf numFmtId="3" fontId="7" fillId="7" borderId="1" xfId="0" applyNumberFormat="1" applyFont="1" applyFill="1" applyBorder="1"/>
    <xf numFmtId="0" fontId="4" fillId="7" borderId="1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/>
    </xf>
    <xf numFmtId="6" fontId="4" fillId="2" borderId="1" xfId="0" applyNumberFormat="1" applyFont="1" applyFill="1" applyBorder="1" applyAlignment="1">
      <alignment vertical="top" wrapText="1"/>
    </xf>
    <xf numFmtId="6" fontId="4" fillId="2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Border="1"/>
    <xf numFmtId="165" fontId="0" fillId="0" borderId="1" xfId="1" applyNumberFormat="1" applyFont="1" applyBorder="1"/>
    <xf numFmtId="3" fontId="0" fillId="0" borderId="1" xfId="0" applyNumberFormat="1" applyBorder="1"/>
    <xf numFmtId="3" fontId="0" fillId="0" borderId="0" xfId="0" applyNumberFormat="1" applyFill="1" applyBorder="1"/>
    <xf numFmtId="9" fontId="0" fillId="0" borderId="0" xfId="2" applyFont="1" applyFill="1" applyBorder="1"/>
    <xf numFmtId="0" fontId="4" fillId="0" borderId="0" xfId="0" applyFont="1" applyFill="1" applyBorder="1"/>
    <xf numFmtId="165" fontId="4" fillId="0" borderId="1" xfId="0" applyNumberFormat="1" applyFont="1" applyBorder="1"/>
    <xf numFmtId="1" fontId="7" fillId="3" borderId="1" xfId="0" applyNumberFormat="1" applyFont="1" applyFill="1" applyBorder="1"/>
    <xf numFmtId="165" fontId="2" fillId="3" borderId="1" xfId="1" applyNumberFormat="1" applyFont="1" applyFill="1" applyBorder="1"/>
    <xf numFmtId="165" fontId="4" fillId="0" borderId="0" xfId="0" applyNumberFormat="1" applyFont="1"/>
    <xf numFmtId="165" fontId="7" fillId="3" borderId="1" xfId="0" applyNumberFormat="1" applyFont="1" applyFill="1" applyBorder="1"/>
    <xf numFmtId="9" fontId="4" fillId="0" borderId="0" xfId="2" applyFont="1"/>
    <xf numFmtId="165" fontId="15" fillId="0" borderId="1" xfId="1" applyNumberFormat="1" applyFont="1" applyFill="1" applyBorder="1"/>
    <xf numFmtId="0" fontId="16" fillId="0" borderId="1" xfId="0" applyFont="1" applyBorder="1"/>
    <xf numFmtId="0" fontId="4" fillId="11" borderId="1" xfId="0" applyFont="1" applyFill="1" applyBorder="1"/>
    <xf numFmtId="0" fontId="17" fillId="7" borderId="1" xfId="0" applyFont="1" applyFill="1" applyBorder="1"/>
    <xf numFmtId="165" fontId="17" fillId="7" borderId="1" xfId="0" applyNumberFormat="1" applyFont="1" applyFill="1" applyBorder="1"/>
    <xf numFmtId="165" fontId="16" fillId="0" borderId="0" xfId="0" applyNumberFormat="1" applyFont="1" applyFill="1" applyBorder="1"/>
    <xf numFmtId="165" fontId="17" fillId="7" borderId="1" xfId="1" applyNumberFormat="1" applyFont="1" applyFill="1" applyBorder="1"/>
    <xf numFmtId="165" fontId="7" fillId="7" borderId="1" xfId="0" applyNumberFormat="1" applyFont="1" applyFill="1" applyBorder="1"/>
    <xf numFmtId="0" fontId="4" fillId="2" borderId="1" xfId="0" applyFont="1" applyFill="1" applyBorder="1"/>
    <xf numFmtId="9" fontId="4" fillId="0" borderId="1" xfId="2" applyFont="1" applyBorder="1"/>
    <xf numFmtId="9" fontId="4" fillId="0" borderId="1" xfId="0" applyNumberFormat="1" applyFont="1" applyBorder="1"/>
    <xf numFmtId="9" fontId="4" fillId="6" borderId="1" xfId="0" applyNumberFormat="1" applyFont="1" applyFill="1" applyBorder="1"/>
    <xf numFmtId="164" fontId="4" fillId="6" borderId="1" xfId="0" applyNumberFormat="1" applyFont="1" applyFill="1" applyBorder="1"/>
    <xf numFmtId="0" fontId="18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6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6" fontId="4" fillId="2" borderId="1" xfId="0" applyNumberFormat="1" applyFont="1" applyFill="1" applyBorder="1" applyAlignment="1">
      <alignment horizontal="center" vertical="top" wrapText="1"/>
    </xf>
    <xf numFmtId="9" fontId="7" fillId="3" borderId="1" xfId="2" applyFont="1" applyFill="1" applyBorder="1" applyAlignment="1">
      <alignment vertical="top" wrapText="1"/>
    </xf>
    <xf numFmtId="4" fontId="7" fillId="3" borderId="1" xfId="0" applyNumberFormat="1" applyFont="1" applyFill="1" applyBorder="1"/>
    <xf numFmtId="9" fontId="7" fillId="3" borderId="1" xfId="2" applyNumberFormat="1" applyFont="1" applyFill="1" applyBorder="1"/>
    <xf numFmtId="165" fontId="9" fillId="2" borderId="1" xfId="1" applyNumberFormat="1" applyFont="1" applyFill="1" applyBorder="1"/>
    <xf numFmtId="9" fontId="4" fillId="2" borderId="1" xfId="2" applyFont="1" applyFill="1" applyBorder="1" applyAlignment="1">
      <alignment vertical="top" wrapText="1"/>
    </xf>
    <xf numFmtId="4" fontId="4" fillId="2" borderId="1" xfId="0" applyNumberFormat="1" applyFont="1" applyFill="1" applyBorder="1"/>
    <xf numFmtId="164" fontId="20" fillId="2" borderId="1" xfId="2" applyNumberFormat="1" applyFont="1" applyFill="1" applyBorder="1"/>
    <xf numFmtId="165" fontId="9" fillId="6" borderId="1" xfId="1" applyNumberFormat="1" applyFont="1" applyFill="1" applyBorder="1"/>
    <xf numFmtId="165" fontId="4" fillId="0" borderId="1" xfId="1" applyNumberFormat="1" applyFont="1" applyBorder="1" applyAlignment="1"/>
    <xf numFmtId="9" fontId="4" fillId="0" borderId="1" xfId="2" applyFont="1" applyFill="1" applyBorder="1" applyAlignment="1">
      <alignment vertical="top" wrapText="1"/>
    </xf>
    <xf numFmtId="164" fontId="4" fillId="0" borderId="5" xfId="2" applyNumberFormat="1" applyFont="1" applyFill="1" applyBorder="1" applyAlignment="1"/>
    <xf numFmtId="0" fontId="21" fillId="3" borderId="1" xfId="0" applyFont="1" applyFill="1" applyBorder="1"/>
    <xf numFmtId="165" fontId="21" fillId="3" borderId="1" xfId="1" applyNumberFormat="1" applyFont="1" applyFill="1" applyBorder="1"/>
    <xf numFmtId="165" fontId="4" fillId="0" borderId="1" xfId="1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/>
    </xf>
    <xf numFmtId="165" fontId="7" fillId="3" borderId="1" xfId="1" applyNumberFormat="1" applyFont="1" applyFill="1" applyBorder="1" applyAlignment="1">
      <alignment horizontal="center" vertical="top"/>
    </xf>
    <xf numFmtId="0" fontId="5" fillId="0" borderId="1" xfId="0" applyFont="1" applyFill="1" applyBorder="1"/>
    <xf numFmtId="165" fontId="5" fillId="0" borderId="1" xfId="1" applyNumberFormat="1" applyFont="1" applyFill="1" applyBorder="1"/>
    <xf numFmtId="165" fontId="4" fillId="0" borderId="1" xfId="1" applyNumberFormat="1" applyFont="1" applyBorder="1" applyAlignment="1">
      <alignment horizontal="center" vertical="top"/>
    </xf>
    <xf numFmtId="164" fontId="20" fillId="0" borderId="1" xfId="2" applyNumberFormat="1" applyFont="1" applyFill="1" applyBorder="1"/>
    <xf numFmtId="0" fontId="7" fillId="3" borderId="1" xfId="0" applyFont="1" applyFill="1" applyBorder="1"/>
    <xf numFmtId="165" fontId="6" fillId="3" borderId="1" xfId="1" applyNumberFormat="1" applyFont="1" applyFill="1" applyBorder="1"/>
    <xf numFmtId="9" fontId="7" fillId="7" borderId="1" xfId="2" applyFont="1" applyFill="1" applyBorder="1"/>
    <xf numFmtId="0" fontId="7" fillId="7" borderId="7" xfId="0" applyFont="1" applyFill="1" applyBorder="1" applyAlignment="1"/>
    <xf numFmtId="0" fontId="7" fillId="7" borderId="5" xfId="0" applyFont="1" applyFill="1" applyBorder="1" applyAlignment="1"/>
    <xf numFmtId="0" fontId="4" fillId="7" borderId="0" xfId="0" applyFont="1" applyFill="1"/>
    <xf numFmtId="0" fontId="5" fillId="2" borderId="1" xfId="0" applyFont="1" applyFill="1" applyBorder="1" applyAlignment="1">
      <alignment vertical="top"/>
    </xf>
    <xf numFmtId="0" fontId="5" fillId="0" borderId="0" xfId="0" applyFont="1" applyBorder="1" applyAlignment="1">
      <alignment vertical="top"/>
    </xf>
    <xf numFmtId="6" fontId="4" fillId="0" borderId="1" xfId="0" applyNumberFormat="1" applyFont="1" applyFill="1" applyBorder="1" applyAlignment="1">
      <alignment vertical="top" wrapText="1"/>
    </xf>
    <xf numFmtId="6" fontId="4" fillId="0" borderId="1" xfId="0" applyNumberFormat="1" applyFont="1" applyBorder="1" applyAlignment="1">
      <alignment horizontal="center" vertical="top"/>
    </xf>
    <xf numFmtId="165" fontId="23" fillId="0" borderId="1" xfId="1" applyNumberFormat="1" applyFont="1" applyBorder="1" applyAlignment="1">
      <alignment horizontal="right" vertical="center"/>
    </xf>
    <xf numFmtId="9" fontId="0" fillId="0" borderId="0" xfId="2" applyFont="1" applyBorder="1"/>
    <xf numFmtId="1" fontId="0" fillId="0" borderId="1" xfId="2" applyNumberFormat="1" applyFont="1" applyBorder="1"/>
    <xf numFmtId="165" fontId="7" fillId="3" borderId="1" xfId="1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/>
    <xf numFmtId="165" fontId="0" fillId="0" borderId="0" xfId="0" applyNumberFormat="1" applyFill="1" applyBorder="1"/>
    <xf numFmtId="1" fontId="2" fillId="3" borderId="1" xfId="2" applyNumberFormat="1" applyFont="1" applyFill="1" applyBorder="1"/>
    <xf numFmtId="0" fontId="13" fillId="3" borderId="1" xfId="0" applyFont="1" applyFill="1" applyBorder="1" applyAlignment="1">
      <alignment vertical="center"/>
    </xf>
    <xf numFmtId="0" fontId="2" fillId="3" borderId="1" xfId="0" applyFont="1" applyFill="1" applyBorder="1" applyAlignment="1"/>
    <xf numFmtId="0" fontId="7" fillId="12" borderId="1" xfId="0" applyFont="1" applyFill="1" applyBorder="1"/>
    <xf numFmtId="0" fontId="17" fillId="12" borderId="1" xfId="0" applyFont="1" applyFill="1" applyBorder="1"/>
    <xf numFmtId="165" fontId="17" fillId="12" borderId="6" xfId="0" applyNumberFormat="1" applyFont="1" applyFill="1" applyBorder="1"/>
    <xf numFmtId="165" fontId="17" fillId="12" borderId="1" xfId="0" applyNumberFormat="1" applyFont="1" applyFill="1" applyBorder="1"/>
    <xf numFmtId="0" fontId="4" fillId="11" borderId="0" xfId="0" applyFont="1" applyFill="1" applyBorder="1"/>
    <xf numFmtId="165" fontId="17" fillId="12" borderId="1" xfId="1" applyNumberFormat="1" applyFont="1" applyFill="1" applyBorder="1" applyAlignment="1">
      <alignment horizontal="center"/>
    </xf>
    <xf numFmtId="0" fontId="4" fillId="13" borderId="1" xfId="0" applyFont="1" applyFill="1" applyBorder="1"/>
    <xf numFmtId="165" fontId="7" fillId="13" borderId="1" xfId="0" applyNumberFormat="1" applyFont="1" applyFill="1" applyBorder="1"/>
    <xf numFmtId="0" fontId="0" fillId="0" borderId="1" xfId="0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24" fillId="14" borderId="1" xfId="3" applyFont="1" applyFill="1" applyBorder="1" applyAlignment="1">
      <alignment horizontal="left" vertical="center"/>
    </xf>
    <xf numFmtId="165" fontId="0" fillId="0" borderId="1" xfId="0" applyNumberFormat="1" applyBorder="1"/>
    <xf numFmtId="0" fontId="24" fillId="8" borderId="1" xfId="3" applyFont="1" applyFill="1" applyBorder="1" applyAlignment="1">
      <alignment horizontal="left" vertical="center"/>
    </xf>
    <xf numFmtId="165" fontId="0" fillId="0" borderId="0" xfId="0" applyNumberFormat="1"/>
    <xf numFmtId="9" fontId="7" fillId="3" borderId="1" xfId="2" applyFont="1" applyFill="1" applyBorder="1"/>
    <xf numFmtId="9" fontId="4" fillId="2" borderId="1" xfId="2" applyFont="1" applyFill="1" applyBorder="1"/>
    <xf numFmtId="3" fontId="5" fillId="2" borderId="1" xfId="0" applyNumberFormat="1" applyFont="1" applyFill="1" applyBorder="1"/>
    <xf numFmtId="9" fontId="4" fillId="6" borderId="1" xfId="2" applyFont="1" applyFill="1" applyBorder="1"/>
    <xf numFmtId="3" fontId="5" fillId="6" borderId="1" xfId="0" applyNumberFormat="1" applyFont="1" applyFill="1" applyBorder="1"/>
    <xf numFmtId="3" fontId="5" fillId="0" borderId="1" xfId="0" applyNumberFormat="1" applyFont="1" applyFill="1" applyBorder="1"/>
    <xf numFmtId="6" fontId="4" fillId="2" borderId="2" xfId="0" applyNumberFormat="1" applyFont="1" applyFill="1" applyBorder="1" applyAlignment="1">
      <alignment horizontal="center" vertical="top"/>
    </xf>
    <xf numFmtId="6" fontId="4" fillId="2" borderId="6" xfId="0" applyNumberFormat="1" applyFont="1" applyFill="1" applyBorder="1" applyAlignment="1">
      <alignment horizontal="center" vertical="top"/>
    </xf>
    <xf numFmtId="0" fontId="5" fillId="0" borderId="1" xfId="0" applyFont="1" applyBorder="1"/>
    <xf numFmtId="9" fontId="7" fillId="0" borderId="1" xfId="2" applyFont="1" applyFill="1" applyBorder="1"/>
    <xf numFmtId="9" fontId="20" fillId="0" borderId="1" xfId="2" applyFont="1" applyFill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5" fontId="7" fillId="12" borderId="1" xfId="0" applyNumberFormat="1" applyFont="1" applyFill="1" applyBorder="1"/>
    <xf numFmtId="0" fontId="16" fillId="0" borderId="0" xfId="0" applyFont="1"/>
    <xf numFmtId="0" fontId="16" fillId="11" borderId="0" xfId="0" applyFont="1" applyFill="1"/>
    <xf numFmtId="3" fontId="4" fillId="11" borderId="0" xfId="0" applyNumberFormat="1" applyFont="1" applyFill="1"/>
    <xf numFmtId="0" fontId="4" fillId="11" borderId="0" xfId="0" applyFont="1" applyFill="1"/>
    <xf numFmtId="0" fontId="5" fillId="11" borderId="2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11" borderId="1" xfId="0" applyFont="1" applyFill="1" applyBorder="1" applyAlignment="1">
      <alignment horizontal="left" vertical="top" wrapText="1"/>
    </xf>
    <xf numFmtId="6" fontId="4" fillId="11" borderId="1" xfId="0" applyNumberFormat="1" applyFont="1" applyFill="1" applyBorder="1" applyAlignment="1">
      <alignment horizontal="left" vertical="top" wrapText="1"/>
    </xf>
    <xf numFmtId="0" fontId="4" fillId="11" borderId="1" xfId="0" applyFont="1" applyFill="1" applyBorder="1" applyAlignment="1">
      <alignment horizontal="left" vertical="top"/>
    </xf>
    <xf numFmtId="0" fontId="4" fillId="11" borderId="1" xfId="0" applyFont="1" applyFill="1" applyBorder="1" applyAlignment="1">
      <alignment horizontal="center" vertical="top"/>
    </xf>
    <xf numFmtId="6" fontId="4" fillId="0" borderId="2" xfId="0" applyNumberFormat="1" applyFont="1" applyBorder="1" applyAlignment="1">
      <alignment horizontal="center" vertical="top"/>
    </xf>
    <xf numFmtId="6" fontId="4" fillId="0" borderId="6" xfId="0" applyNumberFormat="1" applyFont="1" applyBorder="1" applyAlignment="1">
      <alignment horizontal="center" vertical="top"/>
    </xf>
    <xf numFmtId="164" fontId="4" fillId="0" borderId="0" xfId="0" applyNumberFormat="1" applyFont="1"/>
    <xf numFmtId="164" fontId="20" fillId="15" borderId="1" xfId="2" applyNumberFormat="1" applyFont="1" applyFill="1" applyBorder="1"/>
    <xf numFmtId="3" fontId="4" fillId="11" borderId="1" xfId="0" applyNumberFormat="1" applyFont="1" applyFill="1" applyBorder="1"/>
    <xf numFmtId="3" fontId="4" fillId="11" borderId="0" xfId="0" applyNumberFormat="1" applyFont="1" applyFill="1" applyBorder="1"/>
    <xf numFmtId="0" fontId="17" fillId="7" borderId="0" xfId="0" applyFont="1" applyFill="1"/>
    <xf numFmtId="3" fontId="17" fillId="7" borderId="0" xfId="0" applyNumberFormat="1" applyFont="1" applyFill="1"/>
    <xf numFmtId="165" fontId="7" fillId="7" borderId="0" xfId="0" applyNumberFormat="1" applyFont="1" applyFill="1"/>
    <xf numFmtId="3" fontId="16" fillId="0" borderId="1" xfId="0" applyNumberFormat="1" applyFont="1" applyBorder="1"/>
    <xf numFmtId="0" fontId="4" fillId="0" borderId="2" xfId="0" applyFont="1" applyBorder="1"/>
    <xf numFmtId="3" fontId="16" fillId="0" borderId="2" xfId="0" applyNumberFormat="1" applyFont="1" applyBorder="1"/>
    <xf numFmtId="0" fontId="16" fillId="2" borderId="1" xfId="0" applyFont="1" applyFill="1" applyBorder="1"/>
    <xf numFmtId="0" fontId="4" fillId="11" borderId="8" xfId="0" applyFont="1" applyFill="1" applyBorder="1" applyAlignment="1"/>
    <xf numFmtId="6" fontId="4" fillId="2" borderId="1" xfId="0" applyNumberFormat="1" applyFont="1" applyFill="1" applyBorder="1"/>
    <xf numFmtId="0" fontId="4" fillId="11" borderId="14" xfId="0" applyFont="1" applyFill="1" applyBorder="1" applyAlignment="1"/>
    <xf numFmtId="165" fontId="4" fillId="0" borderId="6" xfId="1" applyNumberFormat="1" applyFont="1" applyBorder="1"/>
    <xf numFmtId="0" fontId="4" fillId="0" borderId="2" xfId="0" applyFont="1" applyBorder="1" applyAlignment="1"/>
    <xf numFmtId="1" fontId="4" fillId="0" borderId="1" xfId="2" applyNumberFormat="1" applyFont="1" applyBorder="1"/>
    <xf numFmtId="165" fontId="20" fillId="0" borderId="6" xfId="1" applyNumberFormat="1" applyFont="1" applyBorder="1"/>
    <xf numFmtId="165" fontId="25" fillId="0" borderId="0" xfId="1" applyNumberFormat="1" applyFont="1"/>
    <xf numFmtId="0" fontId="4" fillId="0" borderId="3" xfId="0" applyFont="1" applyBorder="1" applyAlignment="1"/>
    <xf numFmtId="165" fontId="20" fillId="0" borderId="1" xfId="1" applyNumberFormat="1" applyFont="1" applyBorder="1"/>
    <xf numFmtId="0" fontId="14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/>
    </xf>
    <xf numFmtId="165" fontId="26" fillId="0" borderId="1" xfId="1" applyNumberFormat="1" applyFont="1" applyBorder="1"/>
    <xf numFmtId="165" fontId="17" fillId="13" borderId="1" xfId="0" applyNumberFormat="1" applyFont="1" applyFill="1" applyBorder="1"/>
    <xf numFmtId="165" fontId="7" fillId="13" borderId="1" xfId="1" applyNumberFormat="1" applyFont="1" applyFill="1" applyBorder="1"/>
    <xf numFmtId="0" fontId="4" fillId="0" borderId="6" xfId="0" applyFont="1" applyBorder="1" applyAlignment="1"/>
    <xf numFmtId="165" fontId="0" fillId="0" borderId="1" xfId="1" applyNumberFormat="1" applyFont="1" applyFill="1" applyBorder="1"/>
    <xf numFmtId="0" fontId="27" fillId="0" borderId="0" xfId="0" applyFont="1"/>
    <xf numFmtId="0" fontId="27" fillId="0" borderId="1" xfId="0" applyFont="1" applyBorder="1"/>
    <xf numFmtId="0" fontId="27" fillId="0" borderId="1" xfId="0" applyFont="1" applyBorder="1" applyAlignment="1">
      <alignment horizontal="center" wrapText="1"/>
    </xf>
    <xf numFmtId="6" fontId="27" fillId="0" borderId="1" xfId="0" applyNumberFormat="1" applyFont="1" applyBorder="1" applyAlignment="1">
      <alignment horizont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3" fontId="27" fillId="0" borderId="1" xfId="0" applyNumberFormat="1" applyFont="1" applyBorder="1"/>
    <xf numFmtId="0" fontId="27" fillId="2" borderId="1" xfId="0" applyFont="1" applyFill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3" fontId="27" fillId="0" borderId="0" xfId="0" applyNumberFormat="1" applyFont="1"/>
    <xf numFmtId="0" fontId="28" fillId="2" borderId="1" xfId="0" applyFont="1" applyFill="1" applyBorder="1"/>
    <xf numFmtId="3" fontId="28" fillId="2" borderId="1" xfId="0" applyNumberFormat="1" applyFont="1" applyFill="1" applyBorder="1"/>
    <xf numFmtId="3" fontId="27" fillId="2" borderId="1" xfId="0" applyNumberFormat="1" applyFont="1" applyFill="1" applyBorder="1"/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/>
    <xf numFmtId="0" fontId="27" fillId="4" borderId="0" xfId="0" applyFont="1" applyFill="1"/>
    <xf numFmtId="0" fontId="3" fillId="4" borderId="0" xfId="0" applyFont="1" applyFill="1"/>
    <xf numFmtId="0" fontId="27" fillId="4" borderId="1" xfId="0" applyFont="1" applyFill="1" applyBorder="1"/>
    <xf numFmtId="0" fontId="27" fillId="5" borderId="1" xfId="0" applyFont="1" applyFill="1" applyBorder="1"/>
    <xf numFmtId="3" fontId="27" fillId="5" borderId="1" xfId="0" applyNumberFormat="1" applyFont="1" applyFill="1" applyBorder="1"/>
    <xf numFmtId="0" fontId="0" fillId="0" borderId="0" xfId="0" applyAlignment="1">
      <alignment horizontal="center"/>
    </xf>
    <xf numFmtId="3" fontId="0" fillId="0" borderId="0" xfId="0" applyNumberFormat="1"/>
    <xf numFmtId="165" fontId="0" fillId="5" borderId="1" xfId="1" applyNumberFormat="1" applyFont="1" applyFill="1" applyBorder="1"/>
    <xf numFmtId="165" fontId="0" fillId="5" borderId="1" xfId="0" applyNumberFormat="1" applyFill="1" applyBorder="1"/>
    <xf numFmtId="1" fontId="0" fillId="0" borderId="1" xfId="0" applyNumberFormat="1" applyBorder="1"/>
    <xf numFmtId="1" fontId="0" fillId="0" borderId="1" xfId="1" applyNumberFormat="1" applyFont="1" applyBorder="1"/>
    <xf numFmtId="1" fontId="0" fillId="5" borderId="1" xfId="0" applyNumberFormat="1" applyFill="1" applyBorder="1"/>
    <xf numFmtId="1" fontId="0" fillId="5" borderId="1" xfId="1" applyNumberFormat="1" applyFont="1" applyFill="1" applyBorder="1"/>
    <xf numFmtId="0" fontId="4" fillId="5" borderId="1" xfId="0" applyFont="1" applyFill="1" applyBorder="1"/>
    <xf numFmtId="0" fontId="0" fillId="10" borderId="0" xfId="0" applyFill="1"/>
    <xf numFmtId="0" fontId="31" fillId="10" borderId="0" xfId="0" applyFont="1" applyFill="1" applyBorder="1"/>
    <xf numFmtId="0" fontId="14" fillId="10" borderId="0" xfId="0" applyFont="1" applyFill="1" applyBorder="1" applyAlignment="1">
      <alignment horizontal="left" vertical="center"/>
    </xf>
    <xf numFmtId="0" fontId="14" fillId="10" borderId="0" xfId="0" applyFont="1" applyFill="1" applyBorder="1"/>
    <xf numFmtId="0" fontId="27" fillId="10" borderId="0" xfId="0" applyFont="1" applyFill="1"/>
    <xf numFmtId="0" fontId="38" fillId="10" borderId="0" xfId="0" applyFont="1" applyFill="1" applyBorder="1"/>
    <xf numFmtId="0" fontId="34" fillId="10" borderId="0" xfId="0" applyFont="1" applyFill="1" applyBorder="1" applyAlignment="1">
      <alignment horizontal="left" vertical="center"/>
    </xf>
    <xf numFmtId="3" fontId="34" fillId="10" borderId="0" xfId="0" applyNumberFormat="1" applyFont="1" applyFill="1" applyAlignment="1">
      <alignment horizontal="center"/>
    </xf>
    <xf numFmtId="0" fontId="34" fillId="10" borderId="0" xfId="0" applyFont="1" applyFill="1"/>
    <xf numFmtId="0" fontId="34" fillId="10" borderId="0" xfId="0" applyFont="1" applyFill="1" applyBorder="1"/>
    <xf numFmtId="0" fontId="32" fillId="10" borderId="0" xfId="0" applyFont="1" applyFill="1"/>
    <xf numFmtId="0" fontId="39" fillId="10" borderId="0" xfId="0" applyFont="1" applyFill="1"/>
    <xf numFmtId="0" fontId="44" fillId="10" borderId="0" xfId="0" applyFont="1" applyFill="1" applyBorder="1"/>
    <xf numFmtId="0" fontId="40" fillId="10" borderId="0" xfId="0" applyFont="1" applyFill="1" applyBorder="1" applyAlignment="1">
      <alignment horizontal="left" vertical="center"/>
    </xf>
    <xf numFmtId="3" fontId="40" fillId="10" borderId="0" xfId="0" applyNumberFormat="1" applyFont="1" applyFill="1" applyAlignment="1">
      <alignment horizontal="center"/>
    </xf>
    <xf numFmtId="0" fontId="40" fillId="10" borderId="0" xfId="0" applyFont="1" applyFill="1"/>
    <xf numFmtId="0" fontId="40" fillId="10" borderId="0" xfId="0" applyFont="1" applyFill="1" applyBorder="1"/>
    <xf numFmtId="0" fontId="45" fillId="10" borderId="0" xfId="0" applyFont="1" applyFill="1"/>
    <xf numFmtId="0" fontId="27" fillId="5" borderId="1" xfId="0" applyFont="1" applyFill="1" applyBorder="1" applyAlignment="1">
      <alignment vertical="top"/>
    </xf>
    <xf numFmtId="0" fontId="40" fillId="5" borderId="1" xfId="0" applyFont="1" applyFill="1" applyBorder="1" applyAlignment="1">
      <alignment horizontal="center" vertical="top" wrapText="1"/>
    </xf>
    <xf numFmtId="3" fontId="41" fillId="8" borderId="1" xfId="0" applyNumberFormat="1" applyFont="1" applyFill="1" applyBorder="1" applyAlignment="1">
      <alignment horizontal="right" vertical="center"/>
    </xf>
    <xf numFmtId="3" fontId="40" fillId="5" borderId="1" xfId="0" applyNumberFormat="1" applyFont="1" applyFill="1" applyBorder="1"/>
    <xf numFmtId="0" fontId="27" fillId="5" borderId="4" xfId="0" applyFont="1" applyFill="1" applyBorder="1" applyAlignment="1">
      <alignment vertical="top"/>
    </xf>
    <xf numFmtId="0" fontId="46" fillId="10" borderId="1" xfId="0" applyFont="1" applyFill="1" applyBorder="1" applyAlignment="1">
      <alignment vertical="center" wrapText="1"/>
    </xf>
    <xf numFmtId="0" fontId="43" fillId="8" borderId="1" xfId="0" applyFont="1" applyFill="1" applyBorder="1" applyAlignment="1">
      <alignment horizontal="left" vertical="center"/>
    </xf>
    <xf numFmtId="3" fontId="43" fillId="8" borderId="1" xfId="0" applyNumberFormat="1" applyFont="1" applyFill="1" applyBorder="1" applyAlignment="1">
      <alignment horizontal="right" vertical="center"/>
    </xf>
    <xf numFmtId="0" fontId="41" fillId="8" borderId="1" xfId="0" applyFont="1" applyFill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3" fontId="35" fillId="8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vertical="center"/>
    </xf>
    <xf numFmtId="0" fontId="37" fillId="8" borderId="1" xfId="0" applyFont="1" applyFill="1" applyBorder="1" applyAlignment="1">
      <alignment horizontal="left" vertical="center"/>
    </xf>
    <xf numFmtId="0" fontId="49" fillId="10" borderId="1" xfId="0" applyFont="1" applyFill="1" applyBorder="1" applyAlignment="1">
      <alignment vertical="center" wrapText="1"/>
    </xf>
    <xf numFmtId="3" fontId="41" fillId="0" borderId="1" xfId="0" applyNumberFormat="1" applyFont="1" applyFill="1" applyBorder="1" applyAlignment="1">
      <alignment horizontal="right" vertical="center"/>
    </xf>
    <xf numFmtId="0" fontId="40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3" fontId="43" fillId="0" borderId="1" xfId="0" applyNumberFormat="1" applyFont="1" applyFill="1" applyBorder="1" applyAlignment="1">
      <alignment horizontal="right" vertical="center"/>
    </xf>
    <xf numFmtId="0" fontId="41" fillId="0" borderId="1" xfId="0" applyFont="1" applyFill="1" applyBorder="1" applyAlignment="1">
      <alignment horizontal="left" vertical="center"/>
    </xf>
    <xf numFmtId="3" fontId="50" fillId="5" borderId="1" xfId="0" applyNumberFormat="1" applyFont="1" applyFill="1" applyBorder="1"/>
    <xf numFmtId="0" fontId="19" fillId="5" borderId="1" xfId="0" applyFont="1" applyFill="1" applyBorder="1" applyAlignment="1">
      <alignment vertical="center"/>
    </xf>
    <xf numFmtId="0" fontId="48" fillId="0" borderId="0" xfId="0" applyFont="1" applyFill="1" applyBorder="1"/>
    <xf numFmtId="0" fontId="31" fillId="0" borderId="0" xfId="0" applyFont="1" applyFill="1" applyBorder="1"/>
    <xf numFmtId="0" fontId="32" fillId="0" borderId="0" xfId="0" applyFont="1"/>
    <xf numFmtId="0" fontId="44" fillId="0" borderId="0" xfId="0" applyFont="1" applyFill="1" applyBorder="1"/>
    <xf numFmtId="3" fontId="27" fillId="10" borderId="0" xfId="0" applyNumberFormat="1" applyFont="1" applyFill="1"/>
    <xf numFmtId="0" fontId="27" fillId="0" borderId="0" xfId="0" applyFont="1" applyFill="1"/>
    <xf numFmtId="0" fontId="47" fillId="0" borderId="0" xfId="0" applyFont="1"/>
    <xf numFmtId="0" fontId="54" fillId="10" borderId="0" xfId="0" applyFont="1" applyFill="1" applyBorder="1"/>
    <xf numFmtId="0" fontId="55" fillId="10" borderId="0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2" fillId="0" borderId="1" xfId="0" applyFont="1" applyBorder="1"/>
    <xf numFmtId="0" fontId="32" fillId="5" borderId="1" xfId="0" applyFont="1" applyFill="1" applyBorder="1" applyAlignment="1">
      <alignment horizontal="center"/>
    </xf>
    <xf numFmtId="0" fontId="32" fillId="5" borderId="1" xfId="0" applyFont="1" applyFill="1" applyBorder="1"/>
    <xf numFmtId="0" fontId="32" fillId="2" borderId="1" xfId="0" applyFont="1" applyFill="1" applyBorder="1" applyAlignment="1">
      <alignment horizontal="center"/>
    </xf>
    <xf numFmtId="0" fontId="35" fillId="14" borderId="1" xfId="3" applyFont="1" applyFill="1" applyBorder="1" applyAlignment="1">
      <alignment horizontal="left" vertical="center"/>
    </xf>
    <xf numFmtId="165" fontId="32" fillId="0" borderId="1" xfId="1" applyNumberFormat="1" applyFont="1" applyBorder="1"/>
    <xf numFmtId="165" fontId="32" fillId="0" borderId="1" xfId="0" applyNumberFormat="1" applyFont="1" applyBorder="1"/>
    <xf numFmtId="0" fontId="35" fillId="8" borderId="1" xfId="3" applyFont="1" applyFill="1" applyBorder="1" applyAlignment="1">
      <alignment horizontal="left" vertical="center"/>
    </xf>
    <xf numFmtId="0" fontId="34" fillId="5" borderId="1" xfId="0" applyFont="1" applyFill="1" applyBorder="1" applyAlignment="1">
      <alignment horizontal="center"/>
    </xf>
    <xf numFmtId="0" fontId="32" fillId="10" borderId="1" xfId="0" applyFont="1" applyFill="1" applyBorder="1"/>
    <xf numFmtId="0" fontId="34" fillId="10" borderId="1" xfId="0" applyFont="1" applyFill="1" applyBorder="1" applyAlignment="1">
      <alignment horizontal="left"/>
    </xf>
    <xf numFmtId="0" fontId="34" fillId="10" borderId="1" xfId="0" applyFont="1" applyFill="1" applyBorder="1" applyAlignment="1">
      <alignment horizontal="left" vertical="center"/>
    </xf>
    <xf numFmtId="0" fontId="34" fillId="10" borderId="1" xfId="0" applyFont="1" applyFill="1" applyBorder="1"/>
    <xf numFmtId="0" fontId="34" fillId="10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left" vertical="center"/>
    </xf>
    <xf numFmtId="0" fontId="37" fillId="14" borderId="1" xfId="0" applyFont="1" applyFill="1" applyBorder="1" applyAlignment="1">
      <alignment horizontal="left" vertical="center"/>
    </xf>
    <xf numFmtId="3" fontId="29" fillId="0" borderId="1" xfId="0" applyNumberFormat="1" applyFont="1" applyBorder="1"/>
    <xf numFmtId="6" fontId="0" fillId="5" borderId="1" xfId="0" applyNumberFormat="1" applyFill="1" applyBorder="1"/>
    <xf numFmtId="0" fontId="2" fillId="12" borderId="3" xfId="0" applyFont="1" applyFill="1" applyBorder="1"/>
    <xf numFmtId="0" fontId="2" fillId="12" borderId="0" xfId="0" applyFont="1" applyFill="1"/>
    <xf numFmtId="165" fontId="2" fillId="12" borderId="0" xfId="0" applyNumberFormat="1" applyFont="1" applyFill="1"/>
    <xf numFmtId="3" fontId="32" fillId="10" borderId="1" xfId="0" applyNumberFormat="1" applyFont="1" applyFill="1" applyBorder="1"/>
    <xf numFmtId="0" fontId="50" fillId="10" borderId="1" xfId="0" applyFont="1" applyFill="1" applyBorder="1" applyAlignment="1">
      <alignment horizontal="center"/>
    </xf>
    <xf numFmtId="167" fontId="0" fillId="5" borderId="1" xfId="1" applyNumberFormat="1" applyFont="1" applyFill="1" applyBorder="1"/>
    <xf numFmtId="0" fontId="0" fillId="0" borderId="0" xfId="0" applyFill="1"/>
    <xf numFmtId="165" fontId="0" fillId="0" borderId="0" xfId="0" applyNumberFormat="1" applyFill="1"/>
    <xf numFmtId="3" fontId="0" fillId="0" borderId="0" xfId="0" applyNumberFormat="1" applyFill="1"/>
    <xf numFmtId="0" fontId="0" fillId="0" borderId="0" xfId="0" applyAlignment="1">
      <alignment horizontal="left" vertical="top" wrapText="1"/>
    </xf>
    <xf numFmtId="0" fontId="30" fillId="0" borderId="0" xfId="0" applyFont="1"/>
    <xf numFmtId="0" fontId="0" fillId="0" borderId="0" xfId="0" applyAlignment="1">
      <alignment vertical="top" wrapText="1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11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9" fillId="0" borderId="0" xfId="0" applyFont="1"/>
    <xf numFmtId="0" fontId="56" fillId="0" borderId="0" xfId="0" applyFont="1"/>
    <xf numFmtId="10" fontId="0" fillId="0" borderId="0" xfId="2" applyNumberFormat="1" applyFont="1"/>
    <xf numFmtId="0" fontId="0" fillId="5" borderId="0" xfId="0" applyFill="1"/>
    <xf numFmtId="0" fontId="15" fillId="0" borderId="0" xfId="0" applyFont="1"/>
    <xf numFmtId="0" fontId="4" fillId="0" borderId="19" xfId="0" applyFont="1" applyBorder="1"/>
    <xf numFmtId="165" fontId="4" fillId="0" borderId="19" xfId="1" applyNumberFormat="1" applyFont="1" applyBorder="1"/>
    <xf numFmtId="165" fontId="4" fillId="0" borderId="19" xfId="0" applyNumberFormat="1" applyFont="1" applyBorder="1"/>
    <xf numFmtId="0" fontId="4" fillId="16" borderId="1" xfId="0" applyFont="1" applyFill="1" applyBorder="1"/>
    <xf numFmtId="165" fontId="4" fillId="16" borderId="1" xfId="1" applyNumberFormat="1" applyFont="1" applyFill="1" applyBorder="1"/>
    <xf numFmtId="165" fontId="4" fillId="16" borderId="1" xfId="0" applyNumberFormat="1" applyFont="1" applyFill="1" applyBorder="1"/>
    <xf numFmtId="0" fontId="4" fillId="11" borderId="20" xfId="0" applyFont="1" applyFill="1" applyBorder="1"/>
    <xf numFmtId="165" fontId="4" fillId="11" borderId="20" xfId="1" applyNumberFormat="1" applyFont="1" applyFill="1" applyBorder="1"/>
    <xf numFmtId="165" fontId="4" fillId="11" borderId="20" xfId="0" applyNumberFormat="1" applyFont="1" applyFill="1" applyBorder="1"/>
    <xf numFmtId="165" fontId="4" fillId="0" borderId="19" xfId="0" applyNumberFormat="1" applyFont="1" applyBorder="1" applyAlignment="1">
      <alignment horizontal="center"/>
    </xf>
    <xf numFmtId="165" fontId="4" fillId="16" borderId="1" xfId="0" applyNumberFormat="1" applyFont="1" applyFill="1" applyBorder="1" applyAlignment="1">
      <alignment horizontal="center"/>
    </xf>
    <xf numFmtId="165" fontId="0" fillId="16" borderId="0" xfId="1" applyNumberFormat="1" applyFont="1" applyFill="1" applyBorder="1"/>
    <xf numFmtId="0" fontId="0" fillId="11" borderId="0" xfId="0" applyFill="1"/>
    <xf numFmtId="0" fontId="4" fillId="11" borderId="0" xfId="0" applyFont="1" applyFill="1" applyBorder="1" applyAlignment="1">
      <alignment horizontal="center" vertical="center" textRotation="90"/>
    </xf>
    <xf numFmtId="165" fontId="4" fillId="11" borderId="0" xfId="1" applyNumberFormat="1" applyFont="1" applyFill="1" applyBorder="1"/>
    <xf numFmtId="165" fontId="4" fillId="11" borderId="0" xfId="0" applyNumberFormat="1" applyFont="1" applyFill="1" applyBorder="1"/>
    <xf numFmtId="0" fontId="20" fillId="11" borderId="20" xfId="0" applyFont="1" applyFill="1" applyBorder="1" applyAlignment="1">
      <alignment horizontal="center"/>
    </xf>
    <xf numFmtId="0" fontId="20" fillId="11" borderId="19" xfId="0" applyFont="1" applyFill="1" applyBorder="1"/>
    <xf numFmtId="165" fontId="15" fillId="11" borderId="19" xfId="0" applyNumberFormat="1" applyFont="1" applyFill="1" applyBorder="1"/>
    <xf numFmtId="165" fontId="20" fillId="11" borderId="1" xfId="1" applyNumberFormat="1" applyFont="1" applyFill="1" applyBorder="1"/>
    <xf numFmtId="165" fontId="15" fillId="11" borderId="1" xfId="1" applyNumberFormat="1" applyFont="1" applyFill="1" applyBorder="1"/>
    <xf numFmtId="0" fontId="20" fillId="11" borderId="1" xfId="0" applyFont="1" applyFill="1" applyBorder="1"/>
    <xf numFmtId="165" fontId="15" fillId="11" borderId="1" xfId="0" applyNumberFormat="1" applyFont="1" applyFill="1" applyBorder="1"/>
    <xf numFmtId="0" fontId="20" fillId="11" borderId="20" xfId="0" applyFont="1" applyFill="1" applyBorder="1"/>
    <xf numFmtId="165" fontId="15" fillId="11" borderId="20" xfId="0" applyNumberFormat="1" applyFont="1" applyFill="1" applyBorder="1"/>
    <xf numFmtId="0" fontId="20" fillId="11" borderId="2" xfId="0" applyFont="1" applyFill="1" applyBorder="1" applyAlignment="1">
      <alignment horizontal="center"/>
    </xf>
    <xf numFmtId="0" fontId="0" fillId="11" borderId="1" xfId="0" applyFill="1" applyBorder="1"/>
    <xf numFmtId="165" fontId="0" fillId="11" borderId="1" xfId="1" applyNumberFormat="1" applyFont="1" applyFill="1" applyBorder="1"/>
    <xf numFmtId="0" fontId="20" fillId="11" borderId="1" xfId="0" applyFont="1" applyFill="1" applyBorder="1" applyAlignment="1">
      <alignment horizontal="center"/>
    </xf>
    <xf numFmtId="0" fontId="0" fillId="11" borderId="0" xfId="0" applyFill="1" applyBorder="1"/>
    <xf numFmtId="0" fontId="0" fillId="0" borderId="0" xfId="0" applyFill="1" applyBorder="1"/>
    <xf numFmtId="9" fontId="4" fillId="0" borderId="0" xfId="2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0" fillId="0" borderId="0" xfId="0" applyBorder="1"/>
    <xf numFmtId="165" fontId="4" fillId="0" borderId="0" xfId="1" applyNumberFormat="1" applyFont="1" applyFill="1" applyBorder="1"/>
    <xf numFmtId="165" fontId="0" fillId="0" borderId="0" xfId="1" applyNumberFormat="1" applyFont="1" applyFill="1" applyBorder="1"/>
    <xf numFmtId="0" fontId="20" fillId="5" borderId="1" xfId="0" applyFont="1" applyFill="1" applyBorder="1" applyAlignment="1">
      <alignment horizontal="center"/>
    </xf>
    <xf numFmtId="0" fontId="20" fillId="11" borderId="1" xfId="0" applyFont="1" applyFill="1" applyBorder="1" applyAlignment="1"/>
    <xf numFmtId="0" fontId="15" fillId="11" borderId="1" xfId="0" applyFont="1" applyFill="1" applyBorder="1" applyAlignment="1">
      <alignment vertical="center" textRotation="90"/>
    </xf>
    <xf numFmtId="165" fontId="0" fillId="0" borderId="19" xfId="1" applyNumberFormat="1" applyFont="1" applyBorder="1"/>
    <xf numFmtId="165" fontId="0" fillId="0" borderId="19" xfId="1" applyNumberFormat="1" applyFont="1" applyBorder="1" applyAlignment="1">
      <alignment horizontal="center"/>
    </xf>
    <xf numFmtId="167" fontId="0" fillId="16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16" borderId="1" xfId="0" applyNumberFormat="1" applyFill="1" applyBorder="1" applyAlignment="1">
      <alignment horizontal="center"/>
    </xf>
    <xf numFmtId="0" fontId="4" fillId="0" borderId="20" xfId="0" applyFont="1" applyFill="1" applyBorder="1"/>
    <xf numFmtId="165" fontId="4" fillId="0" borderId="20" xfId="1" applyNumberFormat="1" applyFont="1" applyFill="1" applyBorder="1"/>
    <xf numFmtId="43" fontId="0" fillId="0" borderId="20" xfId="0" applyNumberFormat="1" applyFill="1" applyBorder="1" applyAlignment="1">
      <alignment horizontal="center"/>
    </xf>
    <xf numFmtId="165" fontId="4" fillId="0" borderId="20" xfId="0" applyNumberFormat="1" applyFont="1" applyFill="1" applyBorder="1"/>
    <xf numFmtId="0" fontId="0" fillId="0" borderId="19" xfId="0" applyBorder="1" applyAlignment="1">
      <alignment horizontal="center"/>
    </xf>
    <xf numFmtId="0" fontId="0" fillId="16" borderId="1" xfId="0" applyFill="1" applyBorder="1" applyAlignment="1">
      <alignment horizontal="center"/>
    </xf>
    <xf numFmtId="165" fontId="0" fillId="16" borderId="1" xfId="1" applyNumberFormat="1" applyFont="1" applyFill="1" applyBorder="1"/>
    <xf numFmtId="165" fontId="0" fillId="0" borderId="20" xfId="1" applyNumberFormat="1" applyFont="1" applyFill="1" applyBorder="1"/>
    <xf numFmtId="0" fontId="0" fillId="0" borderId="19" xfId="0" applyBorder="1"/>
    <xf numFmtId="0" fontId="0" fillId="16" borderId="1" xfId="0" applyFill="1" applyBorder="1"/>
    <xf numFmtId="165" fontId="0" fillId="16" borderId="1" xfId="0" applyNumberFormat="1" applyFill="1" applyBorder="1"/>
    <xf numFmtId="43" fontId="0" fillId="0" borderId="20" xfId="0" applyNumberFormat="1" applyFill="1" applyBorder="1"/>
    <xf numFmtId="43" fontId="0" fillId="0" borderId="0" xfId="0" applyNumberFormat="1" applyFill="1" applyBorder="1"/>
    <xf numFmtId="165" fontId="4" fillId="0" borderId="0" xfId="0" applyNumberFormat="1" applyFont="1" applyFill="1" applyBorder="1"/>
    <xf numFmtId="0" fontId="15" fillId="11" borderId="0" xfId="0" applyFont="1" applyFill="1" applyBorder="1"/>
    <xf numFmtId="0" fontId="20" fillId="11" borderId="6" xfId="0" applyFont="1" applyFill="1" applyBorder="1"/>
    <xf numFmtId="165" fontId="15" fillId="11" borderId="6" xfId="0" applyNumberFormat="1" applyFont="1" applyFill="1" applyBorder="1"/>
    <xf numFmtId="165" fontId="15" fillId="11" borderId="6" xfId="1" applyNumberFormat="1" applyFont="1" applyFill="1" applyBorder="1"/>
    <xf numFmtId="0" fontId="15" fillId="11" borderId="0" xfId="0" applyFont="1" applyFill="1"/>
    <xf numFmtId="165" fontId="15" fillId="11" borderId="20" xfId="1" applyNumberFormat="1" applyFont="1" applyFill="1" applyBorder="1"/>
    <xf numFmtId="0" fontId="4" fillId="6" borderId="1" xfId="0" applyFont="1" applyFill="1" applyBorder="1" applyAlignment="1"/>
    <xf numFmtId="0" fontId="4" fillId="16" borderId="20" xfId="0" applyFont="1" applyFill="1" applyBorder="1"/>
    <xf numFmtId="165" fontId="0" fillId="11" borderId="0" xfId="1" applyNumberFormat="1" applyFont="1" applyFill="1" applyBorder="1"/>
    <xf numFmtId="0" fontId="20" fillId="0" borderId="0" xfId="0" applyFont="1" applyFill="1" applyBorder="1" applyAlignment="1">
      <alignment horizontal="center"/>
    </xf>
    <xf numFmtId="165" fontId="0" fillId="0" borderId="0" xfId="1" applyNumberFormat="1" applyFont="1" applyFill="1"/>
    <xf numFmtId="167" fontId="0" fillId="0" borderId="0" xfId="1" applyNumberFormat="1" applyFont="1" applyFill="1"/>
    <xf numFmtId="167" fontId="0" fillId="0" borderId="0" xfId="0" applyNumberFormat="1" applyFill="1"/>
    <xf numFmtId="0" fontId="4" fillId="5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0" fillId="11" borderId="0" xfId="0" applyFont="1" applyFill="1" applyBorder="1" applyAlignment="1"/>
    <xf numFmtId="0" fontId="15" fillId="11" borderId="0" xfId="0" applyFont="1" applyFill="1" applyBorder="1" applyAlignment="1">
      <alignment vertical="center" textRotation="90"/>
    </xf>
    <xf numFmtId="167" fontId="0" fillId="0" borderId="0" xfId="1" applyNumberFormat="1" applyFont="1" applyFill="1" applyBorder="1"/>
    <xf numFmtId="168" fontId="0" fillId="0" borderId="0" xfId="0" applyNumberFormat="1" applyFill="1" applyBorder="1"/>
    <xf numFmtId="0" fontId="15" fillId="5" borderId="1" xfId="0" applyFont="1" applyFill="1" applyBorder="1" applyAlignment="1">
      <alignment vertical="center" textRotation="90"/>
    </xf>
    <xf numFmtId="0" fontId="20" fillId="11" borderId="2" xfId="0" applyFont="1" applyFill="1" applyBorder="1"/>
    <xf numFmtId="165" fontId="15" fillId="11" borderId="2" xfId="0" applyNumberFormat="1" applyFont="1" applyFill="1" applyBorder="1"/>
    <xf numFmtId="0" fontId="15" fillId="11" borderId="1" xfId="0" applyFont="1" applyFill="1" applyBorder="1" applyAlignment="1">
      <alignment horizontal="center" vertical="center" textRotation="90"/>
    </xf>
    <xf numFmtId="165" fontId="29" fillId="0" borderId="19" xfId="1" applyNumberFormat="1" applyFont="1" applyBorder="1" applyAlignment="1">
      <alignment horizontal="center"/>
    </xf>
    <xf numFmtId="165" fontId="0" fillId="16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20" xfId="1" applyNumberFormat="1" applyFont="1" applyFill="1" applyBorder="1" applyAlignment="1">
      <alignment horizontal="center"/>
    </xf>
    <xf numFmtId="0" fontId="4" fillId="0" borderId="6" xfId="0" applyFont="1" applyBorder="1"/>
    <xf numFmtId="165" fontId="0" fillId="0" borderId="6" xfId="1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0" fillId="0" borderId="19" xfId="0" applyNumberFormat="1" applyBorder="1"/>
    <xf numFmtId="165" fontId="0" fillId="0" borderId="20" xfId="0" applyNumberFormat="1" applyFill="1" applyBorder="1"/>
    <xf numFmtId="0" fontId="0" fillId="11" borderId="0" xfId="0" applyFill="1" applyBorder="1" applyAlignment="1">
      <alignment horizontal="center" vertical="center" textRotation="90"/>
    </xf>
    <xf numFmtId="165" fontId="0" fillId="11" borderId="0" xfId="0" applyNumberFormat="1" applyFill="1" applyBorder="1"/>
    <xf numFmtId="9" fontId="0" fillId="16" borderId="1" xfId="2" applyFont="1" applyFill="1" applyBorder="1"/>
    <xf numFmtId="165" fontId="0" fillId="16" borderId="1" xfId="2" applyNumberFormat="1" applyFont="1" applyFill="1" applyBorder="1"/>
    <xf numFmtId="0" fontId="0" fillId="0" borderId="1" xfId="0" applyFill="1" applyBorder="1"/>
    <xf numFmtId="165" fontId="0" fillId="0" borderId="2" xfId="1" applyNumberFormat="1" applyFont="1" applyFill="1" applyBorder="1"/>
    <xf numFmtId="0" fontId="4" fillId="0" borderId="4" xfId="0" applyFont="1" applyFill="1" applyBorder="1" applyAlignment="1">
      <alignment horizontal="center"/>
    </xf>
    <xf numFmtId="165" fontId="0" fillId="0" borderId="6" xfId="1" applyNumberFormat="1" applyFont="1" applyFill="1" applyBorder="1"/>
    <xf numFmtId="165" fontId="15" fillId="0" borderId="1" xfId="0" applyNumberFormat="1" applyFont="1" applyFill="1" applyBorder="1"/>
    <xf numFmtId="166" fontId="4" fillId="0" borderId="1" xfId="0" applyNumberFormat="1" applyFont="1" applyFill="1" applyBorder="1"/>
    <xf numFmtId="9" fontId="4" fillId="0" borderId="1" xfId="2" applyNumberFormat="1" applyFont="1" applyFill="1" applyBorder="1"/>
    <xf numFmtId="3" fontId="7" fillId="3" borderId="5" xfId="0" applyNumberFormat="1" applyFont="1" applyFill="1" applyBorder="1"/>
    <xf numFmtId="166" fontId="5" fillId="0" borderId="1" xfId="0" applyNumberFormat="1" applyFont="1" applyFill="1" applyBorder="1"/>
    <xf numFmtId="167" fontId="4" fillId="0" borderId="1" xfId="1" applyNumberFormat="1" applyFont="1" applyBorder="1"/>
    <xf numFmtId="169" fontId="4" fillId="0" borderId="1" xfId="0" applyNumberFormat="1" applyFont="1" applyBorder="1"/>
    <xf numFmtId="9" fontId="0" fillId="0" borderId="1" xfId="2" applyFont="1" applyBorder="1"/>
    <xf numFmtId="3" fontId="0" fillId="5" borderId="1" xfId="0" applyNumberFormat="1" applyFill="1" applyBorder="1"/>
    <xf numFmtId="9" fontId="0" fillId="5" borderId="1" xfId="2" applyFont="1" applyFill="1" applyBorder="1"/>
    <xf numFmtId="3" fontId="0" fillId="16" borderId="1" xfId="0" applyNumberFormat="1" applyFill="1" applyBorder="1"/>
    <xf numFmtId="0" fontId="0" fillId="0" borderId="0" xfId="0" applyAlignment="1">
      <alignment horizontal="left" vertical="top" wrapText="1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3" fontId="35" fillId="14" borderId="4" xfId="0" applyNumberFormat="1" applyFont="1" applyFill="1" applyBorder="1" applyAlignment="1">
      <alignment horizontal="left" vertical="center"/>
    </xf>
    <xf numFmtId="3" fontId="35" fillId="14" borderId="5" xfId="0" applyNumberFormat="1" applyFont="1" applyFill="1" applyBorder="1" applyAlignment="1">
      <alignment horizontal="left" vertical="center"/>
    </xf>
    <xf numFmtId="0" fontId="34" fillId="5" borderId="4" xfId="0" applyFont="1" applyFill="1" applyBorder="1" applyAlignment="1">
      <alignment horizontal="left" vertical="center"/>
    </xf>
    <xf numFmtId="0" fontId="34" fillId="5" borderId="5" xfId="0" applyFont="1" applyFill="1" applyBorder="1" applyAlignment="1">
      <alignment horizontal="left" vertical="center"/>
    </xf>
    <xf numFmtId="0" fontId="33" fillId="5" borderId="8" xfId="0" applyFont="1" applyFill="1" applyBorder="1" applyAlignment="1">
      <alignment horizontal="center" vertical="center" wrapText="1"/>
    </xf>
    <xf numFmtId="0" fontId="33" fillId="5" borderId="10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14" fillId="1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1" fontId="0" fillId="0" borderId="1" xfId="2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11" fillId="8" borderId="1" xfId="3" applyFont="1" applyFill="1" applyBorder="1" applyAlignment="1">
      <alignment vertical="center"/>
    </xf>
    <xf numFmtId="165" fontId="0" fillId="0" borderId="1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12" fillId="9" borderId="1" xfId="3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/>
    </xf>
    <xf numFmtId="6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6" fontId="4" fillId="0" borderId="2" xfId="0" applyNumberFormat="1" applyFont="1" applyBorder="1" applyAlignment="1">
      <alignment horizontal="center" vertical="top"/>
    </xf>
    <xf numFmtId="6" fontId="4" fillId="0" borderId="6" xfId="0" applyNumberFormat="1" applyFont="1" applyBorder="1" applyAlignment="1">
      <alignment horizontal="center" vertical="top"/>
    </xf>
    <xf numFmtId="6" fontId="4" fillId="0" borderId="1" xfId="0" applyNumberFormat="1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164" fontId="4" fillId="0" borderId="2" xfId="2" applyNumberFormat="1" applyFont="1" applyFill="1" applyBorder="1" applyAlignment="1">
      <alignment horizontal="center"/>
    </xf>
    <xf numFmtId="164" fontId="4" fillId="0" borderId="3" xfId="2" applyNumberFormat="1" applyFont="1" applyFill="1" applyBorder="1" applyAlignment="1">
      <alignment horizontal="center"/>
    </xf>
    <xf numFmtId="164" fontId="4" fillId="0" borderId="6" xfId="2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3" fontId="4" fillId="6" borderId="4" xfId="0" applyNumberFormat="1" applyFont="1" applyFill="1" applyBorder="1" applyAlignment="1">
      <alignment horizontal="center"/>
    </xf>
    <xf numFmtId="3" fontId="4" fillId="6" borderId="7" xfId="0" applyNumberFormat="1" applyFont="1" applyFill="1" applyBorder="1" applyAlignment="1">
      <alignment horizontal="center"/>
    </xf>
    <xf numFmtId="3" fontId="4" fillId="6" borderId="5" xfId="0" applyNumberFormat="1" applyFont="1" applyFill="1" applyBorder="1" applyAlignment="1">
      <alignment horizontal="center"/>
    </xf>
    <xf numFmtId="3" fontId="35" fillId="8" borderId="4" xfId="0" applyNumberFormat="1" applyFont="1" applyFill="1" applyBorder="1" applyAlignment="1">
      <alignment horizontal="left" vertical="center"/>
    </xf>
    <xf numFmtId="3" fontId="35" fillId="8" borderId="5" xfId="0" applyNumberFormat="1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3" fillId="5" borderId="14" xfId="0" applyFont="1" applyFill="1" applyBorder="1" applyAlignment="1">
      <alignment horizontal="center" vertical="center" wrapText="1"/>
    </xf>
    <xf numFmtId="0" fontId="33" fillId="5" borderId="15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/>
    </xf>
    <xf numFmtId="0" fontId="22" fillId="8" borderId="4" xfId="3" applyFont="1" applyFill="1" applyBorder="1" applyAlignment="1">
      <alignment vertical="center"/>
    </xf>
    <xf numFmtId="0" fontId="22" fillId="8" borderId="5" xfId="3" applyFont="1" applyFill="1" applyBorder="1" applyAlignment="1">
      <alignment vertical="center"/>
    </xf>
    <xf numFmtId="165" fontId="16" fillId="0" borderId="8" xfId="0" applyNumberFormat="1" applyFont="1" applyFill="1" applyBorder="1" applyAlignment="1">
      <alignment horizontal="center"/>
    </xf>
    <xf numFmtId="165" fontId="16" fillId="0" borderId="10" xfId="0" applyNumberFormat="1" applyFont="1" applyFill="1" applyBorder="1" applyAlignment="1">
      <alignment horizontal="center"/>
    </xf>
    <xf numFmtId="165" fontId="16" fillId="0" borderId="14" xfId="0" applyNumberFormat="1" applyFont="1" applyFill="1" applyBorder="1" applyAlignment="1">
      <alignment horizontal="center"/>
    </xf>
    <xf numFmtId="165" fontId="16" fillId="0" borderId="15" xfId="0" applyNumberFormat="1" applyFont="1" applyFill="1" applyBorder="1" applyAlignment="1">
      <alignment horizontal="center"/>
    </xf>
    <xf numFmtId="165" fontId="16" fillId="0" borderId="11" xfId="0" applyNumberFormat="1" applyFont="1" applyFill="1" applyBorder="1" applyAlignment="1">
      <alignment horizontal="center"/>
    </xf>
    <xf numFmtId="165" fontId="16" fillId="0" borderId="13" xfId="0" applyNumberFormat="1" applyFont="1" applyFill="1" applyBorder="1" applyAlignment="1">
      <alignment horizontal="center"/>
    </xf>
    <xf numFmtId="0" fontId="12" fillId="9" borderId="4" xfId="3" applyFont="1" applyFill="1" applyBorder="1" applyAlignment="1">
      <alignment vertical="center"/>
    </xf>
    <xf numFmtId="0" fontId="12" fillId="9" borderId="5" xfId="3" applyFont="1" applyFill="1" applyBorder="1" applyAlignment="1">
      <alignment vertical="center"/>
    </xf>
    <xf numFmtId="0" fontId="14" fillId="10" borderId="4" xfId="0" applyFont="1" applyFill="1" applyBorder="1" applyAlignment="1">
      <alignment horizontal="left" vertical="center"/>
    </xf>
    <xf numFmtId="0" fontId="14" fillId="10" borderId="5" xfId="0" applyFont="1" applyFill="1" applyBorder="1" applyAlignment="1">
      <alignment horizontal="left" vertical="center"/>
    </xf>
    <xf numFmtId="6" fontId="4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3" fontId="4" fillId="6" borderId="8" xfId="0" applyNumberFormat="1" applyFont="1" applyFill="1" applyBorder="1" applyAlignment="1">
      <alignment horizontal="center"/>
    </xf>
    <xf numFmtId="3" fontId="4" fillId="6" borderId="9" xfId="0" applyNumberFormat="1" applyFont="1" applyFill="1" applyBorder="1" applyAlignment="1">
      <alignment horizontal="center"/>
    </xf>
    <xf numFmtId="3" fontId="4" fillId="6" borderId="10" xfId="0" applyNumberFormat="1" applyFont="1" applyFill="1" applyBorder="1" applyAlignment="1">
      <alignment horizontal="center"/>
    </xf>
    <xf numFmtId="3" fontId="4" fillId="6" borderId="11" xfId="0" applyNumberFormat="1" applyFont="1" applyFill="1" applyBorder="1" applyAlignment="1">
      <alignment horizontal="center"/>
    </xf>
    <xf numFmtId="3" fontId="4" fillId="6" borderId="12" xfId="0" applyNumberFormat="1" applyFont="1" applyFill="1" applyBorder="1" applyAlignment="1">
      <alignment horizontal="center"/>
    </xf>
    <xf numFmtId="3" fontId="4" fillId="6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4" fillId="11" borderId="14" xfId="0" applyFont="1" applyFill="1" applyBorder="1" applyAlignment="1">
      <alignment horizontal="center"/>
    </xf>
    <xf numFmtId="0" fontId="4" fillId="11" borderId="0" xfId="0" applyFont="1" applyFill="1" applyBorder="1" applyAlignment="1">
      <alignment horizontal="center"/>
    </xf>
    <xf numFmtId="0" fontId="4" fillId="11" borderId="1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164" fontId="4" fillId="0" borderId="4" xfId="2" applyNumberFormat="1" applyFont="1" applyFill="1" applyBorder="1" applyAlignment="1">
      <alignment horizontal="center"/>
    </xf>
    <xf numFmtId="164" fontId="4" fillId="0" borderId="7" xfId="2" applyNumberFormat="1" applyFont="1" applyFill="1" applyBorder="1" applyAlignment="1">
      <alignment horizontal="center"/>
    </xf>
    <xf numFmtId="6" fontId="4" fillId="2" borderId="1" xfId="0" applyNumberFormat="1" applyFont="1" applyFill="1" applyBorder="1" applyAlignment="1">
      <alignment horizontal="center" vertical="top"/>
    </xf>
    <xf numFmtId="6" fontId="4" fillId="2" borderId="2" xfId="0" applyNumberFormat="1" applyFont="1" applyFill="1" applyBorder="1" applyAlignment="1">
      <alignment horizontal="center" vertical="top"/>
    </xf>
    <xf numFmtId="6" fontId="4" fillId="2" borderId="6" xfId="0" applyNumberFormat="1" applyFont="1" applyFill="1" applyBorder="1" applyAlignment="1">
      <alignment horizontal="center" vertical="top"/>
    </xf>
    <xf numFmtId="165" fontId="4" fillId="0" borderId="4" xfId="1" applyNumberFormat="1" applyFont="1" applyBorder="1" applyAlignment="1">
      <alignment horizontal="center"/>
    </xf>
    <xf numFmtId="165" fontId="4" fillId="0" borderId="7" xfId="1" applyNumberFormat="1" applyFont="1" applyBorder="1" applyAlignment="1">
      <alignment horizontal="center"/>
    </xf>
    <xf numFmtId="165" fontId="4" fillId="0" borderId="5" xfId="1" applyNumberFormat="1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0" fillId="11" borderId="20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 vertical="center" textRotation="90"/>
    </xf>
    <xf numFmtId="0" fontId="15" fillId="11" borderId="1" xfId="0" applyFont="1" applyFill="1" applyBorder="1" applyAlignment="1">
      <alignment horizontal="center" vertical="center" textRotation="90"/>
    </xf>
    <xf numFmtId="0" fontId="15" fillId="11" borderId="2" xfId="0" applyFont="1" applyFill="1" applyBorder="1" applyAlignment="1">
      <alignment horizontal="center" vertical="center" textRotation="90"/>
    </xf>
    <xf numFmtId="0" fontId="20" fillId="11" borderId="19" xfId="0" applyFont="1" applyFill="1" applyBorder="1" applyAlignment="1">
      <alignment horizontal="center"/>
    </xf>
    <xf numFmtId="0" fontId="20" fillId="11" borderId="1" xfId="0" applyFont="1" applyFill="1" applyBorder="1" applyAlignment="1">
      <alignment horizontal="center"/>
    </xf>
    <xf numFmtId="0" fontId="20" fillId="11" borderId="2" xfId="0" applyFont="1" applyFill="1" applyBorder="1" applyAlignment="1">
      <alignment horizontal="center"/>
    </xf>
    <xf numFmtId="0" fontId="4" fillId="6" borderId="19" xfId="0" applyFont="1" applyFill="1" applyBorder="1" applyAlignment="1">
      <alignment horizontal="center" vertical="center" textRotation="90"/>
    </xf>
    <xf numFmtId="0" fontId="4" fillId="6" borderId="1" xfId="0" applyFont="1" applyFill="1" applyBorder="1" applyAlignment="1">
      <alignment horizontal="center" vertical="center" textRotation="90"/>
    </xf>
    <xf numFmtId="0" fontId="4" fillId="6" borderId="20" xfId="0" applyFont="1" applyFill="1" applyBorder="1" applyAlignment="1">
      <alignment horizontal="center" vertical="center" textRotation="90"/>
    </xf>
    <xf numFmtId="0" fontId="4" fillId="6" borderId="19" xfId="0" applyFont="1" applyFill="1" applyBorder="1" applyAlignment="1">
      <alignment horizontal="center"/>
    </xf>
    <xf numFmtId="0" fontId="4" fillId="6" borderId="20" xfId="0" applyFont="1" applyFill="1" applyBorder="1" applyAlignment="1">
      <alignment horizontal="center"/>
    </xf>
    <xf numFmtId="0" fontId="4" fillId="6" borderId="19" xfId="0" applyFont="1" applyFill="1" applyBorder="1" applyAlignment="1">
      <alignment horizontal="center" vertical="center" textRotation="90" wrapText="1"/>
    </xf>
    <xf numFmtId="0" fontId="4" fillId="6" borderId="1" xfId="0" applyFont="1" applyFill="1" applyBorder="1" applyAlignment="1">
      <alignment horizontal="center" vertical="center" textRotation="90" wrapText="1"/>
    </xf>
    <xf numFmtId="0" fontId="4" fillId="6" borderId="16" xfId="0" applyFont="1" applyFill="1" applyBorder="1" applyAlignment="1">
      <alignment horizontal="center"/>
    </xf>
    <xf numFmtId="0" fontId="4" fillId="6" borderId="17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3" fontId="35" fillId="8" borderId="1" xfId="0" applyNumberFormat="1" applyFont="1" applyFill="1" applyBorder="1" applyAlignment="1">
      <alignment horizontal="left" vertical="center"/>
    </xf>
    <xf numFmtId="0" fontId="32" fillId="10" borderId="8" xfId="0" applyFont="1" applyFill="1" applyBorder="1" applyAlignment="1">
      <alignment horizontal="center"/>
    </xf>
    <xf numFmtId="0" fontId="32" fillId="10" borderId="10" xfId="0" applyFont="1" applyFill="1" applyBorder="1" applyAlignment="1">
      <alignment horizontal="center"/>
    </xf>
    <xf numFmtId="0" fontId="32" fillId="10" borderId="14" xfId="0" applyFont="1" applyFill="1" applyBorder="1" applyAlignment="1">
      <alignment horizontal="center"/>
    </xf>
    <xf numFmtId="0" fontId="32" fillId="10" borderId="15" xfId="0" applyFont="1" applyFill="1" applyBorder="1" applyAlignment="1">
      <alignment horizontal="center"/>
    </xf>
    <xf numFmtId="0" fontId="34" fillId="10" borderId="1" xfId="0" applyFont="1" applyFill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0" fontId="47" fillId="10" borderId="8" xfId="0" applyFont="1" applyFill="1" applyBorder="1" applyAlignment="1">
      <alignment horizontal="center"/>
    </xf>
    <xf numFmtId="0" fontId="47" fillId="10" borderId="10" xfId="0" applyFont="1" applyFill="1" applyBorder="1" applyAlignment="1">
      <alignment horizontal="center"/>
    </xf>
    <xf numFmtId="0" fontId="47" fillId="10" borderId="14" xfId="0" applyFont="1" applyFill="1" applyBorder="1" applyAlignment="1">
      <alignment horizontal="center"/>
    </xf>
    <xf numFmtId="0" fontId="47" fillId="10" borderId="1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4" fillId="11" borderId="6" xfId="0" applyFont="1" applyFill="1" applyBorder="1" applyAlignment="1">
      <alignment horizontal="center"/>
    </xf>
    <xf numFmtId="165" fontId="16" fillId="0" borderId="1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/>
    </xf>
    <xf numFmtId="0" fontId="20" fillId="11" borderId="4" xfId="0" applyFont="1" applyFill="1" applyBorder="1" applyAlignment="1">
      <alignment horizontal="center" vertical="center" textRotation="90"/>
    </xf>
    <xf numFmtId="0" fontId="20" fillId="11" borderId="7" xfId="0" applyFont="1" applyFill="1" applyBorder="1" applyAlignment="1">
      <alignment horizontal="center" vertical="center" textRotation="90"/>
    </xf>
    <xf numFmtId="0" fontId="20" fillId="11" borderId="5" xfId="0" applyFont="1" applyFill="1" applyBorder="1" applyAlignment="1">
      <alignment horizontal="center" vertical="center" textRotation="90"/>
    </xf>
    <xf numFmtId="0" fontId="15" fillId="11" borderId="6" xfId="0" applyFont="1" applyFill="1" applyBorder="1" applyAlignment="1">
      <alignment horizontal="center" vertical="center" textRotation="90"/>
    </xf>
    <xf numFmtId="0" fontId="15" fillId="11" borderId="20" xfId="0" applyFont="1" applyFill="1" applyBorder="1" applyAlignment="1">
      <alignment horizontal="center" vertical="center" textRotation="90"/>
    </xf>
    <xf numFmtId="0" fontId="20" fillId="11" borderId="6" xfId="0" applyFont="1" applyFill="1" applyBorder="1" applyAlignment="1">
      <alignment horizontal="center"/>
    </xf>
    <xf numFmtId="0" fontId="15" fillId="11" borderId="0" xfId="0" applyFont="1" applyFill="1" applyBorder="1" applyAlignment="1">
      <alignment horizontal="center" vertical="center" textRotation="90"/>
    </xf>
    <xf numFmtId="0" fontId="15" fillId="5" borderId="2" xfId="0" applyFont="1" applyFill="1" applyBorder="1" applyAlignment="1">
      <alignment horizontal="center" vertical="center" textRotation="90"/>
    </xf>
    <xf numFmtId="0" fontId="15" fillId="5" borderId="6" xfId="0" applyFont="1" applyFill="1" applyBorder="1" applyAlignment="1">
      <alignment horizontal="center" vertical="center" textRotation="90"/>
    </xf>
    <xf numFmtId="0" fontId="20" fillId="5" borderId="2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4" fillId="10" borderId="4" xfId="0" applyFont="1" applyFill="1" applyBorder="1" applyAlignment="1">
      <alignment horizontal="left"/>
    </xf>
    <xf numFmtId="0" fontId="34" fillId="10" borderId="7" xfId="0" applyFont="1" applyFill="1" applyBorder="1" applyAlignment="1">
      <alignment horizontal="left"/>
    </xf>
    <xf numFmtId="0" fontId="34" fillId="10" borderId="5" xfId="0" applyFont="1" applyFill="1" applyBorder="1" applyAlignment="1">
      <alignment horizontal="left"/>
    </xf>
    <xf numFmtId="0" fontId="34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22" fillId="8" borderId="4" xfId="3" applyFont="1" applyFill="1" applyBorder="1" applyAlignment="1">
      <alignment horizontal="left" vertical="center"/>
    </xf>
    <xf numFmtId="0" fontId="22" fillId="8" borderId="5" xfId="3" applyFont="1" applyFill="1" applyBorder="1" applyAlignment="1">
      <alignment horizontal="left" vertical="center"/>
    </xf>
    <xf numFmtId="0" fontId="24" fillId="14" borderId="4" xfId="3" applyFont="1" applyFill="1" applyBorder="1" applyAlignment="1">
      <alignment horizontal="left" vertical="center"/>
    </xf>
    <xf numFmtId="0" fontId="24" fillId="14" borderId="5" xfId="3" applyFont="1" applyFill="1" applyBorder="1" applyAlignment="1">
      <alignment horizontal="left" vertical="center"/>
    </xf>
    <xf numFmtId="0" fontId="14" fillId="10" borderId="4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7" fillId="13" borderId="4" xfId="0" applyFont="1" applyFill="1" applyBorder="1" applyAlignment="1">
      <alignment horizontal="center"/>
    </xf>
    <xf numFmtId="0" fontId="7" fillId="13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164" fontId="4" fillId="6" borderId="4" xfId="2" applyNumberFormat="1" applyFont="1" applyFill="1" applyBorder="1" applyAlignment="1">
      <alignment horizontal="center"/>
    </xf>
    <xf numFmtId="164" fontId="4" fillId="6" borderId="7" xfId="2" applyNumberFormat="1" applyFont="1" applyFill="1" applyBorder="1" applyAlignment="1">
      <alignment horizontal="center"/>
    </xf>
    <xf numFmtId="164" fontId="4" fillId="6" borderId="5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11" borderId="2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left" vertical="top"/>
    </xf>
    <xf numFmtId="6" fontId="4" fillId="11" borderId="1" xfId="0" applyNumberFormat="1" applyFont="1" applyFill="1" applyBorder="1" applyAlignment="1">
      <alignment horizontal="left" vertical="top"/>
    </xf>
    <xf numFmtId="0" fontId="4" fillId="11" borderId="1" xfId="0" applyFont="1" applyFill="1" applyBorder="1" applyAlignment="1">
      <alignment horizontal="center" vertical="top"/>
    </xf>
    <xf numFmtId="0" fontId="20" fillId="0" borderId="2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0" fillId="6" borderId="19" xfId="0" applyFill="1" applyBorder="1" applyAlignment="1">
      <alignment horizontal="center" vertical="center" textRotation="90"/>
    </xf>
    <xf numFmtId="0" fontId="0" fillId="6" borderId="1" xfId="0" applyFill="1" applyBorder="1" applyAlignment="1">
      <alignment horizontal="center" vertical="center" textRotation="90"/>
    </xf>
    <xf numFmtId="0" fontId="0" fillId="6" borderId="20" xfId="0" applyFill="1" applyBorder="1" applyAlignment="1">
      <alignment horizontal="center" vertical="center" textRotation="90"/>
    </xf>
    <xf numFmtId="0" fontId="20" fillId="11" borderId="8" xfId="0" applyFont="1" applyFill="1" applyBorder="1" applyAlignment="1">
      <alignment horizontal="center"/>
    </xf>
    <xf numFmtId="0" fontId="20" fillId="11" borderId="9" xfId="0" applyFont="1" applyFill="1" applyBorder="1" applyAlignment="1">
      <alignment horizontal="center"/>
    </xf>
    <xf numFmtId="0" fontId="20" fillId="11" borderId="10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0" fillId="5" borderId="2" xfId="0" applyFont="1" applyFill="1" applyBorder="1" applyAlignment="1">
      <alignment horizontal="center" vertical="top"/>
    </xf>
    <xf numFmtId="0" fontId="40" fillId="5" borderId="6" xfId="0" applyFont="1" applyFill="1" applyBorder="1" applyAlignment="1">
      <alignment horizontal="center" vertical="top"/>
    </xf>
    <xf numFmtId="0" fontId="19" fillId="5" borderId="2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3" fontId="41" fillId="0" borderId="1" xfId="0" applyNumberFormat="1" applyFont="1" applyFill="1" applyBorder="1" applyAlignment="1">
      <alignment horizontal="left" vertical="center"/>
    </xf>
    <xf numFmtId="3" fontId="41" fillId="8" borderId="1" xfId="0" applyNumberFormat="1" applyFont="1" applyFill="1" applyBorder="1" applyAlignment="1">
      <alignment horizontal="left" vertical="center"/>
    </xf>
    <xf numFmtId="0" fontId="11" fillId="10" borderId="1" xfId="0" applyFont="1" applyFill="1" applyBorder="1" applyAlignment="1">
      <alignment horizontal="center"/>
    </xf>
    <xf numFmtId="0" fontId="40" fillId="0" borderId="4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3" fontId="41" fillId="8" borderId="4" xfId="0" applyNumberFormat="1" applyFont="1" applyFill="1" applyBorder="1" applyAlignment="1">
      <alignment horizontal="left" vertical="center"/>
    </xf>
    <xf numFmtId="3" fontId="41" fillId="8" borderId="5" xfId="0" applyNumberFormat="1" applyFont="1" applyFill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40" fillId="5" borderId="1" xfId="0" applyFont="1" applyFill="1" applyBorder="1" applyAlignment="1">
      <alignment horizontal="center" vertical="top"/>
    </xf>
    <xf numFmtId="0" fontId="19" fillId="5" borderId="1" xfId="0" applyFont="1" applyFill="1" applyBorder="1" applyAlignment="1">
      <alignment horizontal="center" vertical="center"/>
    </xf>
    <xf numFmtId="3" fontId="41" fillId="8" borderId="7" xfId="0" applyNumberFormat="1" applyFont="1" applyFill="1" applyBorder="1" applyAlignment="1">
      <alignment horizontal="left" vertical="center"/>
    </xf>
    <xf numFmtId="0" fontId="50" fillId="10" borderId="1" xfId="0" applyFont="1" applyFill="1" applyBorder="1" applyAlignment="1">
      <alignment horizontal="center"/>
    </xf>
    <xf numFmtId="0" fontId="27" fillId="5" borderId="4" xfId="0" applyFont="1" applyFill="1" applyBorder="1" applyAlignment="1">
      <alignment horizontal="center" vertical="top"/>
    </xf>
    <xf numFmtId="0" fontId="27" fillId="5" borderId="7" xfId="0" applyFont="1" applyFill="1" applyBorder="1" applyAlignment="1">
      <alignment horizontal="center" vertical="top"/>
    </xf>
    <xf numFmtId="0" fontId="27" fillId="5" borderId="5" xfId="0" applyFont="1" applyFill="1" applyBorder="1" applyAlignment="1">
      <alignment horizontal="center" vertical="top"/>
    </xf>
    <xf numFmtId="0" fontId="49" fillId="10" borderId="4" xfId="0" applyFont="1" applyFill="1" applyBorder="1" applyAlignment="1">
      <alignment horizontal="center" vertical="center" wrapText="1"/>
    </xf>
    <xf numFmtId="0" fontId="49" fillId="10" borderId="5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top"/>
    </xf>
    <xf numFmtId="0" fontId="49" fillId="1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synthese!$A$3</c:f>
              <c:strCache>
                <c:ptCount val="1"/>
                <c:pt idx="0">
                  <c:v>Pilier 1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synthese!$D$3:$J$3</c:f>
              <c:numCache>
                <c:formatCode>_-* #\ ##0\ _€_-;\-* #\ ##0\ _€_-;_-* "-"??\ _€_-;_-@_-</c:formatCode>
                <c:ptCount val="7"/>
                <c:pt idx="0">
                  <c:v>802119.14833</c:v>
                </c:pt>
                <c:pt idx="1">
                  <c:v>790412.30267</c:v>
                </c:pt>
                <c:pt idx="2">
                  <c:v>802694.73332</c:v>
                </c:pt>
                <c:pt idx="3" formatCode="#,##0">
                  <c:v>791304.87288000004</c:v>
                </c:pt>
                <c:pt idx="4" formatCode="#,##0">
                  <c:v>799673.30997000006</c:v>
                </c:pt>
                <c:pt idx="5" formatCode="#,##0">
                  <c:v>806841.08912000002</c:v>
                </c:pt>
                <c:pt idx="6" formatCode="#,##0">
                  <c:v>816595.53505999991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4-477B-9FAF-D111420BB0FA}"/>
            </c:ext>
          </c:extLst>
        </c:ser>
        <c:ser>
          <c:idx val="3"/>
          <c:order val="1"/>
          <c:tx>
            <c:strRef>
              <c:f>synthese!$A$4</c:f>
              <c:strCache>
                <c:ptCount val="1"/>
                <c:pt idx="0">
                  <c:v>OCM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synthese!$D$4:$J$4</c:f>
              <c:numCache>
                <c:formatCode>_-* #\ ##0\ _€_-;\-* #\ ##0\ _€_-;_-* "-"??\ _€_-;_-@_-</c:formatCode>
                <c:ptCount val="7"/>
                <c:pt idx="0">
                  <c:v>114969</c:v>
                </c:pt>
                <c:pt idx="1">
                  <c:v>112675</c:v>
                </c:pt>
                <c:pt idx="2">
                  <c:v>111154</c:v>
                </c:pt>
                <c:pt idx="3">
                  <c:v>137731</c:v>
                </c:pt>
                <c:pt idx="4">
                  <c:v>116716.03</c:v>
                </c:pt>
                <c:pt idx="5">
                  <c:v>130775.54000000001</c:v>
                </c:pt>
                <c:pt idx="6">
                  <c:v>131778.21299999999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4-477B-9FAF-D111420BB0FA}"/>
            </c:ext>
          </c:extLst>
        </c:ser>
        <c:ser>
          <c:idx val="1"/>
          <c:order val="2"/>
          <c:tx>
            <c:strRef>
              <c:f>synthese!$A$5</c:f>
              <c:strCache>
                <c:ptCount val="1"/>
                <c:pt idx="0">
                  <c:v>Pilier 2 (surfacique)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synthese!$D$5:$J$5</c:f>
              <c:numCache>
                <c:formatCode>#,##0</c:formatCode>
                <c:ptCount val="7"/>
                <c:pt idx="0">
                  <c:v>336789.16719999997</c:v>
                </c:pt>
                <c:pt idx="1">
                  <c:v>347566.86550999997</c:v>
                </c:pt>
                <c:pt idx="2">
                  <c:v>359190.72921000008</c:v>
                </c:pt>
                <c:pt idx="3">
                  <c:v>357902.30988999997</c:v>
                </c:pt>
                <c:pt idx="4">
                  <c:v>364473.10412999993</c:v>
                </c:pt>
                <c:pt idx="5">
                  <c:v>365676.97762000002</c:v>
                </c:pt>
                <c:pt idx="6">
                  <c:v>382943.42089999997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4-477B-9FAF-D111420BB0FA}"/>
            </c:ext>
          </c:extLst>
        </c:ser>
        <c:ser>
          <c:idx val="2"/>
          <c:order val="3"/>
          <c:tx>
            <c:strRef>
              <c:f>synthese!$A$6</c:f>
              <c:strCache>
                <c:ptCount val="1"/>
                <c:pt idx="0">
                  <c:v>Piler 2 hors SIGC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synthese!$D$6:$J$6</c:f>
              <c:numCache>
                <c:formatCode>#,##0</c:formatCode>
                <c:ptCount val="7"/>
                <c:pt idx="0">
                  <c:v>44244</c:v>
                </c:pt>
                <c:pt idx="1">
                  <c:v>45362</c:v>
                </c:pt>
                <c:pt idx="2">
                  <c:v>44670</c:v>
                </c:pt>
                <c:pt idx="3">
                  <c:v>41038</c:v>
                </c:pt>
                <c:pt idx="4">
                  <c:v>52339.44000000001</c:v>
                </c:pt>
                <c:pt idx="5">
                  <c:v>42883</c:v>
                </c:pt>
                <c:pt idx="6">
                  <c:v>29598.791000000001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4-477B-9FAF-D111420BB0FA}"/>
            </c:ext>
          </c:extLst>
        </c:ser>
        <c:ser>
          <c:idx val="4"/>
          <c:order val="4"/>
          <c:tx>
            <c:strRef>
              <c:f>synthese!$A$7</c:f>
              <c:strCache>
                <c:ptCount val="1"/>
                <c:pt idx="0">
                  <c:v>crédits impots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synthese!$D$7:$J$7</c:f>
              <c:numCache>
                <c:formatCode>#,##0</c:formatCode>
                <c:ptCount val="7"/>
                <c:pt idx="0">
                  <c:v>6699</c:v>
                </c:pt>
                <c:pt idx="1">
                  <c:v>8548</c:v>
                </c:pt>
                <c:pt idx="2">
                  <c:v>12265</c:v>
                </c:pt>
                <c:pt idx="3">
                  <c:v>13984</c:v>
                </c:pt>
                <c:pt idx="4">
                  <c:v>16893.536</c:v>
                </c:pt>
                <c:pt idx="5">
                  <c:v>42883</c:v>
                </c:pt>
                <c:pt idx="6">
                  <c:v>58250.537000000011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4-477B-9FAF-D111420BB0FA}"/>
            </c:ext>
          </c:extLst>
        </c:ser>
        <c:ser>
          <c:idx val="5"/>
          <c:order val="5"/>
          <c:tx>
            <c:strRef>
              <c:f>synthese!$A$8</c:f>
              <c:strCache>
                <c:ptCount val="1"/>
                <c:pt idx="0">
                  <c:v>aides conjoncturelles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synthese!$D$8:$J$8</c:f>
              <c:numCache>
                <c:formatCode>#,##0</c:formatCode>
                <c:ptCount val="7"/>
                <c:pt idx="0">
                  <c:v>10195</c:v>
                </c:pt>
                <c:pt idx="1">
                  <c:v>65590</c:v>
                </c:pt>
                <c:pt idx="2">
                  <c:v>18977</c:v>
                </c:pt>
                <c:pt idx="3">
                  <c:v>44298</c:v>
                </c:pt>
                <c:pt idx="4">
                  <c:v>223296.87300000002</c:v>
                </c:pt>
                <c:pt idx="5">
                  <c:v>143979</c:v>
                </c:pt>
                <c:pt idx="6">
                  <c:v>133156.37399999998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74-477B-9FAF-D111420BB0FA}"/>
            </c:ext>
          </c:extLst>
        </c:ser>
        <c:ser>
          <c:idx val="6"/>
          <c:order val="6"/>
          <c:tx>
            <c:strRef>
              <c:f>synthese!$A$9</c:f>
              <c:strCache>
                <c:ptCount val="1"/>
                <c:pt idx="0">
                  <c:v>plan de relance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synthese!$D$9:$J$9</c:f>
              <c:numCache>
                <c:formatCode>General</c:formatCode>
                <c:ptCount val="7"/>
                <c:pt idx="4" formatCode="#,##0">
                  <c:v>34460.881000000001</c:v>
                </c:pt>
                <c:pt idx="5" formatCode="#,##0">
                  <c:v>33746</c:v>
                </c:pt>
                <c:pt idx="6" formatCode="#,##0">
                  <c:v>12449.492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C74-477B-9FAF-D111420BB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1242928"/>
        <c:axId val="1161243760"/>
      </c:barChart>
      <c:catAx>
        <c:axId val="116124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1243760"/>
        <c:crosses val="autoZero"/>
        <c:auto val="1"/>
        <c:lblAlgn val="ctr"/>
        <c:lblOffset val="100"/>
        <c:noMultiLvlLbl val="0"/>
      </c:catAx>
      <c:valAx>
        <c:axId val="116124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124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répartition P1  selon zonage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T1_oc!$A$57</c:f>
              <c:strCache>
                <c:ptCount val="1"/>
                <c:pt idx="0">
                  <c:v>P1_2015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T1_oc!$B$53:$D$53</c:f>
              <c:strCache>
                <c:ptCount val="3"/>
                <c:pt idx="0">
                  <c:v>LRPAM</c:v>
                </c:pt>
                <c:pt idx="1">
                  <c:v>MPPAM</c:v>
                </c:pt>
                <c:pt idx="2">
                  <c:v>HorsPAM</c:v>
                </c:pt>
              </c:strCache>
            </c:strRef>
          </c:cat>
          <c:val>
            <c:numRef>
              <c:f>T1_oc!$B$57:$D$57</c:f>
              <c:numCache>
                <c:formatCode>0.0%</c:formatCode>
                <c:ptCount val="3"/>
                <c:pt idx="0">
                  <c:v>0.11536303207932805</c:v>
                </c:pt>
                <c:pt idx="1">
                  <c:v>0.44242756764914931</c:v>
                </c:pt>
                <c:pt idx="2" formatCode="0%">
                  <c:v>0.44220940027152256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62-436A-B402-2C07F0E1C1E9}"/>
            </c:ext>
          </c:extLst>
        </c:ser>
        <c:ser>
          <c:idx val="1"/>
          <c:order val="1"/>
          <c:tx>
            <c:strRef>
              <c:f>T1_oc!$A$58</c:f>
              <c:strCache>
                <c:ptCount val="1"/>
                <c:pt idx="0">
                  <c:v>P1_2022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T1_oc!$B$53:$D$53</c:f>
              <c:strCache>
                <c:ptCount val="3"/>
                <c:pt idx="0">
                  <c:v>LRPAM</c:v>
                </c:pt>
                <c:pt idx="1">
                  <c:v>MPPAM</c:v>
                </c:pt>
                <c:pt idx="2">
                  <c:v>HorsPAM</c:v>
                </c:pt>
              </c:strCache>
            </c:strRef>
          </c:cat>
          <c:val>
            <c:numRef>
              <c:f>T1_oc!$B$58:$D$58</c:f>
              <c:numCache>
                <c:formatCode>0%</c:formatCode>
                <c:ptCount val="3"/>
                <c:pt idx="0" formatCode="0.0%">
                  <c:v>0.12261964511240409</c:v>
                </c:pt>
                <c:pt idx="1">
                  <c:v>0.4026583614926445</c:v>
                </c:pt>
                <c:pt idx="2">
                  <c:v>0.47472199339495136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62-436A-B402-2C07F0E1C1E9}"/>
            </c:ext>
          </c:extLst>
        </c:ser>
        <c:ser>
          <c:idx val="2"/>
          <c:order val="2"/>
          <c:tx>
            <c:strRef>
              <c:f>T1_oc!$A$59</c:f>
              <c:strCache>
                <c:ptCount val="1"/>
                <c:pt idx="0">
                  <c:v>P12023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T1_oc!$B$53:$D$53</c:f>
              <c:strCache>
                <c:ptCount val="3"/>
                <c:pt idx="0">
                  <c:v>LRPAM</c:v>
                </c:pt>
                <c:pt idx="1">
                  <c:v>MPPAM</c:v>
                </c:pt>
                <c:pt idx="2">
                  <c:v>HorsPAM</c:v>
                </c:pt>
              </c:strCache>
            </c:strRef>
          </c:cat>
          <c:val>
            <c:numRef>
              <c:f>T1_oc!$B$59:$D$59</c:f>
              <c:numCache>
                <c:formatCode>0.0%</c:formatCode>
                <c:ptCount val="3"/>
                <c:pt idx="0">
                  <c:v>0.14119478378182451</c:v>
                </c:pt>
                <c:pt idx="1">
                  <c:v>0.3944930398331537</c:v>
                </c:pt>
                <c:pt idx="2">
                  <c:v>0.46431217638502187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62-436A-B402-2C07F0E1C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6323983"/>
        <c:axId val="1596327311"/>
      </c:barChart>
      <c:catAx>
        <c:axId val="159632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6327311"/>
        <c:crosses val="autoZero"/>
        <c:auto val="1"/>
        <c:lblAlgn val="ctr"/>
        <c:lblOffset val="100"/>
        <c:noMultiLvlLbl val="0"/>
      </c:catAx>
      <c:valAx>
        <c:axId val="1596327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6323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répartition P1  selon zonage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T1_oc!$A$61</c:f>
              <c:strCache>
                <c:ptCount val="1"/>
                <c:pt idx="0">
                  <c:v>P2_2015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T1_oc!$B$53:$D$53</c:f>
              <c:strCache>
                <c:ptCount val="3"/>
                <c:pt idx="0">
                  <c:v>LRPAM</c:v>
                </c:pt>
                <c:pt idx="1">
                  <c:v>MPPAM</c:v>
                </c:pt>
                <c:pt idx="2">
                  <c:v>HorsPAM</c:v>
                </c:pt>
              </c:strCache>
            </c:strRef>
          </c:cat>
          <c:val>
            <c:numRef>
              <c:f>T1_oc!$B$61:$D$61</c:f>
              <c:numCache>
                <c:formatCode>0%</c:formatCode>
                <c:ptCount val="3"/>
                <c:pt idx="0" formatCode="0.0%">
                  <c:v>0.14279378530913842</c:v>
                </c:pt>
                <c:pt idx="1">
                  <c:v>0.20969573981503967</c:v>
                </c:pt>
                <c:pt idx="2">
                  <c:v>0.64751047487582214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6B-45A1-945F-E172C9F9BBC1}"/>
            </c:ext>
          </c:extLst>
        </c:ser>
        <c:ser>
          <c:idx val="1"/>
          <c:order val="1"/>
          <c:tx>
            <c:strRef>
              <c:f>T1_oc!$A$62</c:f>
              <c:strCache>
                <c:ptCount val="1"/>
                <c:pt idx="0">
                  <c:v>P2_2022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T1_oc!$B$53:$D$53</c:f>
              <c:strCache>
                <c:ptCount val="3"/>
                <c:pt idx="0">
                  <c:v>LRPAM</c:v>
                </c:pt>
                <c:pt idx="1">
                  <c:v>MPPAM</c:v>
                </c:pt>
                <c:pt idx="2">
                  <c:v>HorsPAM</c:v>
                </c:pt>
              </c:strCache>
            </c:strRef>
          </c:cat>
          <c:val>
            <c:numRef>
              <c:f>T1_oc!$B$62:$D$62</c:f>
              <c:numCache>
                <c:formatCode>0%</c:formatCode>
                <c:ptCount val="3"/>
                <c:pt idx="0" formatCode="0.0%">
                  <c:v>0.16251134210520166</c:v>
                </c:pt>
                <c:pt idx="1">
                  <c:v>0.23114650979705831</c:v>
                </c:pt>
                <c:pt idx="2">
                  <c:v>0.6063421480977399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6B-45A1-945F-E172C9F9BBC1}"/>
            </c:ext>
          </c:extLst>
        </c:ser>
        <c:ser>
          <c:idx val="2"/>
          <c:order val="2"/>
          <c:tx>
            <c:strRef>
              <c:f>T1_oc!$A$63</c:f>
              <c:strCache>
                <c:ptCount val="1"/>
                <c:pt idx="0">
                  <c:v>P2 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T1_oc!$B$53:$D$53</c:f>
              <c:strCache>
                <c:ptCount val="3"/>
                <c:pt idx="0">
                  <c:v>LRPAM</c:v>
                </c:pt>
                <c:pt idx="1">
                  <c:v>MPPAM</c:v>
                </c:pt>
                <c:pt idx="2">
                  <c:v>HorsPAM</c:v>
                </c:pt>
              </c:strCache>
            </c:strRef>
          </c:cat>
          <c:val>
            <c:numRef>
              <c:f>T1_oc!$B$63:$D$63</c:f>
              <c:numCache>
                <c:formatCode>0%</c:formatCode>
                <c:ptCount val="3"/>
                <c:pt idx="0" formatCode="0.0%">
                  <c:v>0.1834343342807904</c:v>
                </c:pt>
                <c:pt idx="1">
                  <c:v>0.23775367143277118</c:v>
                </c:pt>
                <c:pt idx="2">
                  <c:v>0.57881199428643859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6B-45A1-945F-E172C9F9B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6323983"/>
        <c:axId val="1596327311"/>
      </c:barChart>
      <c:catAx>
        <c:axId val="159632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6327311"/>
        <c:crosses val="autoZero"/>
        <c:auto val="1"/>
        <c:lblAlgn val="ctr"/>
        <c:lblOffset val="100"/>
        <c:noMultiLvlLbl val="0"/>
      </c:catAx>
      <c:valAx>
        <c:axId val="1596327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6323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répartition selon zonage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1199974837715359E-2"/>
          <c:y val="0.10701298701298702"/>
          <c:w val="0.84924996310555578"/>
          <c:h val="0.676497596891297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T1_oc!$A$54</c:f>
              <c:strCache>
                <c:ptCount val="1"/>
                <c:pt idx="0">
                  <c:v>Benef P1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T1_oc!$B$53:$D$53</c:f>
              <c:strCache>
                <c:ptCount val="3"/>
                <c:pt idx="0">
                  <c:v>LRPAM</c:v>
                </c:pt>
                <c:pt idx="1">
                  <c:v>MPPAM</c:v>
                </c:pt>
                <c:pt idx="2">
                  <c:v>HorsPAM</c:v>
                </c:pt>
              </c:strCache>
            </c:strRef>
          </c:cat>
          <c:val>
            <c:numRef>
              <c:f>T1_oc!$B$54:$D$54</c:f>
              <c:numCache>
                <c:formatCode>0%</c:formatCode>
                <c:ptCount val="3"/>
                <c:pt idx="0">
                  <c:v>0.16023114137251387</c:v>
                </c:pt>
                <c:pt idx="1">
                  <c:v>0.43173266439706148</c:v>
                </c:pt>
                <c:pt idx="2">
                  <c:v>0.40803619423042464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2-47CA-B4EF-97786356248E}"/>
            </c:ext>
          </c:extLst>
        </c:ser>
        <c:ser>
          <c:idx val="1"/>
          <c:order val="1"/>
          <c:tx>
            <c:strRef>
              <c:f>T1_oc!$A$55</c:f>
              <c:strCache>
                <c:ptCount val="1"/>
                <c:pt idx="0">
                  <c:v>SAU_RA20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3895743806467696E-3"/>
                  <c:y val="-6.4935064935064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E2-47CA-B4EF-97786356248E}"/>
                </c:ext>
              </c:extLst>
            </c:dLbl>
            <c:spPr>
              <a:noFill/>
              <a:ln>
                <a:solidFill>
                  <a:srgbClr val="FF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T1_oc!$B$53:$D$53</c:f>
              <c:strCache>
                <c:ptCount val="3"/>
                <c:pt idx="0">
                  <c:v>LRPAM</c:v>
                </c:pt>
                <c:pt idx="1">
                  <c:v>MPPAM</c:v>
                </c:pt>
                <c:pt idx="2">
                  <c:v>HorsPAM</c:v>
                </c:pt>
              </c:strCache>
            </c:strRef>
          </c:cat>
          <c:val>
            <c:numRef>
              <c:f>T1_oc!$B$55:$D$55</c:f>
              <c:numCache>
                <c:formatCode>0%</c:formatCode>
                <c:ptCount val="3"/>
                <c:pt idx="0">
                  <c:v>0.19</c:v>
                </c:pt>
                <c:pt idx="1">
                  <c:v>0.41175160583054449</c:v>
                </c:pt>
                <c:pt idx="2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E2-47CA-B4EF-97786356248E}"/>
            </c:ext>
          </c:extLst>
        </c:ser>
        <c:ser>
          <c:idx val="11"/>
          <c:order val="11"/>
          <c:tx>
            <c:strRef>
              <c:f>T1_oc!$A$65</c:f>
              <c:strCache>
                <c:ptCount val="1"/>
                <c:pt idx="0">
                  <c:v>total yc OCM 2015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T1_oc!$B$53:$D$53</c:f>
              <c:strCache>
                <c:ptCount val="3"/>
                <c:pt idx="0">
                  <c:v>LRPAM</c:v>
                </c:pt>
                <c:pt idx="1">
                  <c:v>MPPAM</c:v>
                </c:pt>
                <c:pt idx="2">
                  <c:v>HorsPAM</c:v>
                </c:pt>
              </c:strCache>
            </c:strRef>
          </c:cat>
          <c:val>
            <c:numRef>
              <c:f>T1_oc!$B$65:$D$65</c:f>
              <c:numCache>
                <c:formatCode>0%</c:formatCode>
                <c:ptCount val="3"/>
                <c:pt idx="0" formatCode="0.0%">
                  <c:v>0.18293986283283653</c:v>
                </c:pt>
                <c:pt idx="1">
                  <c:v>0.35962283438841391</c:v>
                </c:pt>
                <c:pt idx="2" formatCode="0.0%">
                  <c:v>0.45743730277874955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E2-47CA-B4EF-97786356248E}"/>
            </c:ext>
          </c:extLst>
        </c:ser>
        <c:ser>
          <c:idx val="12"/>
          <c:order val="12"/>
          <c:tx>
            <c:strRef>
              <c:f>T1_oc!$A$66</c:f>
              <c:strCache>
                <c:ptCount val="1"/>
                <c:pt idx="0">
                  <c:v>total yc OCM 2022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T1_oc!$B$53:$D$53</c:f>
              <c:strCache>
                <c:ptCount val="3"/>
                <c:pt idx="0">
                  <c:v>LRPAM</c:v>
                </c:pt>
                <c:pt idx="1">
                  <c:v>MPPAM</c:v>
                </c:pt>
                <c:pt idx="2">
                  <c:v>HorsPAM</c:v>
                </c:pt>
              </c:strCache>
            </c:strRef>
          </c:cat>
          <c:val>
            <c:numRef>
              <c:f>T1_oc!$B$66:$D$66</c:f>
              <c:numCache>
                <c:formatCode>0.0%</c:formatCode>
                <c:ptCount val="3"/>
                <c:pt idx="0">
                  <c:v>0.19534618281920149</c:v>
                </c:pt>
                <c:pt idx="1">
                  <c:v>0.32874668988917316</c:v>
                </c:pt>
                <c:pt idx="2">
                  <c:v>0.47590712729162515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E2-47CA-B4EF-97786356248E}"/>
            </c:ext>
          </c:extLst>
        </c:ser>
        <c:ser>
          <c:idx val="13"/>
          <c:order val="13"/>
          <c:tx>
            <c:strRef>
              <c:f>T1_oc!$A$67</c:f>
              <c:strCache>
                <c:ptCount val="1"/>
                <c:pt idx="0">
                  <c:v>total yc OCM 2023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967023236056448E-2"/>
                  <c:y val="-4.4307188874118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E2-47CA-B4EF-97786356248E}"/>
                </c:ext>
              </c:extLst>
            </c:dLbl>
            <c:dLbl>
              <c:idx val="1"/>
              <c:layout>
                <c:manualLayout>
                  <c:x val="2.1940959187672887E-2"/>
                  <c:y val="-5.34614991307908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E2-47CA-B4EF-97786356248E}"/>
                </c:ext>
              </c:extLst>
            </c:dLbl>
            <c:dLbl>
              <c:idx val="2"/>
              <c:layout>
                <c:manualLayout>
                  <c:x val="1.0530830884215817E-2"/>
                  <c:y val="-9.19262364931656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E2-47CA-B4EF-97786356248E}"/>
                </c:ext>
              </c:extLst>
            </c:dLbl>
            <c:numFmt formatCode="0%" sourceLinked="0"/>
            <c:spPr>
              <a:noFill/>
              <a:ln>
                <a:solidFill>
                  <a:srgbClr val="FF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T1_oc!$B$53:$D$53</c:f>
              <c:strCache>
                <c:ptCount val="3"/>
                <c:pt idx="0">
                  <c:v>LRPAM</c:v>
                </c:pt>
                <c:pt idx="1">
                  <c:v>MPPAM</c:v>
                </c:pt>
                <c:pt idx="2">
                  <c:v>HorsPAM</c:v>
                </c:pt>
              </c:strCache>
            </c:strRef>
          </c:cat>
          <c:val>
            <c:numRef>
              <c:f>T1_oc!$B$67:$D$67</c:f>
              <c:numCache>
                <c:formatCode>0.0%</c:formatCode>
                <c:ptCount val="3"/>
                <c:pt idx="0" formatCode="0%">
                  <c:v>0.21979562023921001</c:v>
                </c:pt>
                <c:pt idx="1">
                  <c:v>0.32807361783183153</c:v>
                </c:pt>
                <c:pt idx="2">
                  <c:v>0.45213076192895862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E2-47CA-B4EF-977863562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6323983"/>
        <c:axId val="1596327311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T1_oc!$A$56</c15:sqref>
                        </c15:formulaRef>
                      </c:ext>
                    </c:extLst>
                    <c:strCache>
                      <c:ptCount val="1"/>
                      <c:pt idx="0">
                        <c:v>DPB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T1_oc!$B$53:$D$53</c15:sqref>
                        </c15:formulaRef>
                      </c:ext>
                    </c:extLst>
                    <c:strCache>
                      <c:ptCount val="3"/>
                      <c:pt idx="0">
                        <c:v>LRPAM</c:v>
                      </c:pt>
                      <c:pt idx="1">
                        <c:v>MPPAM</c:v>
                      </c:pt>
                      <c:pt idx="2">
                        <c:v>HorsPAM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T1_oc!$B$56:$D$56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0.13711226935751833</c:v>
                      </c:pt>
                      <c:pt idx="1">
                        <c:v>0.42188881361277902</c:v>
                      </c:pt>
                      <c:pt idx="2">
                        <c:v>0.44082967297204217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B9E2-47CA-B4EF-97786356248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T1_oc!$A$57</c15:sqref>
                        </c15:formulaRef>
                      </c:ext>
                    </c:extLst>
                    <c:strCache>
                      <c:ptCount val="1"/>
                      <c:pt idx="0">
                        <c:v>P1_2015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T1_oc!$B$53:$D$53</c15:sqref>
                        </c15:formulaRef>
                      </c:ext>
                    </c:extLst>
                    <c:strCache>
                      <c:ptCount val="3"/>
                      <c:pt idx="0">
                        <c:v>LRPAM</c:v>
                      </c:pt>
                      <c:pt idx="1">
                        <c:v>MPPAM</c:v>
                      </c:pt>
                      <c:pt idx="2">
                        <c:v>HorsPAM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T1_oc!$B$57:$D$57</c15:sqref>
                        </c15:formulaRef>
                      </c:ext>
                    </c:extLst>
                    <c:numCache>
                      <c:formatCode>0.0%</c:formatCode>
                      <c:ptCount val="3"/>
                      <c:pt idx="0">
                        <c:v>0.11536303207932805</c:v>
                      </c:pt>
                      <c:pt idx="1">
                        <c:v>0.44242756764914931</c:v>
                      </c:pt>
                      <c:pt idx="2" formatCode="0%">
                        <c:v>0.44220940027152256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9E2-47CA-B4EF-97786356248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T1_oc!$A$58</c15:sqref>
                        </c15:formulaRef>
                      </c:ext>
                    </c:extLst>
                    <c:strCache>
                      <c:ptCount val="1"/>
                      <c:pt idx="0">
                        <c:v>P1_2022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T1_oc!$B$53:$D$53</c15:sqref>
                        </c15:formulaRef>
                      </c:ext>
                    </c:extLst>
                    <c:strCache>
                      <c:ptCount val="3"/>
                      <c:pt idx="0">
                        <c:v>LRPAM</c:v>
                      </c:pt>
                      <c:pt idx="1">
                        <c:v>MPPAM</c:v>
                      </c:pt>
                      <c:pt idx="2">
                        <c:v>HorsPAM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T1_oc!$B$58:$D$58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 formatCode="0.0%">
                        <c:v>0.12261964511240409</c:v>
                      </c:pt>
                      <c:pt idx="1">
                        <c:v>0.4026583614926445</c:v>
                      </c:pt>
                      <c:pt idx="2">
                        <c:v>0.47472199339495136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9E2-47CA-B4EF-97786356248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T1_oc!$A$59</c15:sqref>
                        </c15:formulaRef>
                      </c:ext>
                    </c:extLst>
                    <c:strCache>
                      <c:ptCount val="1"/>
                      <c:pt idx="0">
                        <c:v>P12023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T1_oc!$B$53:$D$53</c15:sqref>
                        </c15:formulaRef>
                      </c:ext>
                    </c:extLst>
                    <c:strCache>
                      <c:ptCount val="3"/>
                      <c:pt idx="0">
                        <c:v>LRPAM</c:v>
                      </c:pt>
                      <c:pt idx="1">
                        <c:v>MPPAM</c:v>
                      </c:pt>
                      <c:pt idx="2">
                        <c:v>HorsPAM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T1_oc!$B$59:$D$59</c15:sqref>
                        </c15:formulaRef>
                      </c:ext>
                    </c:extLst>
                    <c:numCache>
                      <c:formatCode>0.0%</c:formatCode>
                      <c:ptCount val="3"/>
                      <c:pt idx="0">
                        <c:v>0.14119478378182451</c:v>
                      </c:pt>
                      <c:pt idx="1">
                        <c:v>0.3944930398331537</c:v>
                      </c:pt>
                      <c:pt idx="2">
                        <c:v>0.46431217638502187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B9E2-47CA-B4EF-97786356248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T1_oc!$A$60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T1_oc!$B$53:$D$53</c15:sqref>
                        </c15:formulaRef>
                      </c:ext>
                    </c:extLst>
                    <c:strCache>
                      <c:ptCount val="3"/>
                      <c:pt idx="0">
                        <c:v>LRPAM</c:v>
                      </c:pt>
                      <c:pt idx="1">
                        <c:v>MPPAM</c:v>
                      </c:pt>
                      <c:pt idx="2">
                        <c:v>HorsPAM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T1_oc!$B$60:$D$60</c15:sqref>
                        </c15:formulaRef>
                      </c:ext>
                    </c:extLst>
                    <c:numCache>
                      <c:formatCode>0.0%</c:formatCode>
                      <c:ptCount val="3"/>
                      <c:pt idx="0">
                        <c:v>2.5831751702496464E-2</c:v>
                      </c:pt>
                      <c:pt idx="1">
                        <c:v>-4.7934527815995609E-2</c:v>
                      </c:pt>
                      <c:pt idx="2">
                        <c:v>2.2102776113499312E-2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9E2-47CA-B4EF-97786356248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T1_oc!$A$61</c15:sqref>
                        </c15:formulaRef>
                      </c:ext>
                    </c:extLst>
                    <c:strCache>
                      <c:ptCount val="1"/>
                      <c:pt idx="0">
                        <c:v>P2_2015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T1_oc!$B$53:$D$53</c15:sqref>
                        </c15:formulaRef>
                      </c:ext>
                    </c:extLst>
                    <c:strCache>
                      <c:ptCount val="3"/>
                      <c:pt idx="0">
                        <c:v>LRPAM</c:v>
                      </c:pt>
                      <c:pt idx="1">
                        <c:v>MPPAM</c:v>
                      </c:pt>
                      <c:pt idx="2">
                        <c:v>HorsPAM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T1_oc!$B$61:$D$61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 formatCode="0.0%">
                        <c:v>0.14279378530913842</c:v>
                      </c:pt>
                      <c:pt idx="1">
                        <c:v>0.20969573981503967</c:v>
                      </c:pt>
                      <c:pt idx="2">
                        <c:v>0.64751047487582214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B9E2-47CA-B4EF-97786356248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T1_oc!$A$62</c15:sqref>
                        </c15:formulaRef>
                      </c:ext>
                    </c:extLst>
                    <c:strCache>
                      <c:ptCount val="1"/>
                      <c:pt idx="0">
                        <c:v>P2_2022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T1_oc!$B$53:$D$53</c15:sqref>
                        </c15:formulaRef>
                      </c:ext>
                    </c:extLst>
                    <c:strCache>
                      <c:ptCount val="3"/>
                      <c:pt idx="0">
                        <c:v>LRPAM</c:v>
                      </c:pt>
                      <c:pt idx="1">
                        <c:v>MPPAM</c:v>
                      </c:pt>
                      <c:pt idx="2">
                        <c:v>HorsPAM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T1_oc!$B$62:$D$62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 formatCode="0.0%">
                        <c:v>0.16251134210520166</c:v>
                      </c:pt>
                      <c:pt idx="1">
                        <c:v>0.23114650979705831</c:v>
                      </c:pt>
                      <c:pt idx="2">
                        <c:v>0.6063421480977399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9E2-47CA-B4EF-97786356248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T1_oc!$A$63</c15:sqref>
                        </c15:formulaRef>
                      </c:ext>
                    </c:extLst>
                    <c:strCache>
                      <c:ptCount val="1"/>
                      <c:pt idx="0">
                        <c:v>P2 2023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T1_oc!$B$53:$D$53</c15:sqref>
                        </c15:formulaRef>
                      </c:ext>
                    </c:extLst>
                    <c:strCache>
                      <c:ptCount val="3"/>
                      <c:pt idx="0">
                        <c:v>LRPAM</c:v>
                      </c:pt>
                      <c:pt idx="1">
                        <c:v>MPPAM</c:v>
                      </c:pt>
                      <c:pt idx="2">
                        <c:v>HorsPAM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T1_oc!$B$63:$D$63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 formatCode="0.0%">
                        <c:v>0.1834343342807904</c:v>
                      </c:pt>
                      <c:pt idx="1">
                        <c:v>0.23775367143277118</c:v>
                      </c:pt>
                      <c:pt idx="2">
                        <c:v>0.57881199428643859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B9E2-47CA-B4EF-97786356248E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T1_oc!$A$64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T1_oc!$B$53:$D$53</c15:sqref>
                        </c15:formulaRef>
                      </c:ext>
                    </c:extLst>
                    <c:strCache>
                      <c:ptCount val="3"/>
                      <c:pt idx="0">
                        <c:v>LRPAM</c:v>
                      </c:pt>
                      <c:pt idx="1">
                        <c:v>MPPAM</c:v>
                      </c:pt>
                      <c:pt idx="2">
                        <c:v>HorsPAM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T1_oc!$B$64:$D$64</c15:sqref>
                        </c15:formulaRef>
                      </c:ext>
                    </c:extLst>
                    <c:numCache>
                      <c:formatCode>0.0%</c:formatCode>
                      <c:ptCount val="3"/>
                      <c:pt idx="0">
                        <c:v>4.064054897165198E-2</c:v>
                      </c:pt>
                      <c:pt idx="1">
                        <c:v>2.8057931617731513E-2</c:v>
                      </c:pt>
                      <c:pt idx="2">
                        <c:v>-6.8698480589383548E-2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B9E2-47CA-B4EF-97786356248E}"/>
                  </c:ext>
                </c:extLst>
              </c15:ser>
            </c15:filteredBarSeries>
          </c:ext>
        </c:extLst>
      </c:barChart>
      <c:catAx>
        <c:axId val="159632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6327311"/>
        <c:crosses val="autoZero"/>
        <c:auto val="1"/>
        <c:lblAlgn val="ctr"/>
        <c:lblOffset val="100"/>
        <c:noMultiLvlLbl val="0"/>
      </c:catAx>
      <c:valAx>
        <c:axId val="1596327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6323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T1_oc!$C$98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(T1_oc!$A$99:$A$101,T1_oc!$A$104:$A$105,T1_oc!$A$107)</c:f>
              <c:strCache>
                <c:ptCount val="6"/>
                <c:pt idx="0">
                  <c:v>Crédit d'impôt  HVE 3</c:v>
                </c:pt>
                <c:pt idx="1">
                  <c:v>Crédit d'impôt "sortie du glyphosate" 3</c:v>
                </c:pt>
                <c:pt idx="2">
                  <c:v>Crédit d’impôt Agriculture biologique 3</c:v>
                </c:pt>
                <c:pt idx="3">
                  <c:v>Pastoralisme (pas de données 2023)</c:v>
                </c:pt>
                <c:pt idx="4">
                  <c:v>Prédation</c:v>
                </c:pt>
                <c:pt idx="5">
                  <c:v>Total aides plan de relance</c:v>
                </c:pt>
              </c:strCache>
              <c:extLst/>
            </c:strRef>
          </c:cat>
          <c:val>
            <c:numRef>
              <c:f>(T1_oc!$C$99:$C$101,T1_oc!$C$104:$C$105,T1_oc!$C$107)</c:f>
              <c:numCache>
                <c:formatCode>General</c:formatCode>
                <c:ptCount val="6"/>
                <c:pt idx="2" formatCode="#,##0">
                  <c:v>6699</c:v>
                </c:pt>
                <c:pt idx="3" formatCode="#,##0">
                  <c:v>2293</c:v>
                </c:pt>
                <c:pt idx="4" formatCode="#,##0">
                  <c:v>1549</c:v>
                </c:pt>
                <c:pt idx="5" formatCode="#,##0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4ED4-49D2-89A9-1DDD2F36FE11}"/>
            </c:ext>
          </c:extLst>
        </c:ser>
        <c:ser>
          <c:idx val="1"/>
          <c:order val="1"/>
          <c:tx>
            <c:strRef>
              <c:f>T1_oc!$D$98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(T1_oc!$A$99:$A$101,T1_oc!$A$104:$A$105,T1_oc!$A$107)</c:f>
              <c:strCache>
                <c:ptCount val="6"/>
                <c:pt idx="0">
                  <c:v>Crédit d'impôt  HVE 3</c:v>
                </c:pt>
                <c:pt idx="1">
                  <c:v>Crédit d'impôt "sortie du glyphosate" 3</c:v>
                </c:pt>
                <c:pt idx="2">
                  <c:v>Crédit d’impôt Agriculture biologique 3</c:v>
                </c:pt>
                <c:pt idx="3">
                  <c:v>Pastoralisme (pas de données 2023)</c:v>
                </c:pt>
                <c:pt idx="4">
                  <c:v>Prédation</c:v>
                </c:pt>
                <c:pt idx="5">
                  <c:v>Total aides plan de relance</c:v>
                </c:pt>
              </c:strCache>
              <c:extLst/>
            </c:strRef>
          </c:cat>
          <c:val>
            <c:numRef>
              <c:f>(T1_oc!$D$99:$D$101,T1_oc!$D$104:$D$105,T1_oc!$D$107)</c:f>
              <c:numCache>
                <c:formatCode>General</c:formatCode>
                <c:ptCount val="6"/>
                <c:pt idx="2" formatCode="#,##0">
                  <c:v>8548</c:v>
                </c:pt>
                <c:pt idx="3" formatCode="#,##0">
                  <c:v>2104</c:v>
                </c:pt>
                <c:pt idx="4" formatCode="#,##0">
                  <c:v>1557</c:v>
                </c:pt>
                <c:pt idx="5" formatCode="#,##0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4ED4-49D2-89A9-1DDD2F36FE11}"/>
            </c:ext>
          </c:extLst>
        </c:ser>
        <c:ser>
          <c:idx val="2"/>
          <c:order val="2"/>
          <c:tx>
            <c:strRef>
              <c:f>T1_oc!$E$98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(T1_oc!$A$99:$A$101,T1_oc!$A$104:$A$105,T1_oc!$A$107)</c:f>
              <c:strCache>
                <c:ptCount val="6"/>
                <c:pt idx="0">
                  <c:v>Crédit d'impôt  HVE 3</c:v>
                </c:pt>
                <c:pt idx="1">
                  <c:v>Crédit d'impôt "sortie du glyphosate" 3</c:v>
                </c:pt>
                <c:pt idx="2">
                  <c:v>Crédit d’impôt Agriculture biologique 3</c:v>
                </c:pt>
                <c:pt idx="3">
                  <c:v>Pastoralisme (pas de données 2023)</c:v>
                </c:pt>
                <c:pt idx="4">
                  <c:v>Prédation</c:v>
                </c:pt>
                <c:pt idx="5">
                  <c:v>Total aides plan de relance</c:v>
                </c:pt>
              </c:strCache>
              <c:extLst/>
            </c:strRef>
          </c:cat>
          <c:val>
            <c:numRef>
              <c:f>(T1_oc!$E$99:$E$101,T1_oc!$E$104:$E$105,T1_oc!$E$107)</c:f>
              <c:numCache>
                <c:formatCode>General</c:formatCode>
                <c:ptCount val="6"/>
                <c:pt idx="2" formatCode="#,##0">
                  <c:v>12265</c:v>
                </c:pt>
                <c:pt idx="3" formatCode="#,##0">
                  <c:v>2668</c:v>
                </c:pt>
                <c:pt idx="4" formatCode="#,##0">
                  <c:v>1533</c:v>
                </c:pt>
                <c:pt idx="5" formatCode="#,##0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4ED4-49D2-89A9-1DDD2F36FE11}"/>
            </c:ext>
          </c:extLst>
        </c:ser>
        <c:ser>
          <c:idx val="3"/>
          <c:order val="3"/>
          <c:tx>
            <c:strRef>
              <c:f>T1_oc!$F$98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(T1_oc!$A$99:$A$101,T1_oc!$A$104:$A$105,T1_oc!$A$107)</c:f>
              <c:strCache>
                <c:ptCount val="6"/>
                <c:pt idx="0">
                  <c:v>Crédit d'impôt  HVE 3</c:v>
                </c:pt>
                <c:pt idx="1">
                  <c:v>Crédit d'impôt "sortie du glyphosate" 3</c:v>
                </c:pt>
                <c:pt idx="2">
                  <c:v>Crédit d’impôt Agriculture biologique 3</c:v>
                </c:pt>
                <c:pt idx="3">
                  <c:v>Pastoralisme (pas de données 2023)</c:v>
                </c:pt>
                <c:pt idx="4">
                  <c:v>Prédation</c:v>
                </c:pt>
                <c:pt idx="5">
                  <c:v>Total aides plan de relance</c:v>
                </c:pt>
              </c:strCache>
              <c:extLst/>
            </c:strRef>
          </c:cat>
          <c:val>
            <c:numRef>
              <c:f>(T1_oc!$F$99:$F$101,T1_oc!$F$104:$F$105,T1_oc!$F$107)</c:f>
              <c:numCache>
                <c:formatCode>#,##0</c:formatCode>
                <c:ptCount val="6"/>
                <c:pt idx="2">
                  <c:v>13984</c:v>
                </c:pt>
                <c:pt idx="3">
                  <c:v>2755</c:v>
                </c:pt>
                <c:pt idx="4">
                  <c:v>1443</c:v>
                </c:pt>
                <c:pt idx="5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3-4ED4-49D2-89A9-1DDD2F36FE11}"/>
            </c:ext>
          </c:extLst>
        </c:ser>
        <c:ser>
          <c:idx val="4"/>
          <c:order val="4"/>
          <c:tx>
            <c:strRef>
              <c:f>T1_oc!$G$98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(T1_oc!$A$99:$A$101,T1_oc!$A$104:$A$105,T1_oc!$A$107)</c:f>
              <c:strCache>
                <c:ptCount val="6"/>
                <c:pt idx="0">
                  <c:v>Crédit d'impôt  HVE 3</c:v>
                </c:pt>
                <c:pt idx="1">
                  <c:v>Crédit d'impôt "sortie du glyphosate" 3</c:v>
                </c:pt>
                <c:pt idx="2">
                  <c:v>Crédit d’impôt Agriculture biologique 3</c:v>
                </c:pt>
                <c:pt idx="3">
                  <c:v>Pastoralisme (pas de données 2023)</c:v>
                </c:pt>
                <c:pt idx="4">
                  <c:v>Prédation</c:v>
                </c:pt>
                <c:pt idx="5">
                  <c:v>Total aides plan de relance</c:v>
                </c:pt>
              </c:strCache>
              <c:extLst/>
            </c:strRef>
          </c:cat>
          <c:val>
            <c:numRef>
              <c:f>(T1_oc!$G$99:$G$101,T1_oc!$G$104:$G$105,T1_oc!$G$107)</c:f>
              <c:numCache>
                <c:formatCode>#,##0</c:formatCode>
                <c:ptCount val="6"/>
                <c:pt idx="2">
                  <c:v>16893.536</c:v>
                </c:pt>
                <c:pt idx="3">
                  <c:v>3167.05</c:v>
                </c:pt>
                <c:pt idx="4">
                  <c:v>2045.3999999999999</c:v>
                </c:pt>
                <c:pt idx="5">
                  <c:v>34460.881000000001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4-4ED4-49D2-89A9-1DDD2F36FE11}"/>
            </c:ext>
          </c:extLst>
        </c:ser>
        <c:ser>
          <c:idx val="5"/>
          <c:order val="5"/>
          <c:tx>
            <c:strRef>
              <c:f>T1_oc!$H$98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(T1_oc!$A$99:$A$101,T1_oc!$A$104:$A$105,T1_oc!$A$107)</c:f>
              <c:strCache>
                <c:ptCount val="6"/>
                <c:pt idx="0">
                  <c:v>Crédit d'impôt  HVE 3</c:v>
                </c:pt>
                <c:pt idx="1">
                  <c:v>Crédit d'impôt "sortie du glyphosate" 3</c:v>
                </c:pt>
                <c:pt idx="2">
                  <c:v>Crédit d’impôt Agriculture biologique 3</c:v>
                </c:pt>
                <c:pt idx="3">
                  <c:v>Pastoralisme (pas de données 2023)</c:v>
                </c:pt>
                <c:pt idx="4">
                  <c:v>Prédation</c:v>
                </c:pt>
                <c:pt idx="5">
                  <c:v>Total aides plan de relance</c:v>
                </c:pt>
              </c:strCache>
              <c:extLst/>
            </c:strRef>
          </c:cat>
          <c:val>
            <c:numRef>
              <c:f>(T1_oc!$H$99:$H$101,T1_oc!$H$104:$H$105,T1_oc!$H$107)</c:f>
              <c:numCache>
                <c:formatCode>#,##0</c:formatCode>
                <c:ptCount val="6"/>
                <c:pt idx="0">
                  <c:v>9533</c:v>
                </c:pt>
                <c:pt idx="1">
                  <c:v>12570</c:v>
                </c:pt>
                <c:pt idx="2">
                  <c:v>20396</c:v>
                </c:pt>
                <c:pt idx="3">
                  <c:v>3805</c:v>
                </c:pt>
                <c:pt idx="4">
                  <c:v>2429</c:v>
                </c:pt>
                <c:pt idx="5">
                  <c:v>33746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5-4ED4-49D2-89A9-1DDD2F36FE11}"/>
            </c:ext>
          </c:extLst>
        </c:ser>
        <c:ser>
          <c:idx val="6"/>
          <c:order val="6"/>
          <c:tx>
            <c:strRef>
              <c:f>T1_oc!$I$98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(T1_oc!$A$99:$A$101,T1_oc!$A$104:$A$105,T1_oc!$A$107)</c:f>
              <c:strCache>
                <c:ptCount val="6"/>
                <c:pt idx="0">
                  <c:v>Crédit d'impôt  HVE 3</c:v>
                </c:pt>
                <c:pt idx="1">
                  <c:v>Crédit d'impôt "sortie du glyphosate" 3</c:v>
                </c:pt>
                <c:pt idx="2">
                  <c:v>Crédit d’impôt Agriculture biologique 3</c:v>
                </c:pt>
                <c:pt idx="3">
                  <c:v>Pastoralisme (pas de données 2023)</c:v>
                </c:pt>
                <c:pt idx="4">
                  <c:v>Prédation</c:v>
                </c:pt>
                <c:pt idx="5">
                  <c:v>Total aides plan de relance</c:v>
                </c:pt>
              </c:strCache>
              <c:extLst/>
            </c:strRef>
          </c:cat>
          <c:val>
            <c:numRef>
              <c:f>(T1_oc!$I$99:$I$101,T1_oc!$I$104:$I$105,T1_oc!$I$107)</c:f>
              <c:numCache>
                <c:formatCode>#,##0</c:formatCode>
                <c:ptCount val="6"/>
                <c:pt idx="0">
                  <c:v>8149.125</c:v>
                </c:pt>
                <c:pt idx="1">
                  <c:v>26150.498000000003</c:v>
                </c:pt>
                <c:pt idx="2">
                  <c:v>23950.914000000001</c:v>
                </c:pt>
                <c:pt idx="4">
                  <c:v>3341.5209999999997</c:v>
                </c:pt>
                <c:pt idx="5">
                  <c:v>12449.492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6-4ED4-49D2-89A9-1DDD2F36F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5026496"/>
        <c:axId val="1245025664"/>
      </c:barChart>
      <c:catAx>
        <c:axId val="124502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5025664"/>
        <c:crosses val="autoZero"/>
        <c:auto val="1"/>
        <c:lblAlgn val="ctr"/>
        <c:lblOffset val="100"/>
        <c:noMultiLvlLbl val="0"/>
      </c:catAx>
      <c:valAx>
        <c:axId val="124502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502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T1_oc!$C$98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T1_oc!$A$106</c:f>
              <c:strCache>
                <c:ptCount val="1"/>
                <c:pt idx="0">
                  <c:v>Total aides conjoncturelles</c:v>
                </c:pt>
              </c:strCache>
              <c:extLst/>
            </c:strRef>
          </c:cat>
          <c:val>
            <c:numRef>
              <c:f>T1_oc!$C$106</c:f>
              <c:numCache>
                <c:formatCode>#,##0</c:formatCode>
                <c:ptCount val="1"/>
                <c:pt idx="0">
                  <c:v>10195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E792-4F9F-8023-72C1D928CDCE}"/>
            </c:ext>
          </c:extLst>
        </c:ser>
        <c:ser>
          <c:idx val="1"/>
          <c:order val="1"/>
          <c:tx>
            <c:strRef>
              <c:f>T1_oc!$D$98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T1_oc!$A$106</c:f>
              <c:strCache>
                <c:ptCount val="1"/>
                <c:pt idx="0">
                  <c:v>Total aides conjoncturelles</c:v>
                </c:pt>
              </c:strCache>
              <c:extLst/>
            </c:strRef>
          </c:cat>
          <c:val>
            <c:numRef>
              <c:f>T1_oc!$D$106</c:f>
              <c:numCache>
                <c:formatCode>#,##0</c:formatCode>
                <c:ptCount val="1"/>
                <c:pt idx="0">
                  <c:v>65590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E792-4F9F-8023-72C1D928CDCE}"/>
            </c:ext>
          </c:extLst>
        </c:ser>
        <c:ser>
          <c:idx val="2"/>
          <c:order val="2"/>
          <c:tx>
            <c:strRef>
              <c:f>T1_oc!$E$98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T1_oc!$A$106</c:f>
              <c:strCache>
                <c:ptCount val="1"/>
                <c:pt idx="0">
                  <c:v>Total aides conjoncturelles</c:v>
                </c:pt>
              </c:strCache>
              <c:extLst/>
            </c:strRef>
          </c:cat>
          <c:val>
            <c:numRef>
              <c:f>T1_oc!$E$106</c:f>
              <c:numCache>
                <c:formatCode>#,##0</c:formatCode>
                <c:ptCount val="1"/>
                <c:pt idx="0">
                  <c:v>18977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E792-4F9F-8023-72C1D928CDCE}"/>
            </c:ext>
          </c:extLst>
        </c:ser>
        <c:ser>
          <c:idx val="3"/>
          <c:order val="3"/>
          <c:tx>
            <c:strRef>
              <c:f>T1_oc!$F$98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T1_oc!$A$106</c:f>
              <c:strCache>
                <c:ptCount val="1"/>
                <c:pt idx="0">
                  <c:v>Total aides conjoncturelles</c:v>
                </c:pt>
              </c:strCache>
              <c:extLst/>
            </c:strRef>
          </c:cat>
          <c:val>
            <c:numRef>
              <c:f>T1_oc!$F$106</c:f>
              <c:numCache>
                <c:formatCode>#,##0</c:formatCode>
                <c:ptCount val="1"/>
                <c:pt idx="0">
                  <c:v>44298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3-E792-4F9F-8023-72C1D928CDCE}"/>
            </c:ext>
          </c:extLst>
        </c:ser>
        <c:ser>
          <c:idx val="4"/>
          <c:order val="4"/>
          <c:tx>
            <c:strRef>
              <c:f>T1_oc!$G$98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T1_oc!$A$106</c:f>
              <c:strCache>
                <c:ptCount val="1"/>
                <c:pt idx="0">
                  <c:v>Total aides conjoncturelles</c:v>
                </c:pt>
              </c:strCache>
              <c:extLst/>
            </c:strRef>
          </c:cat>
          <c:val>
            <c:numRef>
              <c:f>T1_oc!$G$106</c:f>
              <c:numCache>
                <c:formatCode>#,##0</c:formatCode>
                <c:ptCount val="1"/>
                <c:pt idx="0">
                  <c:v>223296.87300000002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4-E792-4F9F-8023-72C1D928CDCE}"/>
            </c:ext>
          </c:extLst>
        </c:ser>
        <c:ser>
          <c:idx val="5"/>
          <c:order val="5"/>
          <c:tx>
            <c:strRef>
              <c:f>T1_oc!$H$98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T1_oc!$A$106</c:f>
              <c:strCache>
                <c:ptCount val="1"/>
                <c:pt idx="0">
                  <c:v>Total aides conjoncturelles</c:v>
                </c:pt>
              </c:strCache>
              <c:extLst/>
            </c:strRef>
          </c:cat>
          <c:val>
            <c:numRef>
              <c:f>T1_oc!$H$106</c:f>
              <c:numCache>
                <c:formatCode>#,##0</c:formatCode>
                <c:ptCount val="1"/>
                <c:pt idx="0">
                  <c:v>143979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5-E792-4F9F-8023-72C1D928C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5026496"/>
        <c:axId val="1245025664"/>
        <c:extLst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T1_oc!$I$98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solidFill>
                    <a:schemeClr val="accent6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T1_oc!$A$106</c15:sqref>
                        </c15:formulaRef>
                      </c:ext>
                    </c:extLst>
                    <c:strCache>
                      <c:ptCount val="1"/>
                      <c:pt idx="0">
                        <c:v>Total aides conjoncturelles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T1_oc!$I$106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133156.37399999998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E792-4F9F-8023-72C1D928CDCE}"/>
                  </c:ext>
                </c:extLst>
              </c15:ser>
            </c15:filteredBarSeries>
          </c:ext>
        </c:extLst>
      </c:barChart>
      <c:catAx>
        <c:axId val="124502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5025664"/>
        <c:crosses val="autoZero"/>
        <c:auto val="1"/>
        <c:lblAlgn val="ctr"/>
        <c:lblOffset val="100"/>
        <c:noMultiLvlLbl val="0"/>
      </c:catAx>
      <c:valAx>
        <c:axId val="124502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502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T1_oc!$C$98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T1_oc!$A$102:$A$104</c:f>
              <c:strCache>
                <c:ptCount val="3"/>
                <c:pt idx="0">
                  <c:v>Total aides à l'installation /DJA 2023</c:v>
                </c:pt>
                <c:pt idx="1">
                  <c:v>Total modernisation des exploitations</c:v>
                </c:pt>
                <c:pt idx="2">
                  <c:v>Pastoralisme (pas de données 2023)</c:v>
                </c:pt>
              </c:strCache>
              <c:extLst/>
            </c:strRef>
          </c:cat>
          <c:val>
            <c:numRef>
              <c:f>T1_oc!$C$102:$C$104</c:f>
              <c:numCache>
                <c:formatCode>#,##0</c:formatCode>
                <c:ptCount val="3"/>
                <c:pt idx="0">
                  <c:v>19826</c:v>
                </c:pt>
                <c:pt idx="1">
                  <c:v>20576</c:v>
                </c:pt>
                <c:pt idx="2">
                  <c:v>2293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3C60-4B5C-A924-07C667C9773B}"/>
            </c:ext>
          </c:extLst>
        </c:ser>
        <c:ser>
          <c:idx val="1"/>
          <c:order val="1"/>
          <c:tx>
            <c:strRef>
              <c:f>T1_oc!$D$98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T1_oc!$A$102:$A$104</c:f>
              <c:strCache>
                <c:ptCount val="3"/>
                <c:pt idx="0">
                  <c:v>Total aides à l'installation /DJA 2023</c:v>
                </c:pt>
                <c:pt idx="1">
                  <c:v>Total modernisation des exploitations</c:v>
                </c:pt>
                <c:pt idx="2">
                  <c:v>Pastoralisme (pas de données 2023)</c:v>
                </c:pt>
              </c:strCache>
              <c:extLst/>
            </c:strRef>
          </c:cat>
          <c:val>
            <c:numRef>
              <c:f>T1_oc!$D$102:$D$104</c:f>
              <c:numCache>
                <c:formatCode>#,##0</c:formatCode>
                <c:ptCount val="3"/>
                <c:pt idx="0">
                  <c:v>25143</c:v>
                </c:pt>
                <c:pt idx="1">
                  <c:v>16558</c:v>
                </c:pt>
                <c:pt idx="2">
                  <c:v>2104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3C60-4B5C-A924-07C667C9773B}"/>
            </c:ext>
          </c:extLst>
        </c:ser>
        <c:ser>
          <c:idx val="2"/>
          <c:order val="2"/>
          <c:tx>
            <c:strRef>
              <c:f>T1_oc!$E$98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T1_oc!$A$102:$A$104</c:f>
              <c:strCache>
                <c:ptCount val="3"/>
                <c:pt idx="0">
                  <c:v>Total aides à l'installation /DJA 2023</c:v>
                </c:pt>
                <c:pt idx="1">
                  <c:v>Total modernisation des exploitations</c:v>
                </c:pt>
                <c:pt idx="2">
                  <c:v>Pastoralisme (pas de données 2023)</c:v>
                </c:pt>
              </c:strCache>
              <c:extLst/>
            </c:strRef>
          </c:cat>
          <c:val>
            <c:numRef>
              <c:f>T1_oc!$E$102:$E$104</c:f>
              <c:numCache>
                <c:formatCode>#,##0</c:formatCode>
                <c:ptCount val="3"/>
                <c:pt idx="0">
                  <c:v>23956</c:v>
                </c:pt>
                <c:pt idx="1">
                  <c:v>16513</c:v>
                </c:pt>
                <c:pt idx="2">
                  <c:v>2668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3C60-4B5C-A924-07C667C9773B}"/>
            </c:ext>
          </c:extLst>
        </c:ser>
        <c:ser>
          <c:idx val="3"/>
          <c:order val="3"/>
          <c:tx>
            <c:strRef>
              <c:f>T1_oc!$F$98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T1_oc!$A$102:$A$104</c:f>
              <c:strCache>
                <c:ptCount val="3"/>
                <c:pt idx="0">
                  <c:v>Total aides à l'installation /DJA 2023</c:v>
                </c:pt>
                <c:pt idx="1">
                  <c:v>Total modernisation des exploitations</c:v>
                </c:pt>
                <c:pt idx="2">
                  <c:v>Pastoralisme (pas de données 2023)</c:v>
                </c:pt>
              </c:strCache>
              <c:extLst/>
            </c:strRef>
          </c:cat>
          <c:val>
            <c:numRef>
              <c:f>T1_oc!$F$102:$F$104</c:f>
              <c:numCache>
                <c:formatCode>#,##0</c:formatCode>
                <c:ptCount val="3"/>
                <c:pt idx="0">
                  <c:v>24633</c:v>
                </c:pt>
                <c:pt idx="1">
                  <c:v>12207</c:v>
                </c:pt>
                <c:pt idx="2">
                  <c:v>2755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3-3C60-4B5C-A924-07C667C9773B}"/>
            </c:ext>
          </c:extLst>
        </c:ser>
        <c:ser>
          <c:idx val="4"/>
          <c:order val="4"/>
          <c:tx>
            <c:strRef>
              <c:f>T1_oc!$G$98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T1_oc!$A$102:$A$104</c:f>
              <c:strCache>
                <c:ptCount val="3"/>
                <c:pt idx="0">
                  <c:v>Total aides à l'installation /DJA 2023</c:v>
                </c:pt>
                <c:pt idx="1">
                  <c:v>Total modernisation des exploitations</c:v>
                </c:pt>
                <c:pt idx="2">
                  <c:v>Pastoralisme (pas de données 2023)</c:v>
                </c:pt>
              </c:strCache>
              <c:extLst/>
            </c:strRef>
          </c:cat>
          <c:val>
            <c:numRef>
              <c:f>T1_oc!$G$102:$G$104</c:f>
              <c:numCache>
                <c:formatCode>#,##0</c:formatCode>
                <c:ptCount val="3"/>
                <c:pt idx="0">
                  <c:v>26800.660000000003</c:v>
                </c:pt>
                <c:pt idx="1">
                  <c:v>20326.330000000002</c:v>
                </c:pt>
                <c:pt idx="2">
                  <c:v>3167.05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4-3C60-4B5C-A924-07C667C9773B}"/>
            </c:ext>
          </c:extLst>
        </c:ser>
        <c:ser>
          <c:idx val="5"/>
          <c:order val="5"/>
          <c:tx>
            <c:strRef>
              <c:f>T1_oc!$H$98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T1_oc!$A$102:$A$104</c:f>
              <c:strCache>
                <c:ptCount val="3"/>
                <c:pt idx="0">
                  <c:v>Total aides à l'installation /DJA 2023</c:v>
                </c:pt>
                <c:pt idx="1">
                  <c:v>Total modernisation des exploitations</c:v>
                </c:pt>
                <c:pt idx="2">
                  <c:v>Pastoralisme (pas de données 2023)</c:v>
                </c:pt>
              </c:strCache>
              <c:extLst/>
            </c:strRef>
          </c:cat>
          <c:val>
            <c:numRef>
              <c:f>T1_oc!$H$102:$H$104</c:f>
              <c:numCache>
                <c:formatCode>#,##0</c:formatCode>
                <c:ptCount val="3"/>
                <c:pt idx="0">
                  <c:v>29782</c:v>
                </c:pt>
                <c:pt idx="1">
                  <c:v>6867</c:v>
                </c:pt>
                <c:pt idx="2">
                  <c:v>3805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5-3C60-4B5C-A924-07C667C97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5026496"/>
        <c:axId val="1245025664"/>
        <c:extLst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T1_oc!$I$98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solidFill>
                    <a:schemeClr val="accent6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T1_oc!$A$102:$A$104</c15:sqref>
                        </c15:formulaRef>
                      </c:ext>
                    </c:extLst>
                    <c:strCache>
                      <c:ptCount val="3"/>
                      <c:pt idx="0">
                        <c:v>Total aides à l'installation /DJA 2023</c:v>
                      </c:pt>
                      <c:pt idx="1">
                        <c:v>Total modernisation des exploitations</c:v>
                      </c:pt>
                      <c:pt idx="2">
                        <c:v>Pastoralisme (pas de données 2023)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T1_oc!$I$102:$I$104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24548.6</c:v>
                      </c:pt>
                      <c:pt idx="1">
                        <c:v>1570.88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3C60-4B5C-A924-07C667C9773B}"/>
                  </c:ext>
                </c:extLst>
              </c15:ser>
            </c15:filteredBarSeries>
          </c:ext>
        </c:extLst>
      </c:barChart>
      <c:catAx>
        <c:axId val="124502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5025664"/>
        <c:crosses val="autoZero"/>
        <c:auto val="1"/>
        <c:lblAlgn val="ctr"/>
        <c:lblOffset val="100"/>
        <c:noMultiLvlLbl val="0"/>
      </c:catAx>
      <c:valAx>
        <c:axId val="124502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502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60250826730507"/>
          <c:y val="2.7144195523701301E-2"/>
          <c:w val="0.8447152485703332"/>
          <c:h val="0.9018210121721411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5EE9FA2-728E-4C78-B29E-5C45E964471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77A-46E0-8770-375EF90E6CF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F8AD650-8657-4805-A4F8-6213D91D469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77A-46E0-8770-375EF90E6CF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1E08674-2142-4978-AF99-EFFF1E6A86F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77A-46E0-8770-375EF90E6CF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D8E6D58-3AC0-45CA-AFC8-BEE7F893B87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77A-46E0-8770-375EF90E6CF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6DA893A-49C2-44E6-AD44-798B5D3039C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77A-46E0-8770-375EF90E6CF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ED293A3-1279-45DB-A7AD-C0A831EECC4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77A-46E0-8770-375EF90E6CF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2A36438-8725-49E7-8202-C97AB6727FA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77A-46E0-8770-375EF90E6CF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72B8D4B-FE95-4D62-B06C-2CFDE72D27C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77A-46E0-8770-375EF90E6CFF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CE52677-0C93-4E74-BC4E-3A7634860E84}" type="CELLRANGE">
                      <a:rPr lang="fr-FR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solidFill>
                  <a:srgbClr val="FFFF00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77A-46E0-8770-375EF90E6CF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FEB2590-98FD-411A-8210-28303312886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77A-46E0-8770-375EF90E6CFF}"/>
                </c:ext>
              </c:extLst>
            </c:dLbl>
            <c:dLbl>
              <c:idx val="1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0FCD407-73BF-4E15-85BA-590698F728DE}" type="CELLRANGE">
                      <a:rPr lang="fr-FR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solidFill>
                  <a:srgbClr val="FFFF00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77A-46E0-8770-375EF90E6CFF}"/>
                </c:ext>
              </c:extLst>
            </c:dLbl>
            <c:dLbl>
              <c:idx val="11"/>
              <c:layout>
                <c:manualLayout>
                  <c:x val="-5.2083324789480842E-2"/>
                  <c:y val="-1.809613034913419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B1FCDA5-8BE2-47AC-8EBA-DF2FB961EAB9}" type="CELLRANGE">
                      <a:rPr lang="en-US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solidFill>
                  <a:srgbClr val="FFFF00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77A-46E0-8770-375EF90E6CF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53202D2-694E-42FA-8C6F-61B37F79B43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977A-46E0-8770-375EF90E6CF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5E68A197-0418-4470-92D7-D3715E23AC0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977A-46E0-8770-375EF90E6CF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DEBA28C-5A0E-4FC0-9F12-D0FBEFF41FB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977A-46E0-8770-375EF90E6CF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F34EC7D-68D3-4680-B9C5-FAC6E8EB6E5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977A-46E0-8770-375EF90E6CFF}"/>
                </c:ext>
              </c:extLst>
            </c:dLbl>
            <c:dLbl>
              <c:idx val="16"/>
              <c:layout>
                <c:manualLayout>
                  <c:x val="-5.2083324789480842E-2"/>
                  <c:y val="-9.0480651745670996E-3"/>
                </c:manualLayout>
              </c:layout>
              <c:tx>
                <c:rich>
                  <a:bodyPr/>
                  <a:lstStyle/>
                  <a:p>
                    <a:fld id="{4853AE0C-D07D-4899-8504-3FBB20428E8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977A-46E0-8770-375EF90E6CF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0FB6FCDD-D649-428D-8DC2-979733127EA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977A-46E0-8770-375EF90E6CF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6324A18-86E2-4EA6-B527-3ECCC147E2F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977A-46E0-8770-375EF90E6CF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78D7ED23-4C99-4899-A33D-D50348644C6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977A-46E0-8770-375EF90E6CFF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DBDA8762-5AEC-427C-91DD-7C3FE47F087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977A-46E0-8770-375EF90E6CFF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11F9A853-5968-4E04-BADA-015408C5CB1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977A-46E0-8770-375EF90E6CFF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97E82BB6-2D6C-4025-AC88-CA4ECA433E3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977A-46E0-8770-375EF90E6CFF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B14DE8CA-824D-4085-B719-6B54BC31894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977A-46E0-8770-375EF90E6CFF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19AC27BA-A23C-4DB3-8BCB-54F906EF7A3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977A-46E0-8770-375EF90E6CF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AF446B94-E903-445F-B436-AAFF74BEDC0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977A-46E0-8770-375EF90E6CFF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8548047B-3D49-498F-BA16-3268C73CF69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977A-46E0-8770-375EF90E6CFF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793EF204-3B6C-48E8-A76F-D529CFA8FC2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977A-46E0-8770-375EF90E6CFF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A6B348DA-36F6-434D-A961-6F62BA6A47F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977A-46E0-8770-375EF90E6CFF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112DD1D1-5304-4F69-840F-ED527669ED2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977A-46E0-8770-375EF90E6CFF}"/>
                </c:ext>
              </c:extLst>
            </c:dLbl>
            <c:dLbl>
              <c:idx val="3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2F0ADB7-5D1A-4F75-B417-DA472B224B74}" type="CELLRANGE">
                      <a:rPr lang="fr-FR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solidFill>
                  <a:srgbClr val="FFFF00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977A-46E0-8770-375EF90E6CFF}"/>
                </c:ext>
              </c:extLst>
            </c:dLbl>
            <c:dLbl>
              <c:idx val="3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7F2E3EC-DD1E-404F-B159-C5C8BC52F3E2}" type="CELLRANGE">
                      <a:rPr lang="fr-FR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solidFill>
                  <a:srgbClr val="FFFF00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977A-46E0-8770-375EF90E6CFF}"/>
                </c:ext>
              </c:extLst>
            </c:dLbl>
            <c:dLbl>
              <c:idx val="3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E0A17EF-5FCD-40DE-AEAA-1FDFBD57AC68}" type="CELLRANGE">
                      <a:rPr lang="fr-FR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solidFill>
                  <a:srgbClr val="FFFF00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977A-46E0-8770-375EF90E6CFF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E509AD51-32E6-404E-8AC5-490805D372C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977A-46E0-8770-375EF90E6CFF}"/>
                </c:ext>
              </c:extLst>
            </c:dLbl>
            <c:dLbl>
              <c:idx val="3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F44239C-6E7B-4449-91E0-4655A9AA2992}" type="CELLRANGE">
                      <a:rPr lang="fr-FR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solidFill>
                  <a:srgbClr val="FFFF00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977A-46E0-8770-375EF90E6CFF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5D16AAE4-E25B-4705-A79A-EC6C816FE2D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977A-46E0-8770-375EF90E6CFF}"/>
                </c:ext>
              </c:extLst>
            </c:dLbl>
            <c:dLbl>
              <c:idx val="36"/>
              <c:layout>
                <c:manualLayout>
                  <c:x val="-8.3333319663169338E-3"/>
                  <c:y val="9.0480651745670996E-3"/>
                </c:manualLayout>
              </c:layout>
              <c:tx>
                <c:rich>
                  <a:bodyPr/>
                  <a:lstStyle/>
                  <a:p>
                    <a:fld id="{B9B5FDB9-67BA-437A-A66C-B386FF656A0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977A-46E0-8770-375EF90E6CFF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0D3F886F-BC79-4D66-AE57-4152319A8A5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977A-46E0-8770-375EF90E6CFF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ED7D40B1-548C-459D-BFBF-DB3A14EA601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977A-46E0-8770-375EF90E6CFF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01B78010-B39B-437D-B672-32DFE0116C1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977A-46E0-8770-375EF90E6CFF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D13C5190-EB8B-42B3-AE2F-01BF2E88A83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977A-46E0-8770-375EF90E6CFF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E2334104-A46B-4DC2-9873-DC6617B1C75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977A-46E0-8770-375EF90E6CFF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E372B79F-3C7E-4E1E-B579-A62C6B0CAF2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977A-46E0-8770-375EF90E6CFF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1F7F54F8-6D9A-4007-90E2-862A9D940BF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977A-46E0-8770-375EF90E6CFF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C3F990A5-808D-4B76-BD61-5596D928270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977A-46E0-8770-375EF90E6CFF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1C7165E7-BF05-44A4-A552-8F6E7594C5F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977A-46E0-8770-375EF90E6CFF}"/>
                </c:ext>
              </c:extLst>
            </c:dLbl>
            <c:dLbl>
              <c:idx val="46"/>
              <c:layout>
                <c:manualLayout>
                  <c:x val="-3.7499993848426207E-2"/>
                  <c:y val="-2.940621181734311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2DD65EA-BC84-4C34-AA70-A3F5A60F59E1}" type="CELLRANGE">
                      <a:rPr lang="en-US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solidFill>
                  <a:srgbClr val="FFFF00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977A-46E0-8770-375EF90E6CFF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BFFAD81E-2BB4-41F4-81BD-C0D44A2548F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977A-46E0-8770-375EF90E6CFF}"/>
                </c:ext>
              </c:extLst>
            </c:dLbl>
            <c:dLbl>
              <c:idx val="48"/>
              <c:layout>
                <c:manualLayout>
                  <c:x val="-5.6249990772639383E-2"/>
                  <c:y val="-6.786048880925366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1DBBCD2-FC6C-464B-9749-EA15272D8F2B}" type="CELLRANGE">
                      <a:rPr lang="en-US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solidFill>
                  <a:srgbClr val="FFFF00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977A-46E0-8770-375EF90E6CFF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F572BC7C-239B-4678-81AE-4FFA817ADF7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977A-46E0-8770-375EF90E6CFF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75DA3DDF-8DB8-4B02-BD37-35D64328ACC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977A-46E0-8770-375EF90E6CFF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93A85D35-5A0E-4355-9E31-7B209C8471F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977A-46E0-8770-375EF90E6CFF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81F72B54-91E3-4537-AF9C-7E5C00B99C0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977A-46E0-8770-375EF90E6CFF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0DC43BC2-EE6C-41D6-A088-CD0F3116EEB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977A-46E0-8770-375EF90E6CFF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10C5DB1E-5569-42C0-BE37-ACEBD9A4A4E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977A-46E0-8770-375EF90E6CFF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8E129C07-B29D-4D0E-BAC2-518271FB991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977A-46E0-8770-375EF90E6CFF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AB74460C-0CCF-44FB-B707-40B2C8680E5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977A-46E0-8770-375EF90E6CFF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C800A899-650A-4FDA-8084-12949FE7466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977A-46E0-8770-375EF90E6CFF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20028417-C24F-4233-A32E-998A65474CD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977A-46E0-8770-375EF90E6CFF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FD809D2A-A8BD-4164-B91B-6149C487E2D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977A-46E0-8770-375EF90E6CFF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60A328AF-0D79-4285-88DF-F777E91AE3D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977A-46E0-8770-375EF90E6CFF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55AEE018-F035-4913-887F-D4B0CE38AB9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977A-46E0-8770-375EF90E6CFF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C900710B-C286-43D6-941E-BBA94C435B2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977A-46E0-8770-375EF90E6CFF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F95E2084-714B-48EE-B02A-0E5DC3B5934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977A-46E0-8770-375EF90E6CFF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6886296F-D9EC-4222-A3AF-F6D02A8BCF1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977A-46E0-8770-375EF90E6CFF}"/>
                </c:ext>
              </c:extLst>
            </c:dLbl>
            <c:dLbl>
              <c:idx val="65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85A304B-5A9F-4090-82EB-F0F062B965F1}" type="CELLRANGE">
                      <a:rPr lang="fr-FR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solidFill>
                  <a:srgbClr val="FFFF00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977A-46E0-8770-375EF90E6CFF}"/>
                </c:ext>
              </c:extLst>
            </c:dLbl>
            <c:dLbl>
              <c:idx val="66"/>
              <c:layout>
                <c:manualLayout>
                  <c:x val="-6.0416656755797778E-2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F0E8E6D-0631-45AB-8521-96219B925FA9}" type="CELLRANGE">
                      <a:rPr lang="en-US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solidFill>
                  <a:srgbClr val="FFFF00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2-977A-46E0-8770-375EF90E6CFF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A1EA1B95-24C8-4321-8A16-8CD795152A5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977A-46E0-8770-375EF90E6CFF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A7ADED82-0D4F-4A2C-8A1F-B3FEA8577EC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977A-46E0-8770-375EF90E6CFF}"/>
                </c:ext>
              </c:extLst>
            </c:dLbl>
            <c:dLbl>
              <c:idx val="69"/>
              <c:layout>
                <c:manualLayout>
                  <c:x val="-3.5416660856846971E-2"/>
                  <c:y val="-2.2620162936417831E-2"/>
                </c:manualLayout>
              </c:layout>
              <c:tx>
                <c:rich>
                  <a:bodyPr/>
                  <a:lstStyle/>
                  <a:p>
                    <a:fld id="{AE0BDC2C-0AC7-4373-8DA3-7E6F5E49948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5-977A-46E0-8770-375EF90E6CFF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BD67FCDF-3D63-4235-9401-46FA02CCE21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977A-46E0-8770-375EF90E6CFF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AAC48507-A7F2-4051-8031-796C709C367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977A-46E0-8770-375EF90E6CFF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8A2B4A68-5D23-405E-9281-1C45485787E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977A-46E0-8770-375EF90E6CFF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336ACD28-5E00-4A5E-BFA6-3272C0A02F5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977A-46E0-8770-375EF90E6CFF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A8FA403F-938A-4D13-9C1F-06F025220C4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977A-46E0-8770-375EF90E6CFF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FCD3E31D-2548-4706-9855-20FF669ADC2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977A-46E0-8770-375EF90E6CFF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A230D55A-2CFB-47F4-9761-9B09EDA7223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977A-46E0-8770-375EF90E6CFF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A6453ED6-20F9-48C3-B5AC-DB926E4F13D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977A-46E0-8770-375EF90E6CFF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5327F8AF-5C5B-4CC7-88D8-511F533ABB9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977A-46E0-8770-375EF90E6CFF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50E8AF81-A261-4C76-B881-BCEA1A911CC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977A-46E0-8770-375EF90E6CFF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0E9E4809-B072-4D38-B209-11AC77223A2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977A-46E0-8770-375EF90E6CFF}"/>
                </c:ext>
              </c:extLst>
            </c:dLbl>
            <c:dLbl>
              <c:idx val="8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4C4635C-B4D5-41BD-A4BF-19C68D07862E}" type="CELLRANGE">
                      <a:rPr lang="fr-FR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solidFill>
                  <a:srgbClr val="FFFF00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977A-46E0-8770-375EF90E6CFF}"/>
                </c:ext>
              </c:extLst>
            </c:dLbl>
            <c:dLbl>
              <c:idx val="82"/>
              <c:layout>
                <c:manualLayout>
                  <c:x val="-2.0833329915792335E-3"/>
                  <c:y val="-1.35720977618506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4E18D38-DF9A-4B96-8E68-2AED6F814A28}" type="CELLRANGE">
                      <a:rPr lang="en-US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solidFill>
                  <a:srgbClr val="FFFF00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2-977A-46E0-8770-375EF90E6CFF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CD14FB2D-87B5-4817-8BDD-EF6342F3B76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977A-46E0-8770-375EF90E6CFF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fld id="{AB6343F5-15B7-4D7D-B37B-52AAAC0D55D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977A-46E0-8770-375EF90E6CFF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4ED3CF46-939E-4CD9-80B4-BC867932B0F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977A-46E0-8770-375EF90E6CFF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DEBF63E0-479F-4A72-898B-EE73AC45942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977A-46E0-8770-375EF90E6CFF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1905BC3C-44D5-4966-AA46-A3EFA9342F6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977A-46E0-8770-375EF90E6CFF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215FDE76-9DD2-4EDE-ACCE-7AAD42D2FD2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977A-46E0-8770-375EF90E6CFF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F38E513F-55FD-4CF6-B83C-AA7162F1421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977A-46E0-8770-375EF90E6CFF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126F22D1-7D8C-461F-9924-3E415AA9989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977A-46E0-8770-375EF90E6CFF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B8DCDC1A-7643-4ACE-A529-FF97DEEB360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977A-46E0-8770-375EF90E6CFF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977A-46E0-8770-375EF90E6CFF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977A-46E0-8770-375EF90E6CFF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2C766B2D-1224-4FB8-A6E9-C147705C639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977A-46E0-8770-375EF90E6CFF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F09DF941-E77F-44F6-887F-1958ADC10EA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977A-46E0-8770-375EF90E6C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[1]depindikha!$W$2:$W$97</c:f>
              <c:numCache>
                <c:formatCode>General</c:formatCode>
                <c:ptCount val="96"/>
                <c:pt idx="0">
                  <c:v>212.39924888121135</c:v>
                </c:pt>
                <c:pt idx="1">
                  <c:v>226.06874367716534</c:v>
                </c:pt>
                <c:pt idx="2">
                  <c:v>205.56607520508692</c:v>
                </c:pt>
                <c:pt idx="3">
                  <c:v>177.17351003574547</c:v>
                </c:pt>
                <c:pt idx="4">
                  <c:v>263.20688919490817</c:v>
                </c:pt>
                <c:pt idx="5">
                  <c:v>123.54684993597397</c:v>
                </c:pt>
                <c:pt idx="6">
                  <c:v>165.79595142508296</c:v>
                </c:pt>
                <c:pt idx="7">
                  <c:v>220.24276968115649</c:v>
                </c:pt>
                <c:pt idx="8">
                  <c:v>268.87147282837435</c:v>
                </c:pt>
                <c:pt idx="9">
                  <c:v>222.11948202382948</c:v>
                </c:pt>
                <c:pt idx="10">
                  <c:v>178.68472582803852</c:v>
                </c:pt>
                <c:pt idx="11">
                  <c:v>213.92200739517892</c:v>
                </c:pt>
                <c:pt idx="12">
                  <c:v>181.28306493344809</c:v>
                </c:pt>
                <c:pt idx="13">
                  <c:v>219.01501366144421</c:v>
                </c:pt>
                <c:pt idx="14">
                  <c:v>218.6110451277178</c:v>
                </c:pt>
                <c:pt idx="15">
                  <c:v>193.75169631728212</c:v>
                </c:pt>
                <c:pt idx="16">
                  <c:v>197.93391446477611</c:v>
                </c:pt>
                <c:pt idx="17">
                  <c:v>203.0733594574603</c:v>
                </c:pt>
                <c:pt idx="18">
                  <c:v>206.98654692151126</c:v>
                </c:pt>
                <c:pt idx="19">
                  <c:v>202.64253311944177</c:v>
                </c:pt>
                <c:pt idx="20">
                  <c:v>240.60034886863886</c:v>
                </c:pt>
                <c:pt idx="21">
                  <c:v>207.76904115005627</c:v>
                </c:pt>
                <c:pt idx="22">
                  <c:v>214.29172076129885</c:v>
                </c:pt>
                <c:pt idx="23">
                  <c:v>221.08757759965206</c:v>
                </c:pt>
                <c:pt idx="24">
                  <c:v>195.19273259964422</c:v>
                </c:pt>
                <c:pt idx="25">
                  <c:v>219.86787732139027</c:v>
                </c:pt>
                <c:pt idx="26">
                  <c:v>218.41722941240803</c:v>
                </c:pt>
                <c:pt idx="27">
                  <c:v>228.8892769145736</c:v>
                </c:pt>
                <c:pt idx="28">
                  <c:v>182.81688496592267</c:v>
                </c:pt>
                <c:pt idx="29">
                  <c:v>259.23353913012539</c:v>
                </c:pt>
                <c:pt idx="30">
                  <c:v>156.925862560654</c:v>
                </c:pt>
                <c:pt idx="31">
                  <c:v>223.31815891425168</c:v>
                </c:pt>
                <c:pt idx="32">
                  <c:v>213.26784462971253</c:v>
                </c:pt>
                <c:pt idx="33">
                  <c:v>174.93762017593662</c:v>
                </c:pt>
                <c:pt idx="34">
                  <c:v>125.18134220201857</c:v>
                </c:pt>
                <c:pt idx="35">
                  <c:v>246.75704835291592</c:v>
                </c:pt>
                <c:pt idx="36">
                  <c:v>203.67989574420935</c:v>
                </c:pt>
                <c:pt idx="37">
                  <c:v>209.50350201293224</c:v>
                </c:pt>
                <c:pt idx="38">
                  <c:v>216.10440911675789</c:v>
                </c:pt>
                <c:pt idx="39">
                  <c:v>204.41257439337573</c:v>
                </c:pt>
                <c:pt idx="40">
                  <c:v>233.82950061454056</c:v>
                </c:pt>
                <c:pt idx="41">
                  <c:v>211.32698216012557</c:v>
                </c:pt>
                <c:pt idx="42">
                  <c:v>219.15539556409522</c:v>
                </c:pt>
                <c:pt idx="43">
                  <c:v>215.17762014305347</c:v>
                </c:pt>
                <c:pt idx="44">
                  <c:v>218.15828993386361</c:v>
                </c:pt>
                <c:pt idx="45">
                  <c:v>217.19066510131097</c:v>
                </c:pt>
                <c:pt idx="46">
                  <c:v>205.46617698250418</c:v>
                </c:pt>
                <c:pt idx="47">
                  <c:v>248.32591650252192</c:v>
                </c:pt>
                <c:pt idx="48">
                  <c:v>169.70031473562182</c:v>
                </c:pt>
                <c:pt idx="49">
                  <c:v>223.01245623229266</c:v>
                </c:pt>
                <c:pt idx="50">
                  <c:v>231.52273246437969</c:v>
                </c:pt>
                <c:pt idx="51">
                  <c:v>237.2750362894183</c:v>
                </c:pt>
                <c:pt idx="52">
                  <c:v>205.47395242521057</c:v>
                </c:pt>
                <c:pt idx="53">
                  <c:v>244.70915250246546</c:v>
                </c:pt>
                <c:pt idx="54">
                  <c:v>210.46923220879506</c:v>
                </c:pt>
                <c:pt idx="55">
                  <c:v>211.8100334260759</c:v>
                </c:pt>
                <c:pt idx="56">
                  <c:v>229.89714342549661</c:v>
                </c:pt>
                <c:pt idx="57">
                  <c:v>207.89758600390613</c:v>
                </c:pt>
                <c:pt idx="58">
                  <c:v>200.70762080893996</c:v>
                </c:pt>
                <c:pt idx="59">
                  <c:v>236.10340004176427</c:v>
                </c:pt>
                <c:pt idx="60">
                  <c:v>226.01997774824261</c:v>
                </c:pt>
                <c:pt idx="61">
                  <c:v>221.12684476256121</c:v>
                </c:pt>
                <c:pt idx="62">
                  <c:v>239.17504708356918</c:v>
                </c:pt>
                <c:pt idx="63">
                  <c:v>211.43941884689295</c:v>
                </c:pt>
                <c:pt idx="64">
                  <c:v>226.85183029166421</c:v>
                </c:pt>
                <c:pt idx="65">
                  <c:v>316.46878655548841</c:v>
                </c:pt>
                <c:pt idx="66">
                  <c:v>163.37157742255346</c:v>
                </c:pt>
                <c:pt idx="67">
                  <c:v>245.59654949406968</c:v>
                </c:pt>
                <c:pt idx="68">
                  <c:v>231.3005487689951</c:v>
                </c:pt>
                <c:pt idx="69">
                  <c:v>209.55706062568993</c:v>
                </c:pt>
                <c:pt idx="70">
                  <c:v>209.55884312922163</c:v>
                </c:pt>
                <c:pt idx="71">
                  <c:v>206.65157369489606</c:v>
                </c:pt>
                <c:pt idx="72">
                  <c:v>218.99923835124085</c:v>
                </c:pt>
                <c:pt idx="73">
                  <c:v>176.54613697736062</c:v>
                </c:pt>
                <c:pt idx="74">
                  <c:v>208.96160037252838</c:v>
                </c:pt>
                <c:pt idx="75">
                  <c:v>233.53623730875404</c:v>
                </c:pt>
                <c:pt idx="76">
                  <c:v>231.12898242617527</c:v>
                </c:pt>
                <c:pt idx="77">
                  <c:v>220.18848460964182</c:v>
                </c:pt>
                <c:pt idx="78">
                  <c:v>212.73950620501029</c:v>
                </c:pt>
                <c:pt idx="79">
                  <c:v>219.68707517046698</c:v>
                </c:pt>
                <c:pt idx="80">
                  <c:v>235.49343959431218</c:v>
                </c:pt>
                <c:pt idx="81">
                  <c:v>216.75514533139906</c:v>
                </c:pt>
                <c:pt idx="82">
                  <c:v>217.83450630116369</c:v>
                </c:pt>
                <c:pt idx="83">
                  <c:v>115.44879583046568</c:v>
                </c:pt>
                <c:pt idx="84">
                  <c:v>144.41880627484969</c:v>
                </c:pt>
                <c:pt idx="85">
                  <c:v>227.86416004797695</c:v>
                </c:pt>
                <c:pt idx="86">
                  <c:v>211.01092436271509</c:v>
                </c:pt>
                <c:pt idx="87">
                  <c:v>206.36786547909503</c:v>
                </c:pt>
                <c:pt idx="88">
                  <c:v>210.32837954240335</c:v>
                </c:pt>
                <c:pt idx="89">
                  <c:v>210.09325695402484</c:v>
                </c:pt>
                <c:pt idx="90">
                  <c:v>211.07925319384452</c:v>
                </c:pt>
                <c:pt idx="91">
                  <c:v>216.55326124051334</c:v>
                </c:pt>
                <c:pt idx="92">
                  <c:v>217.23617374792309</c:v>
                </c:pt>
                <c:pt idx="93">
                  <c:v>226.7414443525964</c:v>
                </c:pt>
                <c:pt idx="94">
                  <c:v>144.58385677311895</c:v>
                </c:pt>
                <c:pt idx="95">
                  <c:v>126.91440814384586</c:v>
                </c:pt>
              </c:numCache>
            </c:numRef>
          </c:xVal>
          <c:yVal>
            <c:numRef>
              <c:f>[1]depindikha!$U$2:$U$97</c:f>
              <c:numCache>
                <c:formatCode>General</c:formatCode>
                <c:ptCount val="96"/>
                <c:pt idx="0">
                  <c:v>0.12106628902615515</c:v>
                </c:pt>
                <c:pt idx="1">
                  <c:v>7.7812799668234206E-2</c:v>
                </c:pt>
                <c:pt idx="2">
                  <c:v>0.10575409341478088</c:v>
                </c:pt>
                <c:pt idx="3">
                  <c:v>0.10936645734586389</c:v>
                </c:pt>
                <c:pt idx="4">
                  <c:v>0.12134828450983272</c:v>
                </c:pt>
                <c:pt idx="5">
                  <c:v>0.10687429380903514</c:v>
                </c:pt>
                <c:pt idx="6">
                  <c:v>0.17814671494786607</c:v>
                </c:pt>
                <c:pt idx="7">
                  <c:v>9.3653107318249079E-2</c:v>
                </c:pt>
                <c:pt idx="8">
                  <c:v>0.12301060000673962</c:v>
                </c:pt>
                <c:pt idx="9">
                  <c:v>7.8004860650750227E-2</c:v>
                </c:pt>
                <c:pt idx="10">
                  <c:v>0.12241703478168496</c:v>
                </c:pt>
                <c:pt idx="11">
                  <c:v>0.1652529292203132</c:v>
                </c:pt>
                <c:pt idx="12">
                  <c:v>8.3739777361280923E-2</c:v>
                </c:pt>
                <c:pt idx="13">
                  <c:v>0.11996551145392426</c:v>
                </c:pt>
                <c:pt idx="14">
                  <c:v>0.16651947928824351</c:v>
                </c:pt>
                <c:pt idx="15">
                  <c:v>0.11899370079806748</c:v>
                </c:pt>
                <c:pt idx="16">
                  <c:v>0.11213133320222379</c:v>
                </c:pt>
                <c:pt idx="17">
                  <c:v>7.5743814983702903E-2</c:v>
                </c:pt>
                <c:pt idx="18">
                  <c:v>0.15974407935609444</c:v>
                </c:pt>
                <c:pt idx="19">
                  <c:v>8.0579131667255124E-2</c:v>
                </c:pt>
                <c:pt idx="20">
                  <c:v>0.15135071642566192</c:v>
                </c:pt>
                <c:pt idx="21">
                  <c:v>0.13382964578952661</c:v>
                </c:pt>
                <c:pt idx="22">
                  <c:v>0.13467914522535659</c:v>
                </c:pt>
                <c:pt idx="23">
                  <c:v>0.16610550073528327</c:v>
                </c:pt>
                <c:pt idx="24">
                  <c:v>0.15439331774466153</c:v>
                </c:pt>
                <c:pt idx="25">
                  <c:v>9.1763852629758447E-2</c:v>
                </c:pt>
                <c:pt idx="26">
                  <c:v>8.2910638681457011E-2</c:v>
                </c:pt>
                <c:pt idx="27">
                  <c:v>0.14221276307463152</c:v>
                </c:pt>
                <c:pt idx="28">
                  <c:v>0.12730173689020199</c:v>
                </c:pt>
                <c:pt idx="29">
                  <c:v>0.11775454586889124</c:v>
                </c:pt>
                <c:pt idx="30">
                  <c:v>0.12091324274153445</c:v>
                </c:pt>
                <c:pt idx="31">
                  <c:v>0.11187805819249179</c:v>
                </c:pt>
                <c:pt idx="32">
                  <c:v>0.11139683590500409</c:v>
                </c:pt>
                <c:pt idx="33">
                  <c:v>0.14861656300380507</c:v>
                </c:pt>
                <c:pt idx="34">
                  <c:v>8.9088244798292693E-2</c:v>
                </c:pt>
                <c:pt idx="35">
                  <c:v>9.4923044396600473E-2</c:v>
                </c:pt>
                <c:pt idx="36">
                  <c:v>0.14252441436895036</c:v>
                </c:pt>
                <c:pt idx="37">
                  <c:v>0.13215318096234679</c:v>
                </c:pt>
                <c:pt idx="38">
                  <c:v>0.12558081702931706</c:v>
                </c:pt>
                <c:pt idx="39">
                  <c:v>9.1204773073826184E-2</c:v>
                </c:pt>
                <c:pt idx="40">
                  <c:v>0.1670085106784486</c:v>
                </c:pt>
                <c:pt idx="41">
                  <c:v>0.1772971998255117</c:v>
                </c:pt>
                <c:pt idx="42">
                  <c:v>0.13220966639176776</c:v>
                </c:pt>
                <c:pt idx="43">
                  <c:v>8.4724061623259447E-2</c:v>
                </c:pt>
                <c:pt idx="44">
                  <c:v>0.14708308701351533</c:v>
                </c:pt>
                <c:pt idx="45">
                  <c:v>0.11362749422808145</c:v>
                </c:pt>
                <c:pt idx="46">
                  <c:v>0.14277034503622799</c:v>
                </c:pt>
                <c:pt idx="47">
                  <c:v>0.13412734918110208</c:v>
                </c:pt>
                <c:pt idx="48">
                  <c:v>0.14594435667961961</c:v>
                </c:pt>
                <c:pt idx="49">
                  <c:v>7.7250920115206331E-2</c:v>
                </c:pt>
                <c:pt idx="50">
                  <c:v>8.0644131237327596E-2</c:v>
                </c:pt>
                <c:pt idx="51">
                  <c:v>0.14307009896922573</c:v>
                </c:pt>
                <c:pt idx="52">
                  <c:v>9.4240614717722312E-2</c:v>
                </c:pt>
                <c:pt idx="53">
                  <c:v>8.6798819129109611E-2</c:v>
                </c:pt>
                <c:pt idx="54">
                  <c:v>0.1430572147172349</c:v>
                </c:pt>
                <c:pt idx="55">
                  <c:v>0.10111190569792637</c:v>
                </c:pt>
                <c:pt idx="56">
                  <c:v>8.8072221764903952E-2</c:v>
                </c:pt>
                <c:pt idx="57">
                  <c:v>0.13117464303308415</c:v>
                </c:pt>
                <c:pt idx="58">
                  <c:v>8.0401671098572283E-2</c:v>
                </c:pt>
                <c:pt idx="59">
                  <c:v>0.11828544336430266</c:v>
                </c:pt>
                <c:pt idx="60">
                  <c:v>0.11841962367238133</c:v>
                </c:pt>
                <c:pt idx="61">
                  <c:v>0.1475346956691875</c:v>
                </c:pt>
                <c:pt idx="62">
                  <c:v>0.16898486574905708</c:v>
                </c:pt>
                <c:pt idx="63">
                  <c:v>0.14670511537639933</c:v>
                </c:pt>
                <c:pt idx="64">
                  <c:v>0.11384748201886062</c:v>
                </c:pt>
                <c:pt idx="65">
                  <c:v>0.12986096526100832</c:v>
                </c:pt>
                <c:pt idx="66">
                  <c:v>0.13904077028531001</c:v>
                </c:pt>
                <c:pt idx="67">
                  <c:v>0.16786035191454537</c:v>
                </c:pt>
                <c:pt idx="68">
                  <c:v>0.10877397555709442</c:v>
                </c:pt>
                <c:pt idx="69">
                  <c:v>0.11136580868519844</c:v>
                </c:pt>
                <c:pt idx="70">
                  <c:v>0.11691636324308873</c:v>
                </c:pt>
                <c:pt idx="71">
                  <c:v>0.13889883417841076</c:v>
                </c:pt>
                <c:pt idx="72">
                  <c:v>0.17875507959570927</c:v>
                </c:pt>
                <c:pt idx="73">
                  <c:v>0.10328787487202912</c:v>
                </c:pt>
                <c:pt idx="74">
                  <c:v>0.10667743168443969</c:v>
                </c:pt>
                <c:pt idx="75">
                  <c:v>7.1074924326840011E-2</c:v>
                </c:pt>
                <c:pt idx="76">
                  <c:v>8.2933104780261682E-2</c:v>
                </c:pt>
                <c:pt idx="77">
                  <c:v>0.11614357685671377</c:v>
                </c:pt>
                <c:pt idx="78">
                  <c:v>9.0917000834697073E-2</c:v>
                </c:pt>
                <c:pt idx="79">
                  <c:v>0.14565497265130342</c:v>
                </c:pt>
                <c:pt idx="80">
                  <c:v>0.14067168756727147</c:v>
                </c:pt>
                <c:pt idx="81">
                  <c:v>0.10493566163326182</c:v>
                </c:pt>
                <c:pt idx="82">
                  <c:v>0.1373154571526683</c:v>
                </c:pt>
                <c:pt idx="83">
                  <c:v>0.12302986640270357</c:v>
                </c:pt>
                <c:pt idx="84">
                  <c:v>9.1173021633128001E-2</c:v>
                </c:pt>
                <c:pt idx="85">
                  <c:v>0.13062204017454992</c:v>
                </c:pt>
                <c:pt idx="86">
                  <c:v>0.12178075810080752</c:v>
                </c:pt>
                <c:pt idx="87">
                  <c:v>7.7569577777983206E-2</c:v>
                </c:pt>
                <c:pt idx="88">
                  <c:v>0.12548133555552599</c:v>
                </c:pt>
                <c:pt idx="89">
                  <c:v>7.7822417482262304E-2</c:v>
                </c:pt>
                <c:pt idx="90">
                  <c:v>0.15086420400575745</c:v>
                </c:pt>
                <c:pt idx="91">
                  <c:v>5.1608147343785146E-2</c:v>
                </c:pt>
                <c:pt idx="94">
                  <c:v>0.1002011628034573</c:v>
                </c:pt>
                <c:pt idx="95">
                  <c:v>6.3892211923110787E-2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[1]depindikha!$A$2:$A$97</c15:f>
                <c15:dlblRangeCache>
                  <c:ptCount val="96"/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21</c:v>
                  </c:pt>
                  <c:pt idx="20">
                    <c:v>22</c:v>
                  </c:pt>
                  <c:pt idx="21">
                    <c:v>23</c:v>
                  </c:pt>
                  <c:pt idx="22">
                    <c:v>24</c:v>
                  </c:pt>
                  <c:pt idx="23">
                    <c:v>25</c:v>
                  </c:pt>
                  <c:pt idx="24">
                    <c:v>26</c:v>
                  </c:pt>
                  <c:pt idx="25">
                    <c:v>27</c:v>
                  </c:pt>
                  <c:pt idx="26">
                    <c:v>28</c:v>
                  </c:pt>
                  <c:pt idx="27">
                    <c:v>29</c:v>
                  </c:pt>
                  <c:pt idx="28">
                    <c:v>2A</c:v>
                  </c:pt>
                  <c:pt idx="29">
                    <c:v>2B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0-977A-46E0-8770-375EF90E6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140735"/>
        <c:axId val="389141567"/>
      </c:scatterChart>
      <c:valAx>
        <c:axId val="389140735"/>
        <c:scaling>
          <c:orientation val="minMax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PU/ha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9141567"/>
        <c:crossesAt val="0.12000000000000001"/>
        <c:crossBetween val="midCat"/>
      </c:valAx>
      <c:valAx>
        <c:axId val="389141567"/>
        <c:scaling>
          <c:orientation val="minMax"/>
          <c:max val="0.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%Pred/PU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9140735"/>
        <c:crossesAt val="20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T1_LR!$A$55</c:f>
              <c:strCache>
                <c:ptCount val="1"/>
                <c:pt idx="0">
                  <c:v>Total aides découplées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T1_LR!$B$54:$L$54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T1_LR!$B$55:$L$55</c:f>
              <c:numCache>
                <c:formatCode>_-* #\ ##0\ _€_-;\-* #\ ##0\ _€_-;_-* "-"??\ _€_-;_-@_-</c:formatCode>
                <c:ptCount val="11"/>
                <c:pt idx="0">
                  <c:v>87557.263099999996</c:v>
                </c:pt>
                <c:pt idx="1">
                  <c:v>89921.046279999995</c:v>
                </c:pt>
                <c:pt idx="2">
                  <c:v>94257.832880000002</c:v>
                </c:pt>
                <c:pt idx="3">
                  <c:v>93939.428449999992</c:v>
                </c:pt>
                <c:pt idx="4">
                  <c:v>96703.660470000003</c:v>
                </c:pt>
                <c:pt idx="5">
                  <c:v>96146.689350000001</c:v>
                </c:pt>
                <c:pt idx="6">
                  <c:v>97277.821679999994</c:v>
                </c:pt>
                <c:pt idx="7">
                  <c:v>98934.568010000003</c:v>
                </c:pt>
                <c:pt idx="9">
                  <c:v>0</c:v>
                </c:pt>
                <c:pt idx="10">
                  <c:v>115299.03000999999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1-4F9F-9D8B-E147BA0D0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9647231"/>
        <c:axId val="1739648479"/>
      </c:barChart>
      <c:catAx>
        <c:axId val="173964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9648479"/>
        <c:crosses val="autoZero"/>
        <c:auto val="1"/>
        <c:lblAlgn val="ctr"/>
        <c:lblOffset val="100"/>
        <c:noMultiLvlLbl val="0"/>
      </c:catAx>
      <c:valAx>
        <c:axId val="1739648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9647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T1_LR!$B$54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CC99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T1_LR!$A$56:$A$63</c15:sqref>
                  </c15:fullRef>
                </c:ext>
              </c:extLst>
              <c:f>T1_LR!$A$59:$A$60</c:f>
              <c:strCache>
                <c:ptCount val="2"/>
                <c:pt idx="0">
                  <c:v>Total OCM</c:v>
                </c:pt>
                <c:pt idx="1">
                  <c:v>ICHN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T1_LR!$B$56:$B$63</c15:sqref>
                  </c15:fullRef>
                </c:ext>
              </c:extLst>
              <c:f>T1_LR!$B$59:$B$60</c:f>
              <c:numCache>
                <c:formatCode>_-* #\ ##0\ _€_-;\-* #\ ##0\ _€_-;_-* "-"??\ _€_-;_-@_-</c:formatCode>
                <c:ptCount val="2"/>
                <c:pt idx="0">
                  <c:v>82023.665500000003</c:v>
                </c:pt>
                <c:pt idx="1">
                  <c:v>1885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1-4B21-A1BF-1A668D6D453C}"/>
            </c:ext>
          </c:extLst>
        </c:ser>
        <c:ser>
          <c:idx val="1"/>
          <c:order val="1"/>
          <c:tx>
            <c:strRef>
              <c:f>T1_LR!$C$54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C99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T1_LR!$A$56:$A$63</c15:sqref>
                  </c15:fullRef>
                </c:ext>
              </c:extLst>
              <c:f>T1_LR!$A$59:$A$60</c:f>
              <c:strCache>
                <c:ptCount val="2"/>
                <c:pt idx="0">
                  <c:v>Total OCM</c:v>
                </c:pt>
                <c:pt idx="1">
                  <c:v>ICHN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T1_LR!$C$56:$C$63</c15:sqref>
                  </c15:fullRef>
                </c:ext>
              </c:extLst>
              <c:f>T1_LR!$C$59:$C$60</c:f>
              <c:numCache>
                <c:formatCode>_-* #\ ##0\ _€_-;\-* #\ ##0\ _€_-;_-* "-"??\ _€_-;_-@_-</c:formatCode>
                <c:ptCount val="2"/>
                <c:pt idx="0">
                  <c:v>78063.693670000022</c:v>
                </c:pt>
                <c:pt idx="1">
                  <c:v>24117.6744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F1-4B21-A1BF-1A668D6D453C}"/>
            </c:ext>
          </c:extLst>
        </c:ser>
        <c:ser>
          <c:idx val="2"/>
          <c:order val="2"/>
          <c:tx>
            <c:strRef>
              <c:f>T1_LR!$D$54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CC99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T1_LR!$A$56:$A$63</c15:sqref>
                  </c15:fullRef>
                </c:ext>
              </c:extLst>
              <c:f>T1_LR!$A$59:$A$60</c:f>
              <c:strCache>
                <c:ptCount val="2"/>
                <c:pt idx="0">
                  <c:v>Total OCM</c:v>
                </c:pt>
                <c:pt idx="1">
                  <c:v>ICHN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T1_LR!$D$56:$D$63</c15:sqref>
                  </c15:fullRef>
                </c:ext>
              </c:extLst>
              <c:f>T1_LR!$D$59:$D$60</c:f>
              <c:numCache>
                <c:formatCode>_-* #\ ##0\ _€_-;\-* #\ ##0\ _€_-;_-* "-"??\ _€_-;_-@_-</c:formatCode>
                <c:ptCount val="2"/>
                <c:pt idx="0">
                  <c:v>88773.526000000013</c:v>
                </c:pt>
                <c:pt idx="1">
                  <c:v>25249.066889999995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F1-4B21-A1BF-1A668D6D453C}"/>
            </c:ext>
          </c:extLst>
        </c:ser>
        <c:ser>
          <c:idx val="3"/>
          <c:order val="3"/>
          <c:tx>
            <c:strRef>
              <c:f>T1_LR!$E$54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CC99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T1_LR!$A$56:$A$63</c15:sqref>
                  </c15:fullRef>
                </c:ext>
              </c:extLst>
              <c:f>T1_LR!$A$59:$A$60</c:f>
              <c:strCache>
                <c:ptCount val="2"/>
                <c:pt idx="0">
                  <c:v>Total OCM</c:v>
                </c:pt>
                <c:pt idx="1">
                  <c:v>ICHN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T1_LR!$E$56:$E$63</c15:sqref>
                  </c15:fullRef>
                </c:ext>
              </c:extLst>
              <c:f>T1_LR!$E$59:$E$60</c:f>
              <c:numCache>
                <c:formatCode>_-* #\ ##0\ _€_-;\-* #\ ##0\ _€_-;_-* "-"??\ _€_-;_-@_-</c:formatCode>
                <c:ptCount val="2"/>
                <c:pt idx="0">
                  <c:v>85082</c:v>
                </c:pt>
                <c:pt idx="1">
                  <c:v>25508.733500000002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F1-4B21-A1BF-1A668D6D453C}"/>
            </c:ext>
          </c:extLst>
        </c:ser>
        <c:ser>
          <c:idx val="4"/>
          <c:order val="4"/>
          <c:tx>
            <c:strRef>
              <c:f>T1_LR!$F$54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CC99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T1_LR!$A$56:$A$63</c15:sqref>
                  </c15:fullRef>
                </c:ext>
              </c:extLst>
              <c:f>T1_LR!$A$59:$A$60</c:f>
              <c:strCache>
                <c:ptCount val="2"/>
                <c:pt idx="0">
                  <c:v>Total OCM</c:v>
                </c:pt>
                <c:pt idx="1">
                  <c:v>ICHN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T1_LR!$F$56:$F$63</c15:sqref>
                  </c15:fullRef>
                </c:ext>
              </c:extLst>
              <c:f>T1_LR!$F$59:$F$60</c:f>
              <c:numCache>
                <c:formatCode>_-* #\ ##0\ _€_-;\-* #\ ##0\ _€_-;_-* "-"??\ _€_-;_-@_-</c:formatCode>
                <c:ptCount val="2"/>
                <c:pt idx="0">
                  <c:v>86691</c:v>
                </c:pt>
                <c:pt idx="1">
                  <c:v>26783.149290000001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1-4B21-A1BF-1A668D6D453C}"/>
            </c:ext>
          </c:extLst>
        </c:ser>
        <c:ser>
          <c:idx val="5"/>
          <c:order val="5"/>
          <c:tx>
            <c:strRef>
              <c:f>T1_LR!$G$54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T1_LR!$A$56:$A$63</c15:sqref>
                  </c15:fullRef>
                </c:ext>
              </c:extLst>
              <c:f>T1_LR!$A$59:$A$60</c:f>
              <c:strCache>
                <c:ptCount val="2"/>
                <c:pt idx="0">
                  <c:v>Total OCM</c:v>
                </c:pt>
                <c:pt idx="1">
                  <c:v>ICHN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T1_LR!$G$56:$G$63</c15:sqref>
                  </c15:fullRef>
                </c:ext>
              </c:extLst>
              <c:f>T1_LR!$G$59:$G$60</c:f>
              <c:numCache>
                <c:formatCode>_-* #\ ##0\ _€_-;\-* #\ ##0\ _€_-;_-* "-"??\ _€_-;_-@_-</c:formatCode>
                <c:ptCount val="2"/>
                <c:pt idx="0">
                  <c:v>102306</c:v>
                </c:pt>
                <c:pt idx="1">
                  <c:v>27097.301040000002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F1-4B21-A1BF-1A668D6D453C}"/>
            </c:ext>
          </c:extLst>
        </c:ser>
        <c:ser>
          <c:idx val="6"/>
          <c:order val="6"/>
          <c:tx>
            <c:strRef>
              <c:f>T1_LR!$H$54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C99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T1_LR!$A$56:$A$63</c15:sqref>
                  </c15:fullRef>
                </c:ext>
              </c:extLst>
              <c:f>T1_LR!$A$59:$A$60</c:f>
              <c:strCache>
                <c:ptCount val="2"/>
                <c:pt idx="0">
                  <c:v>Total OCM</c:v>
                </c:pt>
                <c:pt idx="1">
                  <c:v>ICHN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T1_LR!$H$56:$H$63</c15:sqref>
                  </c15:fullRef>
                </c:ext>
              </c:extLst>
              <c:f>T1_LR!$H$59:$H$60</c:f>
              <c:numCache>
                <c:formatCode>_-* #\ ##0\ _€_-;\-* #\ ##0\ _€_-;_-* "-"??\ _€_-;_-@_-</c:formatCode>
                <c:ptCount val="2"/>
                <c:pt idx="0">
                  <c:v>90341.06</c:v>
                </c:pt>
                <c:pt idx="1">
                  <c:v>27418.896340000003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F1-4B21-A1BF-1A668D6D453C}"/>
            </c:ext>
          </c:extLst>
        </c:ser>
        <c:ser>
          <c:idx val="7"/>
          <c:order val="7"/>
          <c:tx>
            <c:strRef>
              <c:f>T1_LR!$I$54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99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T1_LR!$A$56:$A$63</c15:sqref>
                  </c15:fullRef>
                </c:ext>
              </c:extLst>
              <c:f>T1_LR!$A$59:$A$60</c:f>
              <c:strCache>
                <c:ptCount val="2"/>
                <c:pt idx="0">
                  <c:v>Total OCM</c:v>
                </c:pt>
                <c:pt idx="1">
                  <c:v>ICHN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T1_LR!$I$56:$I$63</c15:sqref>
                  </c15:fullRef>
                </c:ext>
              </c:extLst>
              <c:f>T1_LR!$I$59:$I$60</c:f>
              <c:numCache>
                <c:formatCode>_-* #\ ##0\ _€_-;\-* #\ ##0\ _€_-;_-* "-"??\ _€_-;_-@_-</c:formatCode>
                <c:ptCount val="2"/>
                <c:pt idx="0">
                  <c:v>100946</c:v>
                </c:pt>
                <c:pt idx="1">
                  <c:v>27873.853760000002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8F1-4B21-A1BF-1A668D6D453C}"/>
            </c:ext>
          </c:extLst>
        </c:ser>
        <c:ser>
          <c:idx val="10"/>
          <c:order val="10"/>
          <c:tx>
            <c:strRef>
              <c:f>T1_LR!$L$54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3C1A5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T1_LR!$A$56:$A$63</c15:sqref>
                  </c15:fullRef>
                </c:ext>
              </c:extLst>
              <c:f>T1_LR!$A$59:$A$60</c:f>
              <c:strCache>
                <c:ptCount val="2"/>
                <c:pt idx="0">
                  <c:v>Total OCM</c:v>
                </c:pt>
                <c:pt idx="1">
                  <c:v>ICHN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T1_LR!$L$56:$L$63</c15:sqref>
                  </c15:fullRef>
                </c:ext>
              </c:extLst>
              <c:f>T1_LR!$L$59:$L$60</c:f>
              <c:numCache>
                <c:formatCode>_-* #\ ##0\ _€_-;\-* #\ ##0\ _€_-;_-* "-"??\ _€_-;_-@_-</c:formatCode>
                <c:ptCount val="2"/>
                <c:pt idx="0">
                  <c:v>107192.75281000001</c:v>
                </c:pt>
                <c:pt idx="1">
                  <c:v>27721.241020000001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F1-4B21-A1BF-1A668D6D4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9647231"/>
        <c:axId val="1739648479"/>
        <c:extLst>
          <c:ext xmlns:c15="http://schemas.microsoft.com/office/drawing/2012/chart" uri="{02D57815-91ED-43cb-92C2-25804820EDAC}">
            <c15:filteredBar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T1_LR!$J$54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T1_LR!$A$56:$A$63</c15:sqref>
                        </c15:fullRef>
                        <c15:formulaRef>
                          <c15:sqref>T1_LR!$A$59:$A$60</c15:sqref>
                        </c15:formulaRef>
                      </c:ext>
                    </c:extLst>
                    <c:strCache>
                      <c:ptCount val="2"/>
                      <c:pt idx="0">
                        <c:v>Total OCM</c:v>
                      </c:pt>
                      <c:pt idx="1">
                        <c:v>ICHN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T1_LR!$J$56:$J$63</c15:sqref>
                        </c15:fullRef>
                        <c15:formulaRef>
                          <c15:sqref>T1_LR!$J$59:$J$60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38F1-4B21-A1BF-1A668D6D453C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T1_LR!$K$54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T1_LR!$A$56:$A$63</c15:sqref>
                        </c15:fullRef>
                        <c15:formulaRef>
                          <c15:sqref>T1_LR!$A$59:$A$60</c15:sqref>
                        </c15:formulaRef>
                      </c:ext>
                    </c:extLst>
                    <c:strCache>
                      <c:ptCount val="2"/>
                      <c:pt idx="0">
                        <c:v>Total OCM</c:v>
                      </c:pt>
                      <c:pt idx="1">
                        <c:v>ICHN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T1_LR!$K$56:$K$63</c15:sqref>
                        </c15:fullRef>
                        <c15:formulaRef>
                          <c15:sqref>T1_LR!$K$59:$K$60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2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8F1-4B21-A1BF-1A668D6D453C}"/>
                  </c:ext>
                </c:extLst>
              </c15:ser>
            </c15:filteredBarSeries>
          </c:ext>
        </c:extLst>
      </c:barChart>
      <c:catAx>
        <c:axId val="173964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9648479"/>
        <c:crosses val="autoZero"/>
        <c:auto val="1"/>
        <c:lblAlgn val="ctr"/>
        <c:lblOffset val="100"/>
        <c:noMultiLvlLbl val="0"/>
      </c:catAx>
      <c:valAx>
        <c:axId val="1739648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9647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T1_LR!$B$54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T1_LR!$A$56:$A$63</c15:sqref>
                  </c15:fullRef>
                </c:ext>
              </c:extLst>
              <c:f>(T1_LR!$A$56:$A$57,T1_LR!$A$61:$A$62)</c:f>
              <c:strCache>
                <c:ptCount val="4"/>
                <c:pt idx="0">
                  <c:v>Aides couplées animales</c:v>
                </c:pt>
                <c:pt idx="1">
                  <c:v>Aides couplées végétales</c:v>
                </c:pt>
                <c:pt idx="2">
                  <c:v>AE</c:v>
                </c:pt>
                <c:pt idx="3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T1_LR!$B$56:$B$63</c15:sqref>
                  </c15:fullRef>
                </c:ext>
              </c:extLst>
              <c:f>(T1_LR!$B$56:$B$57,T1_LR!$B$61:$B$62)</c:f>
              <c:numCache>
                <c:formatCode>_-* #\ ##0\ _€_-;\-* #\ ##0\ _€_-;_-* "-"??\ _€_-;_-@_-</c:formatCode>
                <c:ptCount val="4"/>
                <c:pt idx="0">
                  <c:v>1210</c:v>
                </c:pt>
                <c:pt idx="1">
                  <c:v>2249</c:v>
                </c:pt>
                <c:pt idx="2">
                  <c:v>2836</c:v>
                </c:pt>
                <c:pt idx="3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2-4269-A2EC-B3CCF858F225}"/>
            </c:ext>
          </c:extLst>
        </c:ser>
        <c:ser>
          <c:idx val="1"/>
          <c:order val="1"/>
          <c:tx>
            <c:strRef>
              <c:f>T1_LR!$C$54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T1_LR!$A$56:$A$63</c15:sqref>
                  </c15:fullRef>
                </c:ext>
              </c:extLst>
              <c:f>(T1_LR!$A$56:$A$57,T1_LR!$A$61:$A$62)</c:f>
              <c:strCache>
                <c:ptCount val="4"/>
                <c:pt idx="0">
                  <c:v>Aides couplées animales</c:v>
                </c:pt>
                <c:pt idx="1">
                  <c:v>Aides couplées végétales</c:v>
                </c:pt>
                <c:pt idx="2">
                  <c:v>AE</c:v>
                </c:pt>
                <c:pt idx="3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T1_LR!$C$56:$C$63</c15:sqref>
                  </c15:fullRef>
                </c:ext>
              </c:extLst>
              <c:f>(T1_LR!$C$56:$C$57,T1_LR!$C$61:$C$62)</c:f>
              <c:numCache>
                <c:formatCode>_-* #\ ##0\ _€_-;\-* #\ ##0\ _€_-;_-* "-"??\ _€_-;_-@_-</c:formatCode>
                <c:ptCount val="4"/>
                <c:pt idx="0">
                  <c:v>7088.8070399999997</c:v>
                </c:pt>
                <c:pt idx="1">
                  <c:v>4028.5960100000002</c:v>
                </c:pt>
                <c:pt idx="2">
                  <c:v>17311.033369999997</c:v>
                </c:pt>
                <c:pt idx="3">
                  <c:v>4706.67371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12-4269-A2EC-B3CCF858F225}"/>
            </c:ext>
          </c:extLst>
        </c:ser>
        <c:ser>
          <c:idx val="2"/>
          <c:order val="2"/>
          <c:tx>
            <c:strRef>
              <c:f>T1_LR!$D$54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T1_LR!$A$56:$A$63</c15:sqref>
                  </c15:fullRef>
                </c:ext>
              </c:extLst>
              <c:f>(T1_LR!$A$56:$A$57,T1_LR!$A$61:$A$62)</c:f>
              <c:strCache>
                <c:ptCount val="4"/>
                <c:pt idx="0">
                  <c:v>Aides couplées animales</c:v>
                </c:pt>
                <c:pt idx="1">
                  <c:v>Aides couplées végétales</c:v>
                </c:pt>
                <c:pt idx="2">
                  <c:v>AE</c:v>
                </c:pt>
                <c:pt idx="3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T1_LR!$D$56:$D$63</c15:sqref>
                  </c15:fullRef>
                </c:ext>
              </c:extLst>
              <c:f>(T1_LR!$D$56:$D$57,T1_LR!$D$61:$D$62)</c:f>
              <c:numCache>
                <c:formatCode>_-* #\ ##0\ _€_-;\-* #\ ##0\ _€_-;_-* "-"??\ _€_-;_-@_-</c:formatCode>
                <c:ptCount val="4"/>
                <c:pt idx="0">
                  <c:v>6898.7109499999997</c:v>
                </c:pt>
                <c:pt idx="1">
                  <c:v>5020.6279999999997</c:v>
                </c:pt>
                <c:pt idx="2">
                  <c:v>19031.292649999999</c:v>
                </c:pt>
                <c:pt idx="3">
                  <c:v>4661.9576299999999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12-4269-A2EC-B3CCF858F225}"/>
            </c:ext>
          </c:extLst>
        </c:ser>
        <c:ser>
          <c:idx val="3"/>
          <c:order val="3"/>
          <c:tx>
            <c:strRef>
              <c:f>T1_LR!$E$54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T1_LR!$A$56:$A$63</c15:sqref>
                  </c15:fullRef>
                </c:ext>
              </c:extLst>
              <c:f>(T1_LR!$A$56:$A$57,T1_LR!$A$61:$A$62)</c:f>
              <c:strCache>
                <c:ptCount val="4"/>
                <c:pt idx="0">
                  <c:v>Aides couplées animales</c:v>
                </c:pt>
                <c:pt idx="1">
                  <c:v>Aides couplées végétales</c:v>
                </c:pt>
                <c:pt idx="2">
                  <c:v>AE</c:v>
                </c:pt>
                <c:pt idx="3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T1_LR!$E$56:$E$63</c15:sqref>
                  </c15:fullRef>
                </c:ext>
              </c:extLst>
              <c:f>(T1_LR!$E$56:$E$57,T1_LR!$E$61:$E$62)</c:f>
              <c:numCache>
                <c:formatCode>_-* #\ ##0\ _€_-;\-* #\ ##0\ _€_-;_-* "-"??\ _€_-;_-@_-</c:formatCode>
                <c:ptCount val="4"/>
                <c:pt idx="0">
                  <c:v>6869.2162900000003</c:v>
                </c:pt>
                <c:pt idx="1">
                  <c:v>5338.2159100000008</c:v>
                </c:pt>
                <c:pt idx="2">
                  <c:v>20972.211940000001</c:v>
                </c:pt>
                <c:pt idx="3">
                  <c:v>5464.6286099999998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12-4269-A2EC-B3CCF858F225}"/>
            </c:ext>
          </c:extLst>
        </c:ser>
        <c:ser>
          <c:idx val="4"/>
          <c:order val="4"/>
          <c:tx>
            <c:strRef>
              <c:f>T1_LR!$F$54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T1_LR!$A$56:$A$63</c15:sqref>
                  </c15:fullRef>
                </c:ext>
              </c:extLst>
              <c:f>(T1_LR!$A$56:$A$57,T1_LR!$A$61:$A$62)</c:f>
              <c:strCache>
                <c:ptCount val="4"/>
                <c:pt idx="0">
                  <c:v>Aides couplées animales</c:v>
                </c:pt>
                <c:pt idx="1">
                  <c:v>Aides couplées végétales</c:v>
                </c:pt>
                <c:pt idx="2">
                  <c:v>AE</c:v>
                </c:pt>
                <c:pt idx="3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T1_LR!$F$56:$F$63</c15:sqref>
                  </c15:fullRef>
                </c:ext>
              </c:extLst>
              <c:f>(T1_LR!$F$56:$F$57,T1_LR!$F$61:$F$62)</c:f>
              <c:numCache>
                <c:formatCode>_-* #\ ##0\ _€_-;\-* #\ ##0\ _€_-;_-* "-"??\ _€_-;_-@_-</c:formatCode>
                <c:ptCount val="4"/>
                <c:pt idx="0">
                  <c:v>6890.7299499999999</c:v>
                </c:pt>
                <c:pt idx="1">
                  <c:v>5569.1666600000008</c:v>
                </c:pt>
                <c:pt idx="2">
                  <c:v>23191.244849999999</c:v>
                </c:pt>
                <c:pt idx="3">
                  <c:v>6104.0679800000007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12-4269-A2EC-B3CCF858F225}"/>
            </c:ext>
          </c:extLst>
        </c:ser>
        <c:ser>
          <c:idx val="5"/>
          <c:order val="5"/>
          <c:tx>
            <c:strRef>
              <c:f>T1_LR!$G$54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T1_LR!$A$56:$A$63</c15:sqref>
                  </c15:fullRef>
                </c:ext>
              </c:extLst>
              <c:f>(T1_LR!$A$56:$A$57,T1_LR!$A$61:$A$62)</c:f>
              <c:strCache>
                <c:ptCount val="4"/>
                <c:pt idx="0">
                  <c:v>Aides couplées animales</c:v>
                </c:pt>
                <c:pt idx="1">
                  <c:v>Aides couplées végétales</c:v>
                </c:pt>
                <c:pt idx="2">
                  <c:v>AE</c:v>
                </c:pt>
                <c:pt idx="3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T1_LR!$G$56:$G$63</c15:sqref>
                  </c15:fullRef>
                </c:ext>
              </c:extLst>
              <c:f>(T1_LR!$G$56:$G$57,T1_LR!$G$61:$G$62)</c:f>
              <c:numCache>
                <c:formatCode>_-* #\ ##0\ _€_-;\-* #\ ##0\ _€_-;_-* "-"??\ _€_-;_-@_-</c:formatCode>
                <c:ptCount val="4"/>
                <c:pt idx="0">
                  <c:v>7044.3945799999992</c:v>
                </c:pt>
                <c:pt idx="1">
                  <c:v>5589.3008599999994</c:v>
                </c:pt>
                <c:pt idx="2">
                  <c:v>21286.716950000002</c:v>
                </c:pt>
                <c:pt idx="3">
                  <c:v>6874.1443000000008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12-4269-A2EC-B3CCF858F225}"/>
            </c:ext>
          </c:extLst>
        </c:ser>
        <c:ser>
          <c:idx val="6"/>
          <c:order val="6"/>
          <c:tx>
            <c:strRef>
              <c:f>T1_LR!$H$54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T1_LR!$A$56:$A$63</c15:sqref>
                  </c15:fullRef>
                </c:ext>
              </c:extLst>
              <c:f>(T1_LR!$A$56:$A$57,T1_LR!$A$61:$A$62)</c:f>
              <c:strCache>
                <c:ptCount val="4"/>
                <c:pt idx="0">
                  <c:v>Aides couplées animales</c:v>
                </c:pt>
                <c:pt idx="1">
                  <c:v>Aides couplées végétales</c:v>
                </c:pt>
                <c:pt idx="2">
                  <c:v>AE</c:v>
                </c:pt>
                <c:pt idx="3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T1_LR!$H$56:$H$63</c15:sqref>
                  </c15:fullRef>
                </c:ext>
              </c:extLst>
              <c:f>(T1_LR!$H$56:$H$57,T1_LR!$H$61:$H$62)</c:f>
              <c:numCache>
                <c:formatCode>_-* #\ ##0\ _€_-;\-* #\ ##0\ _€_-;_-* "-"??\ _€_-;_-@_-</c:formatCode>
                <c:ptCount val="4"/>
                <c:pt idx="0">
                  <c:v>7159.5518999999995</c:v>
                </c:pt>
                <c:pt idx="1">
                  <c:v>5479.8822500000006</c:v>
                </c:pt>
                <c:pt idx="2">
                  <c:v>22419.03269</c:v>
                </c:pt>
                <c:pt idx="3">
                  <c:v>7256.8575100000007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12-4269-A2EC-B3CCF858F225}"/>
            </c:ext>
          </c:extLst>
        </c:ser>
        <c:ser>
          <c:idx val="7"/>
          <c:order val="7"/>
          <c:tx>
            <c:strRef>
              <c:f>T1_LR!$I$54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T1_LR!$A$56:$A$63</c15:sqref>
                  </c15:fullRef>
                </c:ext>
              </c:extLst>
              <c:f>(T1_LR!$A$56:$A$57,T1_LR!$A$61:$A$62)</c:f>
              <c:strCache>
                <c:ptCount val="4"/>
                <c:pt idx="0">
                  <c:v>Aides couplées animales</c:v>
                </c:pt>
                <c:pt idx="1">
                  <c:v>Aides couplées végétales</c:v>
                </c:pt>
                <c:pt idx="2">
                  <c:v>AE</c:v>
                </c:pt>
                <c:pt idx="3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T1_LR!$I$56:$I$63</c15:sqref>
                  </c15:fullRef>
                </c:ext>
              </c:extLst>
              <c:f>(T1_LR!$I$56:$I$57,T1_LR!$I$61:$I$62)</c:f>
              <c:numCache>
                <c:formatCode>_-* #\ ##0\ _€_-;\-* #\ ##0\ _€_-;_-* "-"??\ _€_-;_-@_-</c:formatCode>
                <c:ptCount val="4"/>
                <c:pt idx="0">
                  <c:v>7320.1214399999999</c:v>
                </c:pt>
                <c:pt idx="1">
                  <c:v>5835.3052500000003</c:v>
                </c:pt>
                <c:pt idx="2">
                  <c:v>22079.518950000001</c:v>
                </c:pt>
                <c:pt idx="3">
                  <c:v>9473.2837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12-4269-A2EC-B3CCF858F225}"/>
            </c:ext>
          </c:extLst>
        </c:ser>
        <c:ser>
          <c:idx val="10"/>
          <c:order val="10"/>
          <c:tx>
            <c:strRef>
              <c:f>T1_LR!$L$54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T1_LR!$A$56:$A$63</c15:sqref>
                  </c15:fullRef>
                </c:ext>
              </c:extLst>
              <c:f>(T1_LR!$A$56:$A$57,T1_LR!$A$61:$A$62)</c:f>
              <c:strCache>
                <c:ptCount val="4"/>
                <c:pt idx="0">
                  <c:v>Aides couplées animales</c:v>
                </c:pt>
                <c:pt idx="1">
                  <c:v>Aides couplées végétales</c:v>
                </c:pt>
                <c:pt idx="2">
                  <c:v>AE</c:v>
                </c:pt>
                <c:pt idx="3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T1_LR!$L$56:$L$63</c15:sqref>
                  </c15:fullRef>
                </c:ext>
              </c:extLst>
              <c:f>(T1_LR!$L$56:$L$57,T1_LR!$L$61:$L$62)</c:f>
              <c:numCache>
                <c:formatCode>_-* #\ ##0\ _€_-;\-* #\ ##0\ _€_-;_-* "-"??\ _€_-;_-@_-</c:formatCode>
                <c:ptCount val="4"/>
                <c:pt idx="0">
                  <c:v>6770.8190199999999</c:v>
                </c:pt>
                <c:pt idx="1">
                  <c:v>6451.5164800000002</c:v>
                </c:pt>
                <c:pt idx="2">
                  <c:v>19456.673640000001</c:v>
                </c:pt>
                <c:pt idx="3">
                  <c:v>23067.056819999998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12-4269-A2EC-B3CCF858F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9647231"/>
        <c:axId val="1739648479"/>
        <c:extLst>
          <c:ext xmlns:c15="http://schemas.microsoft.com/office/drawing/2012/chart" uri="{02D57815-91ED-43cb-92C2-25804820EDAC}">
            <c15:filteredBar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T1_LR!$J$54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T1_LR!$A$56:$A$63</c15:sqref>
                        </c15:fullRef>
                        <c15:formulaRef>
                          <c15:sqref>(T1_LR!$A$56:$A$57,T1_LR!$A$61:$A$62)</c15:sqref>
                        </c15:formulaRef>
                      </c:ext>
                    </c:extLst>
                    <c:strCache>
                      <c:ptCount val="4"/>
                      <c:pt idx="0">
                        <c:v>Aides couplées animales</c:v>
                      </c:pt>
                      <c:pt idx="1">
                        <c:v>Aides couplées végétales</c:v>
                      </c:pt>
                      <c:pt idx="2">
                        <c:v>AE</c:v>
                      </c:pt>
                      <c:pt idx="3">
                        <c:v>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T1_LR!$J$56:$J$63</c15:sqref>
                        </c15:fullRef>
                        <c15:formulaRef>
                          <c15:sqref>(T1_LR!$J$56:$J$57,T1_LR!$J$61:$J$62)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F912-4269-A2EC-B3CCF858F22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T1_LR!$K$54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T1_LR!$A$56:$A$63</c15:sqref>
                        </c15:fullRef>
                        <c15:formulaRef>
                          <c15:sqref>(T1_LR!$A$56:$A$57,T1_LR!$A$61:$A$62)</c15:sqref>
                        </c15:formulaRef>
                      </c:ext>
                    </c:extLst>
                    <c:strCache>
                      <c:ptCount val="4"/>
                      <c:pt idx="0">
                        <c:v>Aides couplées animales</c:v>
                      </c:pt>
                      <c:pt idx="1">
                        <c:v>Aides couplées végétales</c:v>
                      </c:pt>
                      <c:pt idx="2">
                        <c:v>AE</c:v>
                      </c:pt>
                      <c:pt idx="3">
                        <c:v>AR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T1_LR!$K$56:$K$63</c15:sqref>
                        </c15:fullRef>
                        <c15:formulaRef>
                          <c15:sqref>(T1_LR!$K$56:$K$57,T1_LR!$K$61:$K$62)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4"/>
                      <c:pt idx="0">
                        <c:v>0.21269964533976241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912-4269-A2EC-B3CCF858F225}"/>
                  </c:ext>
                </c:extLst>
              </c15:ser>
            </c15:filteredBarSeries>
          </c:ext>
        </c:extLst>
      </c:barChart>
      <c:catAx>
        <c:axId val="173964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9648479"/>
        <c:crosses val="autoZero"/>
        <c:auto val="1"/>
        <c:lblAlgn val="ctr"/>
        <c:lblOffset val="100"/>
        <c:noMultiLvlLbl val="0"/>
      </c:catAx>
      <c:valAx>
        <c:axId val="1739648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9647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synthese!$A$17</c:f>
              <c:strCache>
                <c:ptCount val="1"/>
                <c:pt idx="0">
                  <c:v>Pilier 1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synthese!$D$17:$J$17</c:f>
              <c:numCache>
                <c:formatCode>_-* #\ ##0\ _€_-;\-* #\ ##0\ _€_-;_-* "-"??\ _€_-;_-@_-</c:formatCode>
                <c:ptCount val="7"/>
                <c:pt idx="0">
                  <c:v>370172.1335</c:v>
                </c:pt>
                <c:pt idx="1">
                  <c:v>369280.04374999995</c:v>
                </c:pt>
                <c:pt idx="2">
                  <c:v>379115.07373</c:v>
                </c:pt>
                <c:pt idx="3" formatCode="#,##0">
                  <c:v>373981.34620999999</c:v>
                </c:pt>
                <c:pt idx="4" formatCode="#,##0">
                  <c:v>378149.56698</c:v>
                </c:pt>
                <c:pt idx="5" formatCode="#,##0">
                  <c:v>383025.21017999999</c:v>
                </c:pt>
                <c:pt idx="6" formatCode="#,##0">
                  <c:v>379155.25010999996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8-4977-AF7F-8064DD0AF4A3}"/>
            </c:ext>
          </c:extLst>
        </c:ser>
        <c:ser>
          <c:idx val="3"/>
          <c:order val="1"/>
          <c:tx>
            <c:strRef>
              <c:f>synthese!$A$18</c:f>
              <c:strCache>
                <c:ptCount val="1"/>
                <c:pt idx="0">
                  <c:v>OCM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synthese!$D$18:$J$18</c:f>
              <c:numCache>
                <c:formatCode>_-* #\ ##0\ _€_-;\-* #\ ##0\ _€_-;_-* "-"??\ _€_-;_-@_-</c:formatCode>
                <c:ptCount val="7"/>
                <c:pt idx="0">
                  <c:v>2128</c:v>
                </c:pt>
                <c:pt idx="1">
                  <c:v>2720</c:v>
                </c:pt>
                <c:pt idx="2">
                  <c:v>2480</c:v>
                </c:pt>
                <c:pt idx="3">
                  <c:v>1716</c:v>
                </c:pt>
                <c:pt idx="4">
                  <c:v>1644.9500000000003</c:v>
                </c:pt>
                <c:pt idx="5">
                  <c:v>1271.2399999999998</c:v>
                </c:pt>
                <c:pt idx="6">
                  <c:v>1367.894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08-4977-AF7F-8064DD0AF4A3}"/>
            </c:ext>
          </c:extLst>
        </c:ser>
        <c:ser>
          <c:idx val="1"/>
          <c:order val="2"/>
          <c:tx>
            <c:strRef>
              <c:f>synthese!$A$19</c:f>
              <c:strCache>
                <c:ptCount val="1"/>
                <c:pt idx="0">
                  <c:v>Pilier 2 (surfacique)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synthese!$D$19:$J$19</c:f>
              <c:numCache>
                <c:formatCode>#,##0</c:formatCode>
                <c:ptCount val="7"/>
                <c:pt idx="0">
                  <c:v>217142.96633</c:v>
                </c:pt>
                <c:pt idx="1">
                  <c:v>219793.44004000002</c:v>
                </c:pt>
                <c:pt idx="2">
                  <c:v>222973.13912999997</c:v>
                </c:pt>
                <c:pt idx="3">
                  <c:v>222552.94963999998</c:v>
                </c:pt>
                <c:pt idx="4">
                  <c:v>222466.87437999999</c:v>
                </c:pt>
                <c:pt idx="5">
                  <c:v>221725.36411999998</c:v>
                </c:pt>
                <c:pt idx="6">
                  <c:v>221652.24515000003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08-4977-AF7F-8064DD0AF4A3}"/>
            </c:ext>
          </c:extLst>
        </c:ser>
        <c:ser>
          <c:idx val="2"/>
          <c:order val="3"/>
          <c:tx>
            <c:strRef>
              <c:f>synthese!$A$20</c:f>
              <c:strCache>
                <c:ptCount val="1"/>
                <c:pt idx="0">
                  <c:v>Piler 2 hors SIGC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synthese!$D$20:$J$20</c:f>
              <c:numCache>
                <c:formatCode>#,##0</c:formatCode>
                <c:ptCount val="7"/>
                <c:pt idx="0">
                  <c:v>29699</c:v>
                </c:pt>
                <c:pt idx="1">
                  <c:v>27234</c:v>
                </c:pt>
                <c:pt idx="2">
                  <c:v>26285</c:v>
                </c:pt>
                <c:pt idx="3">
                  <c:v>24207</c:v>
                </c:pt>
                <c:pt idx="4">
                  <c:v>30564.019999999997</c:v>
                </c:pt>
                <c:pt idx="5">
                  <c:v>23947</c:v>
                </c:pt>
                <c:pt idx="6">
                  <c:v>16550.61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08-4977-AF7F-8064DD0AF4A3}"/>
            </c:ext>
          </c:extLst>
        </c:ser>
        <c:ser>
          <c:idx val="4"/>
          <c:order val="4"/>
          <c:tx>
            <c:strRef>
              <c:f>synthese!$A$21</c:f>
              <c:strCache>
                <c:ptCount val="1"/>
                <c:pt idx="0">
                  <c:v>crédits impots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synthese!$D$21:$J$21</c:f>
              <c:numCache>
                <c:formatCode>#,##0</c:formatCode>
                <c:ptCount val="7"/>
                <c:pt idx="0">
                  <c:v>2204</c:v>
                </c:pt>
                <c:pt idx="1">
                  <c:v>2835</c:v>
                </c:pt>
                <c:pt idx="2">
                  <c:v>4204</c:v>
                </c:pt>
                <c:pt idx="3">
                  <c:v>4853</c:v>
                </c:pt>
                <c:pt idx="4">
                  <c:v>5822.57</c:v>
                </c:pt>
                <c:pt idx="5">
                  <c:v>16928</c:v>
                </c:pt>
                <c:pt idx="6">
                  <c:v>28923.226999999999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08-4977-AF7F-8064DD0AF4A3}"/>
            </c:ext>
          </c:extLst>
        </c:ser>
        <c:ser>
          <c:idx val="5"/>
          <c:order val="5"/>
          <c:tx>
            <c:strRef>
              <c:f>synthese!$A$22</c:f>
              <c:strCache>
                <c:ptCount val="1"/>
                <c:pt idx="0">
                  <c:v>aides conjoncturelles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synthese!$D$22:$J$22</c:f>
              <c:numCache>
                <c:formatCode>#,##0</c:formatCode>
                <c:ptCount val="7"/>
                <c:pt idx="0">
                  <c:v>2766</c:v>
                </c:pt>
                <c:pt idx="1">
                  <c:v>15384</c:v>
                </c:pt>
                <c:pt idx="2">
                  <c:v>13206</c:v>
                </c:pt>
                <c:pt idx="3">
                  <c:v>8602</c:v>
                </c:pt>
                <c:pt idx="4">
                  <c:v>17079.429</c:v>
                </c:pt>
                <c:pt idx="5">
                  <c:v>67167</c:v>
                </c:pt>
                <c:pt idx="6">
                  <c:v>34312.643000000004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08-4977-AF7F-8064DD0AF4A3}"/>
            </c:ext>
          </c:extLst>
        </c:ser>
        <c:ser>
          <c:idx val="6"/>
          <c:order val="6"/>
          <c:tx>
            <c:strRef>
              <c:f>synthese!$A$23</c:f>
              <c:strCache>
                <c:ptCount val="1"/>
                <c:pt idx="0">
                  <c:v>plan de relance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synthese!$D$23:$J$23</c:f>
              <c:numCache>
                <c:formatCode>General</c:formatCode>
                <c:ptCount val="7"/>
                <c:pt idx="4" formatCode="#,##0">
                  <c:v>9225.1190000000006</c:v>
                </c:pt>
                <c:pt idx="5" formatCode="#,##0">
                  <c:v>10826</c:v>
                </c:pt>
                <c:pt idx="6" formatCode="#,##0">
                  <c:v>3490.4680000000003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08-4977-AF7F-8064DD0AF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1242928"/>
        <c:axId val="1161243760"/>
      </c:barChart>
      <c:catAx>
        <c:axId val="116124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1243760"/>
        <c:crosses val="autoZero"/>
        <c:auto val="1"/>
        <c:lblAlgn val="ctr"/>
        <c:lblOffset val="100"/>
        <c:noMultiLvlLbl val="0"/>
      </c:catAx>
      <c:valAx>
        <c:axId val="116124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124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T1_LR!$C$85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T1_LR!$A$100:$A$108</c15:sqref>
                  </c15:fullRef>
                </c:ext>
              </c:extLst>
              <c:f>(T1_LR!$A$100:$A$102,T1_LR!$A$106,T1_LR!$A$108)</c:f>
              <c:strCache>
                <c:ptCount val="5"/>
                <c:pt idx="0">
                  <c:v>Crédit d'impôt  HVE 3</c:v>
                </c:pt>
                <c:pt idx="1">
                  <c:v>Crédit d'impôt "sortie du glyphosate" 3</c:v>
                </c:pt>
                <c:pt idx="2">
                  <c:v>Crédit d’impôt Agriculture biologique 3</c:v>
                </c:pt>
                <c:pt idx="3">
                  <c:v>Prédation</c:v>
                </c:pt>
                <c:pt idx="4">
                  <c:v>Total aides plan de relance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T1_LR!$C$100:$C$108</c15:sqref>
                  </c15:fullRef>
                </c:ext>
              </c:extLst>
              <c:f>(T1_LR!$C$100:$C$102,T1_LR!$C$106,T1_LR!$C$108)</c:f>
              <c:numCache>
                <c:formatCode>General</c:formatCode>
                <c:ptCount val="5"/>
                <c:pt idx="2" formatCode="#,##0">
                  <c:v>2711</c:v>
                </c:pt>
                <c:pt idx="3" formatCode="#,##0">
                  <c:v>374</c:v>
                </c:pt>
                <c:pt idx="4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9-48BA-90E6-6D072CA67634}"/>
            </c:ext>
          </c:extLst>
        </c:ser>
        <c:ser>
          <c:idx val="1"/>
          <c:order val="1"/>
          <c:tx>
            <c:strRef>
              <c:f>T1_LR!$D$85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T1_LR!$A$100:$A$108</c15:sqref>
                  </c15:fullRef>
                </c:ext>
              </c:extLst>
              <c:f>(T1_LR!$A$100:$A$102,T1_LR!$A$106,T1_LR!$A$108)</c:f>
              <c:strCache>
                <c:ptCount val="5"/>
                <c:pt idx="0">
                  <c:v>Crédit d'impôt  HVE 3</c:v>
                </c:pt>
                <c:pt idx="1">
                  <c:v>Crédit d'impôt "sortie du glyphosate" 3</c:v>
                </c:pt>
                <c:pt idx="2">
                  <c:v>Crédit d’impôt Agriculture biologique 3</c:v>
                </c:pt>
                <c:pt idx="3">
                  <c:v>Prédation</c:v>
                </c:pt>
                <c:pt idx="4">
                  <c:v>Total aides plan de relance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T1_LR!$D$100:$D$108</c15:sqref>
                  </c15:fullRef>
                </c:ext>
              </c:extLst>
              <c:f>(T1_LR!$D$100:$D$102,T1_LR!$D$106,T1_LR!$D$108)</c:f>
              <c:numCache>
                <c:formatCode>General</c:formatCode>
                <c:ptCount val="5"/>
                <c:pt idx="2" formatCode="#,##0">
                  <c:v>3533</c:v>
                </c:pt>
                <c:pt idx="3" formatCode="#,##0">
                  <c:v>473</c:v>
                </c:pt>
                <c:pt idx="4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29-48BA-90E6-6D072CA67634}"/>
            </c:ext>
          </c:extLst>
        </c:ser>
        <c:ser>
          <c:idx val="2"/>
          <c:order val="2"/>
          <c:tx>
            <c:strRef>
              <c:f>T1_LR!$E$85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T1_LR!$A$100:$A$108</c15:sqref>
                  </c15:fullRef>
                </c:ext>
              </c:extLst>
              <c:f>(T1_LR!$A$100:$A$102,T1_LR!$A$106,T1_LR!$A$108)</c:f>
              <c:strCache>
                <c:ptCount val="5"/>
                <c:pt idx="0">
                  <c:v>Crédit d'impôt  HVE 3</c:v>
                </c:pt>
                <c:pt idx="1">
                  <c:v>Crédit d'impôt "sortie du glyphosate" 3</c:v>
                </c:pt>
                <c:pt idx="2">
                  <c:v>Crédit d’impôt Agriculture biologique 3</c:v>
                </c:pt>
                <c:pt idx="3">
                  <c:v>Prédation</c:v>
                </c:pt>
                <c:pt idx="4">
                  <c:v>Total aides plan de relance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T1_LR!$E$100:$E$108</c15:sqref>
                  </c15:fullRef>
                </c:ext>
              </c:extLst>
              <c:f>(T1_LR!$E$100:$E$102,T1_LR!$E$106,T1_LR!$E$108)</c:f>
              <c:numCache>
                <c:formatCode>General</c:formatCode>
                <c:ptCount val="5"/>
                <c:pt idx="2" formatCode="#,##0">
                  <c:v>4930</c:v>
                </c:pt>
                <c:pt idx="3" formatCode="#,##0">
                  <c:v>400</c:v>
                </c:pt>
                <c:pt idx="4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29-48BA-90E6-6D072CA67634}"/>
            </c:ext>
          </c:extLst>
        </c:ser>
        <c:ser>
          <c:idx val="3"/>
          <c:order val="3"/>
          <c:tx>
            <c:strRef>
              <c:f>T1_LR!$F$85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T1_LR!$A$100:$A$108</c15:sqref>
                  </c15:fullRef>
                </c:ext>
              </c:extLst>
              <c:f>(T1_LR!$A$100:$A$102,T1_LR!$A$106,T1_LR!$A$108)</c:f>
              <c:strCache>
                <c:ptCount val="5"/>
                <c:pt idx="0">
                  <c:v>Crédit d'impôt  HVE 3</c:v>
                </c:pt>
                <c:pt idx="1">
                  <c:v>Crédit d'impôt "sortie du glyphosate" 3</c:v>
                </c:pt>
                <c:pt idx="2">
                  <c:v>Crédit d’impôt Agriculture biologique 3</c:v>
                </c:pt>
                <c:pt idx="3">
                  <c:v>Prédation</c:v>
                </c:pt>
                <c:pt idx="4">
                  <c:v>Total aides plan de relance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T1_LR!$F$100:$F$108</c15:sqref>
                  </c15:fullRef>
                </c:ext>
              </c:extLst>
              <c:f>(T1_LR!$F$100:$F$102,T1_LR!$F$106,T1_LR!$F$108)</c:f>
              <c:numCache>
                <c:formatCode>#,##0</c:formatCode>
                <c:ptCount val="5"/>
                <c:pt idx="2">
                  <c:v>5616</c:v>
                </c:pt>
                <c:pt idx="3">
                  <c:v>323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29-48BA-90E6-6D072CA67634}"/>
            </c:ext>
          </c:extLst>
        </c:ser>
        <c:ser>
          <c:idx val="4"/>
          <c:order val="4"/>
          <c:tx>
            <c:strRef>
              <c:f>T1_LR!$G$85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T1_LR!$A$100:$A$108</c15:sqref>
                  </c15:fullRef>
                </c:ext>
              </c:extLst>
              <c:f>(T1_LR!$A$100:$A$102,T1_LR!$A$106,T1_LR!$A$108)</c:f>
              <c:strCache>
                <c:ptCount val="5"/>
                <c:pt idx="0">
                  <c:v>Crédit d'impôt  HVE 3</c:v>
                </c:pt>
                <c:pt idx="1">
                  <c:v>Crédit d'impôt "sortie du glyphosate" 3</c:v>
                </c:pt>
                <c:pt idx="2">
                  <c:v>Crédit d’impôt Agriculture biologique 3</c:v>
                </c:pt>
                <c:pt idx="3">
                  <c:v>Prédation</c:v>
                </c:pt>
                <c:pt idx="4">
                  <c:v>Total aides plan de relance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T1_LR!$G$100:$G$108</c15:sqref>
                  </c15:fullRef>
                </c:ext>
              </c:extLst>
              <c:f>(T1_LR!$G$100:$G$102,T1_LR!$G$106,T1_LR!$G$108)</c:f>
              <c:numCache>
                <c:formatCode>#,##0</c:formatCode>
                <c:ptCount val="5"/>
                <c:pt idx="2">
                  <c:v>6798.8389999999999</c:v>
                </c:pt>
                <c:pt idx="3">
                  <c:v>426.33</c:v>
                </c:pt>
                <c:pt idx="4">
                  <c:v>10535.197999999999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29-48BA-90E6-6D072CA67634}"/>
            </c:ext>
          </c:extLst>
        </c:ser>
        <c:ser>
          <c:idx val="5"/>
          <c:order val="5"/>
          <c:tx>
            <c:strRef>
              <c:f>T1_LR!$H$85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T1_LR!$A$100:$A$108</c15:sqref>
                  </c15:fullRef>
                </c:ext>
              </c:extLst>
              <c:f>(T1_LR!$A$100:$A$102,T1_LR!$A$106,T1_LR!$A$108)</c:f>
              <c:strCache>
                <c:ptCount val="5"/>
                <c:pt idx="0">
                  <c:v>Crédit d'impôt  HVE 3</c:v>
                </c:pt>
                <c:pt idx="1">
                  <c:v>Crédit d'impôt "sortie du glyphosate" 3</c:v>
                </c:pt>
                <c:pt idx="2">
                  <c:v>Crédit d’impôt Agriculture biologique 3</c:v>
                </c:pt>
                <c:pt idx="3">
                  <c:v>Prédation</c:v>
                </c:pt>
                <c:pt idx="4">
                  <c:v>Total aides plan de relance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T1_LR!$H$100:$H$108</c15:sqref>
                  </c15:fullRef>
                </c:ext>
              </c:extLst>
              <c:f>(T1_LR!$H$100:$H$102,T1_LR!$H$106,T1_LR!$H$108)</c:f>
              <c:numCache>
                <c:formatCode>#,##0</c:formatCode>
                <c:ptCount val="5"/>
                <c:pt idx="0">
                  <c:v>7231</c:v>
                </c:pt>
                <c:pt idx="1">
                  <c:v>895</c:v>
                </c:pt>
                <c:pt idx="2">
                  <c:v>8383</c:v>
                </c:pt>
                <c:pt idx="3">
                  <c:v>519</c:v>
                </c:pt>
                <c:pt idx="4">
                  <c:v>6747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29-48BA-90E6-6D072CA67634}"/>
            </c:ext>
          </c:extLst>
        </c:ser>
        <c:ser>
          <c:idx val="6"/>
          <c:order val="6"/>
          <c:tx>
            <c:strRef>
              <c:f>T1_LR!$I$85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T1_LR!$A$100:$A$108</c15:sqref>
                  </c15:fullRef>
                </c:ext>
              </c:extLst>
              <c:f>(T1_LR!$A$100:$A$102,T1_LR!$A$106,T1_LR!$A$108)</c:f>
              <c:strCache>
                <c:ptCount val="5"/>
                <c:pt idx="0">
                  <c:v>Crédit d'impôt  HVE 3</c:v>
                </c:pt>
                <c:pt idx="1">
                  <c:v>Crédit d'impôt "sortie du glyphosate" 3</c:v>
                </c:pt>
                <c:pt idx="2">
                  <c:v>Crédit d’impôt Agriculture biologique 3</c:v>
                </c:pt>
                <c:pt idx="3">
                  <c:v>Prédation</c:v>
                </c:pt>
                <c:pt idx="4">
                  <c:v>Total aides plan de relance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T1_LR!$I$100:$I$108</c15:sqref>
                  </c15:fullRef>
                </c:ext>
              </c:extLst>
              <c:f>(T1_LR!$I$100:$I$102,T1_LR!$I$106,T1_LR!$I$108)</c:f>
              <c:numCache>
                <c:formatCode>#,##0</c:formatCode>
                <c:ptCount val="5"/>
                <c:pt idx="0">
                  <c:v>3274.8020000000001</c:v>
                </c:pt>
                <c:pt idx="1">
                  <c:v>1897.7700000000002</c:v>
                </c:pt>
                <c:pt idx="2">
                  <c:v>9791.24</c:v>
                </c:pt>
                <c:pt idx="3">
                  <c:v>719.65499999999997</c:v>
                </c:pt>
                <c:pt idx="4">
                  <c:v>2335.0239999999999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29-48BA-90E6-6D072CA67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3021344"/>
        <c:axId val="1348721376"/>
      </c:barChart>
      <c:catAx>
        <c:axId val="123302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48721376"/>
        <c:crosses val="autoZero"/>
        <c:auto val="1"/>
        <c:lblAlgn val="ctr"/>
        <c:lblOffset val="100"/>
        <c:noMultiLvlLbl val="0"/>
      </c:catAx>
      <c:valAx>
        <c:axId val="134872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302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6366571434533"/>
          <c:y val="4.4783707834552253E-2"/>
          <c:w val="0.81469457266637912"/>
          <c:h val="0.767640196727743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T1_LR!$C$85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T1_LR!$A$100:$A$108</c15:sqref>
                  </c15:fullRef>
                </c:ext>
              </c:extLst>
              <c:f>T1_LR!$A$107</c:f>
              <c:strCache>
                <c:ptCount val="1"/>
                <c:pt idx="0">
                  <c:v>Total aides conjoncturelles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T1_LR!$C$100:$C$108</c15:sqref>
                  </c15:fullRef>
                </c:ext>
              </c:extLst>
              <c:f>T1_LR!$C$107</c:f>
              <c:numCache>
                <c:formatCode>General</c:formatCode>
                <c:ptCount val="1"/>
                <c:pt idx="0" formatCode="#,##0">
                  <c:v>3470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1-4871-A218-D4487EBF26E4}"/>
            </c:ext>
          </c:extLst>
        </c:ser>
        <c:ser>
          <c:idx val="1"/>
          <c:order val="1"/>
          <c:tx>
            <c:strRef>
              <c:f>T1_LR!$D$85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T1_LR!$A$100:$A$108</c15:sqref>
                  </c15:fullRef>
                </c:ext>
              </c:extLst>
              <c:f>T1_LR!$A$107</c:f>
              <c:strCache>
                <c:ptCount val="1"/>
                <c:pt idx="0">
                  <c:v>Total aides conjoncturelles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T1_LR!$D$100:$D$108</c15:sqref>
                  </c15:fullRef>
                </c:ext>
              </c:extLst>
              <c:f>T1_LR!$D$107</c:f>
              <c:numCache>
                <c:formatCode>General</c:formatCode>
                <c:ptCount val="1"/>
                <c:pt idx="0" formatCode="#,##0">
                  <c:v>23366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B1-4871-A218-D4487EBF26E4}"/>
            </c:ext>
          </c:extLst>
        </c:ser>
        <c:ser>
          <c:idx val="2"/>
          <c:order val="2"/>
          <c:tx>
            <c:strRef>
              <c:f>T1_LR!$E$85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T1_LR!$A$100:$A$108</c15:sqref>
                  </c15:fullRef>
                </c:ext>
              </c:extLst>
              <c:f>T1_LR!$A$107</c:f>
              <c:strCache>
                <c:ptCount val="1"/>
                <c:pt idx="0">
                  <c:v>Total aides conjoncturelles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T1_LR!$E$100:$E$108</c15:sqref>
                  </c15:fullRef>
                </c:ext>
              </c:extLst>
              <c:f>T1_LR!$E$107</c:f>
              <c:numCache>
                <c:formatCode>General</c:formatCode>
                <c:ptCount val="1"/>
                <c:pt idx="0" formatCode="#,##0">
                  <c:v>4548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B1-4871-A218-D4487EBF26E4}"/>
            </c:ext>
          </c:extLst>
        </c:ser>
        <c:ser>
          <c:idx val="3"/>
          <c:order val="3"/>
          <c:tx>
            <c:strRef>
              <c:f>T1_LR!$F$85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T1_LR!$A$100:$A$108</c15:sqref>
                  </c15:fullRef>
                </c:ext>
              </c:extLst>
              <c:f>T1_LR!$A$107</c:f>
              <c:strCache>
                <c:ptCount val="1"/>
                <c:pt idx="0">
                  <c:v>Total aides conjoncturelles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T1_LR!$F$100:$F$108</c15:sqref>
                  </c15:fullRef>
                </c:ext>
              </c:extLst>
              <c:f>T1_LR!$F$107</c:f>
              <c:numCache>
                <c:formatCode>#,##0</c:formatCode>
                <c:ptCount val="1"/>
                <c:pt idx="0">
                  <c:v>29959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B1-4871-A218-D4487EBF26E4}"/>
            </c:ext>
          </c:extLst>
        </c:ser>
        <c:ser>
          <c:idx val="4"/>
          <c:order val="4"/>
          <c:tx>
            <c:strRef>
              <c:f>T1_LR!$G$85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T1_LR!$A$100:$A$108</c15:sqref>
                  </c15:fullRef>
                </c:ext>
              </c:extLst>
              <c:f>T1_LR!$A$107</c:f>
              <c:strCache>
                <c:ptCount val="1"/>
                <c:pt idx="0">
                  <c:v>Total aides conjoncturelles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T1_LR!$G$100:$G$108</c15:sqref>
                  </c15:fullRef>
                </c:ext>
              </c:extLst>
              <c:f>T1_LR!$G$107</c:f>
              <c:numCache>
                <c:formatCode>#,##0</c:formatCode>
                <c:ptCount val="1"/>
                <c:pt idx="0">
                  <c:v>163530.054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B1-4871-A218-D4487EBF26E4}"/>
            </c:ext>
          </c:extLst>
        </c:ser>
        <c:ser>
          <c:idx val="5"/>
          <c:order val="5"/>
          <c:tx>
            <c:strRef>
              <c:f>T1_LR!$H$85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T1_LR!$A$100:$A$108</c15:sqref>
                  </c15:fullRef>
                </c:ext>
              </c:extLst>
              <c:f>T1_LR!$A$107</c:f>
              <c:strCache>
                <c:ptCount val="1"/>
                <c:pt idx="0">
                  <c:v>Total aides conjoncturelles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T1_LR!$H$100:$H$108</c15:sqref>
                  </c15:fullRef>
                </c:ext>
              </c:extLst>
              <c:f>T1_LR!$H$107</c:f>
              <c:numCache>
                <c:formatCode>#,##0</c:formatCode>
                <c:ptCount val="1"/>
                <c:pt idx="0">
                  <c:v>18152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B1-4871-A218-D4487EBF26E4}"/>
            </c:ext>
          </c:extLst>
        </c:ser>
        <c:ser>
          <c:idx val="6"/>
          <c:order val="6"/>
          <c:tx>
            <c:strRef>
              <c:f>T1_LR!$I$85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T1_LR!$A$100:$A$108</c15:sqref>
                  </c15:fullRef>
                </c:ext>
              </c:extLst>
              <c:f>T1_LR!$A$107</c:f>
              <c:strCache>
                <c:ptCount val="1"/>
                <c:pt idx="0">
                  <c:v>Total aides conjoncturelles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T1_LR!$I$100:$I$108</c15:sqref>
                  </c15:fullRef>
                </c:ext>
              </c:extLst>
              <c:f>T1_LR!$I$107</c:f>
              <c:numCache>
                <c:formatCode>#,##0</c:formatCode>
                <c:ptCount val="1"/>
                <c:pt idx="0">
                  <c:v>44182.248999999996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B1-4871-A218-D4487EBF2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3021344"/>
        <c:axId val="1348721376"/>
      </c:barChart>
      <c:catAx>
        <c:axId val="123302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48721376"/>
        <c:crosses val="autoZero"/>
        <c:auto val="1"/>
        <c:lblAlgn val="ctr"/>
        <c:lblOffset val="100"/>
        <c:noMultiLvlLbl val="0"/>
      </c:catAx>
      <c:valAx>
        <c:axId val="134872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302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6366571434533"/>
          <c:y val="4.4783707834552253E-2"/>
          <c:w val="0.81469457266637912"/>
          <c:h val="0.767640196727743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T1_LR!$C$85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T1_LR!$A$100:$A$108</c15:sqref>
                  </c15:fullRef>
                </c:ext>
              </c:extLst>
              <c:f>(T1_LR!$A$103,T1_LR!$A$105)</c:f>
              <c:strCache>
                <c:ptCount val="2"/>
                <c:pt idx="0">
                  <c:v>Total aides à l'installation /DJA 2023</c:v>
                </c:pt>
                <c:pt idx="1">
                  <c:v>Pastoralisme (pas de données 2023)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T1_LR!$C$100:$C$108</c15:sqref>
                  </c15:fullRef>
                </c:ext>
              </c:extLst>
              <c:f>(T1_LR!$C$103,T1_LR!$C$105)</c:f>
              <c:numCache>
                <c:formatCode>General</c:formatCode>
                <c:ptCount val="2"/>
                <c:pt idx="0" formatCode="#,##0">
                  <c:v>3624</c:v>
                </c:pt>
                <c:pt idx="1" formatCode="#,##0">
                  <c:v>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8-4FB1-9F9D-8BECD72E637D}"/>
            </c:ext>
          </c:extLst>
        </c:ser>
        <c:ser>
          <c:idx val="1"/>
          <c:order val="1"/>
          <c:tx>
            <c:strRef>
              <c:f>T1_LR!$D$85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T1_LR!$A$100:$A$108</c15:sqref>
                  </c15:fullRef>
                </c:ext>
              </c:extLst>
              <c:f>(T1_LR!$A$103,T1_LR!$A$105)</c:f>
              <c:strCache>
                <c:ptCount val="2"/>
                <c:pt idx="0">
                  <c:v>Total aides à l'installation /DJA 2023</c:v>
                </c:pt>
                <c:pt idx="1">
                  <c:v>Pastoralisme (pas de données 2023)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T1_LR!$D$100:$D$108</c15:sqref>
                  </c15:fullRef>
                </c:ext>
              </c:extLst>
              <c:f>(T1_LR!$D$103,T1_LR!$D$105)</c:f>
              <c:numCache>
                <c:formatCode>General</c:formatCode>
                <c:ptCount val="2"/>
                <c:pt idx="0" formatCode="#,##0">
                  <c:v>3944</c:v>
                </c:pt>
                <c:pt idx="1" formatCode="#,##0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8-4FB1-9F9D-8BECD72E637D}"/>
            </c:ext>
          </c:extLst>
        </c:ser>
        <c:ser>
          <c:idx val="2"/>
          <c:order val="2"/>
          <c:tx>
            <c:strRef>
              <c:f>T1_LR!$E$85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T1_LR!$A$100:$A$108</c15:sqref>
                  </c15:fullRef>
                </c:ext>
              </c:extLst>
              <c:f>(T1_LR!$A$103,T1_LR!$A$105)</c:f>
              <c:strCache>
                <c:ptCount val="2"/>
                <c:pt idx="0">
                  <c:v>Total aides à l'installation /DJA 2023</c:v>
                </c:pt>
                <c:pt idx="1">
                  <c:v>Pastoralisme (pas de données 2023)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T1_LR!$E$100:$E$108</c15:sqref>
                  </c15:fullRef>
                </c:ext>
              </c:extLst>
              <c:f>(T1_LR!$E$103,T1_LR!$E$105)</c:f>
              <c:numCache>
                <c:formatCode>General</c:formatCode>
                <c:ptCount val="2"/>
                <c:pt idx="0" formatCode="#,##0">
                  <c:v>4640</c:v>
                </c:pt>
                <c:pt idx="1" formatCode="#,##0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88-4FB1-9F9D-8BECD72E637D}"/>
            </c:ext>
          </c:extLst>
        </c:ser>
        <c:ser>
          <c:idx val="3"/>
          <c:order val="3"/>
          <c:tx>
            <c:strRef>
              <c:f>T1_LR!$F$85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T1_LR!$A$100:$A$108</c15:sqref>
                  </c15:fullRef>
                </c:ext>
              </c:extLst>
              <c:f>(T1_LR!$A$103,T1_LR!$A$105)</c:f>
              <c:strCache>
                <c:ptCount val="2"/>
                <c:pt idx="0">
                  <c:v>Total aides à l'installation /DJA 2023</c:v>
                </c:pt>
                <c:pt idx="1">
                  <c:v>Pastoralisme (pas de données 2023)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T1_LR!$F$100:$F$108</c15:sqref>
                  </c15:fullRef>
                </c:ext>
              </c:extLst>
              <c:f>(T1_LR!$F$103,T1_LR!$F$105)</c:f>
              <c:numCache>
                <c:formatCode>#,##0</c:formatCode>
                <c:ptCount val="2"/>
                <c:pt idx="0">
                  <c:v>5118</c:v>
                </c:pt>
                <c:pt idx="1">
                  <c:v>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88-4FB1-9F9D-8BECD72E637D}"/>
            </c:ext>
          </c:extLst>
        </c:ser>
        <c:ser>
          <c:idx val="4"/>
          <c:order val="4"/>
          <c:tx>
            <c:strRef>
              <c:f>T1_LR!$G$85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T1_LR!$A$100:$A$108</c15:sqref>
                  </c15:fullRef>
                </c:ext>
              </c:extLst>
              <c:f>(T1_LR!$A$103,T1_LR!$A$105)</c:f>
              <c:strCache>
                <c:ptCount val="2"/>
                <c:pt idx="0">
                  <c:v>Total aides à l'installation /DJA 2023</c:v>
                </c:pt>
                <c:pt idx="1">
                  <c:v>Pastoralisme (pas de données 2023)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T1_LR!$G$100:$G$108</c15:sqref>
                  </c15:fullRef>
                </c:ext>
              </c:extLst>
              <c:f>(T1_LR!$G$103,T1_LR!$G$105)</c:f>
              <c:numCache>
                <c:formatCode>#,##0</c:formatCode>
                <c:ptCount val="2"/>
                <c:pt idx="0">
                  <c:v>5670.2</c:v>
                </c:pt>
                <c:pt idx="1">
                  <c:v>336.04999999999995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88-4FB1-9F9D-8BECD72E637D}"/>
            </c:ext>
          </c:extLst>
        </c:ser>
        <c:ser>
          <c:idx val="5"/>
          <c:order val="5"/>
          <c:tx>
            <c:strRef>
              <c:f>T1_LR!$H$85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T1_LR!$A$100:$A$108</c15:sqref>
                  </c15:fullRef>
                </c:ext>
              </c:extLst>
              <c:f>(T1_LR!$A$103,T1_LR!$A$105)</c:f>
              <c:strCache>
                <c:ptCount val="2"/>
                <c:pt idx="0">
                  <c:v>Total aides à l'installation /DJA 2023</c:v>
                </c:pt>
                <c:pt idx="1">
                  <c:v>Pastoralisme (pas de données 2023)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T1_LR!$H$100:$H$108</c15:sqref>
                  </c15:fullRef>
                </c:ext>
              </c:extLst>
              <c:f>(T1_LR!$H$103,T1_LR!$H$105)</c:f>
              <c:numCache>
                <c:formatCode>#,##0</c:formatCode>
                <c:ptCount val="2"/>
                <c:pt idx="0">
                  <c:v>4152.2</c:v>
                </c:pt>
                <c:pt idx="1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88-4FB1-9F9D-8BECD72E6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3021344"/>
        <c:axId val="1348721376"/>
        <c:extLst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T1_LR!$I$85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T1_LR!$A$100:$A$108</c15:sqref>
                        </c15:fullRef>
                        <c15:formulaRef>
                          <c15:sqref>(T1_LR!$A$103,T1_LR!$A$105)</c15:sqref>
                        </c15:formulaRef>
                      </c:ext>
                    </c:extLst>
                    <c:strCache>
                      <c:ptCount val="2"/>
                      <c:pt idx="0">
                        <c:v>Total aides à l'installation /DJA 2023</c:v>
                      </c:pt>
                      <c:pt idx="1">
                        <c:v>Pastoralisme (pas de données 2023)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T1_LR!$I$100:$I$108</c15:sqref>
                        </c15:fullRef>
                        <c15:formulaRef>
                          <c15:sqref>(T1_LR!$I$103,T1_LR!$I$105)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2167.5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7288-4FB1-9F9D-8BECD72E637D}"/>
                  </c:ext>
                </c:extLst>
              </c15:ser>
            </c15:filteredBarSeries>
          </c:ext>
        </c:extLst>
      </c:barChart>
      <c:catAx>
        <c:axId val="123302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48721376"/>
        <c:crosses val="autoZero"/>
        <c:auto val="1"/>
        <c:lblAlgn val="ctr"/>
        <c:lblOffset val="100"/>
        <c:noMultiLvlLbl val="0"/>
      </c:catAx>
      <c:valAx>
        <c:axId val="134872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302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35251683049326"/>
          <c:y val="9.3687766825733973E-2"/>
          <c:w val="0.7518459073508581"/>
          <c:h val="0.76816089465300819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RA20_LR!$C$50:$D$50</c:f>
              <c:strCache>
                <c:ptCount val="2"/>
                <c:pt idx="0">
                  <c:v>SAUmoy</c:v>
                </c:pt>
                <c:pt idx="1">
                  <c:v>non bénéficiaires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RA20_LR!$E$46:$L$46</c:f>
              <c:strCache>
                <c:ptCount val="8"/>
                <c:pt idx="0">
                  <c:v>GC</c:v>
                </c:pt>
                <c:pt idx="1">
                  <c:v>PE</c:v>
                </c:pt>
                <c:pt idx="2">
                  <c:v>Viticulture</c:v>
                </c:pt>
                <c:pt idx="3">
                  <c:v>Arboriculture</c:v>
                </c:pt>
                <c:pt idx="4">
                  <c:v>Leg et Horti</c:v>
                </c:pt>
                <c:pt idx="5">
                  <c:v>BV</c:v>
                </c:pt>
                <c:pt idx="6">
                  <c:v>OvIns Cap</c:v>
                </c:pt>
                <c:pt idx="7">
                  <c:v>Granivores</c:v>
                </c:pt>
              </c:strCache>
            </c:strRef>
          </c:cat>
          <c:val>
            <c:numRef>
              <c:f>RA20_LR!$E$50:$L$50</c:f>
              <c:numCache>
                <c:formatCode>_-* #\ ##0\ _€_-;\-* #\ ##0\ _€_-;_-* "-"??\ _€_-;_-@_-</c:formatCode>
                <c:ptCount val="8"/>
                <c:pt idx="0">
                  <c:v>9.8820394736842108</c:v>
                </c:pt>
                <c:pt idx="1">
                  <c:v>4.6747415329768272</c:v>
                </c:pt>
                <c:pt idx="2">
                  <c:v>11.559341416825845</c:v>
                </c:pt>
                <c:pt idx="3">
                  <c:v>9.15728494623656</c:v>
                </c:pt>
                <c:pt idx="4">
                  <c:v>3.4011296660117876</c:v>
                </c:pt>
                <c:pt idx="5">
                  <c:v>18.935652173913041</c:v>
                </c:pt>
                <c:pt idx="6">
                  <c:v>14.499941860465118</c:v>
                </c:pt>
                <c:pt idx="7">
                  <c:v>3.6179611650485439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4A-47D9-A88D-E1521163CB9C}"/>
            </c:ext>
          </c:extLst>
        </c:ser>
        <c:ser>
          <c:idx val="0"/>
          <c:order val="1"/>
          <c:tx>
            <c:strRef>
              <c:f>RA20_LR!$C$47:$D$47</c:f>
              <c:strCache>
                <c:ptCount val="2"/>
                <c:pt idx="0">
                  <c:v>SAU moy</c:v>
                </c:pt>
                <c:pt idx="1">
                  <c:v>non bénéficiaires in RA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RA20_LR!$E$46:$L$46</c:f>
              <c:strCache>
                <c:ptCount val="8"/>
                <c:pt idx="0">
                  <c:v>GC</c:v>
                </c:pt>
                <c:pt idx="1">
                  <c:v>PE</c:v>
                </c:pt>
                <c:pt idx="2">
                  <c:v>Viticulture</c:v>
                </c:pt>
                <c:pt idx="3">
                  <c:v>Arboriculture</c:v>
                </c:pt>
                <c:pt idx="4">
                  <c:v>Leg et Horti</c:v>
                </c:pt>
                <c:pt idx="5">
                  <c:v>BV</c:v>
                </c:pt>
                <c:pt idx="6">
                  <c:v>OvIns Cap</c:v>
                </c:pt>
                <c:pt idx="7">
                  <c:v>Granivores</c:v>
                </c:pt>
              </c:strCache>
            </c:strRef>
          </c:cat>
          <c:val>
            <c:numRef>
              <c:f>RA20_LR!$E$47:$L$47</c:f>
              <c:numCache>
                <c:formatCode>_-* #\ ##0\ _€_-;\-* #\ ##0\ _€_-;_-* "-"??\ _€_-;_-@_-</c:formatCode>
                <c:ptCount val="8"/>
                <c:pt idx="0">
                  <c:v>9.8820394736842108</c:v>
                </c:pt>
                <c:pt idx="1">
                  <c:v>4.6747415329768272</c:v>
                </c:pt>
                <c:pt idx="2">
                  <c:v>11.559341416825845</c:v>
                </c:pt>
                <c:pt idx="3">
                  <c:v>9.15728494623656</c:v>
                </c:pt>
                <c:pt idx="4">
                  <c:v>3.4011296660117876</c:v>
                </c:pt>
                <c:pt idx="5">
                  <c:v>18.935652173913041</c:v>
                </c:pt>
                <c:pt idx="6">
                  <c:v>14.499941860465118</c:v>
                </c:pt>
                <c:pt idx="7">
                  <c:v>3.6179611650485439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4A-47D9-A88D-E1521163CB9C}"/>
            </c:ext>
          </c:extLst>
        </c:ser>
        <c:ser>
          <c:idx val="1"/>
          <c:order val="2"/>
          <c:tx>
            <c:strRef>
              <c:f>RA20_LR!$C$48:$D$48</c:f>
              <c:strCache>
                <c:ptCount val="2"/>
                <c:pt idx="0">
                  <c:v>SAU moy</c:v>
                </c:pt>
                <c:pt idx="1">
                  <c:v>Bénéficiaires in 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RA20_LR!$E$46:$L$46</c:f>
              <c:strCache>
                <c:ptCount val="8"/>
                <c:pt idx="0">
                  <c:v>GC</c:v>
                </c:pt>
                <c:pt idx="1">
                  <c:v>PE</c:v>
                </c:pt>
                <c:pt idx="2">
                  <c:v>Viticulture</c:v>
                </c:pt>
                <c:pt idx="3">
                  <c:v>Arboriculture</c:v>
                </c:pt>
                <c:pt idx="4">
                  <c:v>Leg et Horti</c:v>
                </c:pt>
                <c:pt idx="5">
                  <c:v>BV</c:v>
                </c:pt>
                <c:pt idx="6">
                  <c:v>OvIns Cap</c:v>
                </c:pt>
                <c:pt idx="7">
                  <c:v>Granivores</c:v>
                </c:pt>
              </c:strCache>
            </c:strRef>
          </c:cat>
          <c:val>
            <c:numRef>
              <c:f>RA20_LR!$E$48:$L$48</c:f>
              <c:numCache>
                <c:formatCode>_-* #\ ##0\ _€_-;\-* #\ ##0\ _€_-;_-* "-"??\ _€_-;_-@_-</c:formatCode>
                <c:ptCount val="8"/>
                <c:pt idx="0">
                  <c:v>70.549404318689497</c:v>
                </c:pt>
                <c:pt idx="1">
                  <c:v>92.885901060070665</c:v>
                </c:pt>
                <c:pt idx="2">
                  <c:v>43.900369799691838</c:v>
                </c:pt>
                <c:pt idx="3">
                  <c:v>27.425747938751471</c:v>
                </c:pt>
                <c:pt idx="4">
                  <c:v>38.300970149253729</c:v>
                </c:pt>
                <c:pt idx="5">
                  <c:v>196.42194444444445</c:v>
                </c:pt>
                <c:pt idx="6">
                  <c:v>137.98650406504066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4A-47D9-A88D-E1521163C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13726367"/>
        <c:axId val="1413729279"/>
      </c:barChart>
      <c:catAx>
        <c:axId val="1413726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3729279"/>
        <c:crosses val="autoZero"/>
        <c:auto val="1"/>
        <c:lblAlgn val="ctr"/>
        <c:lblOffset val="100"/>
        <c:noMultiLvlLbl val="0"/>
      </c:catAx>
      <c:valAx>
        <c:axId val="1413729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SAU</a:t>
                </a:r>
                <a:r>
                  <a:rPr lang="fr-FR" baseline="0"/>
                  <a:t> ha moyen </a:t>
                </a:r>
                <a:endParaRPr lang="fr-F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_€_-;\-* #\ ##0\ _€_-;_-* &quot;-&quot;??\ _€_-;_-@_-" sourceLinked="1"/>
        <c:majorTickMark val="none"/>
        <c:minorTickMark val="none"/>
        <c:tickLblPos val="low"/>
        <c:spPr>
          <a:noFill/>
          <a:ln w="15875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3726367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442797822285197"/>
          <c:y val="4.4482689663791986E-2"/>
          <c:w val="0.27408396604325291"/>
          <c:h val="0.229397163673117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35251683049326"/>
          <c:y val="9.3687766825733973E-2"/>
          <c:w val="0.7518459073508581"/>
          <c:h val="0.76816089465300819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RA20_LR!$C$49:$D$49</c:f>
              <c:strCache>
                <c:ptCount val="2"/>
                <c:pt idx="0">
                  <c:v>P1 moyen</c:v>
                </c:pt>
                <c:pt idx="1">
                  <c:v>B</c:v>
                </c:pt>
              </c:strCache>
            </c:strRef>
          </c:tx>
          <c:spPr>
            <a:solidFill>
              <a:srgbClr val="C39BE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RA20_LR!$E$46:$L$46</c:f>
              <c:strCache>
                <c:ptCount val="8"/>
                <c:pt idx="0">
                  <c:v>GC</c:v>
                </c:pt>
                <c:pt idx="1">
                  <c:v>PE</c:v>
                </c:pt>
                <c:pt idx="2">
                  <c:v>Viticulture</c:v>
                </c:pt>
                <c:pt idx="3">
                  <c:v>Arboriculture</c:v>
                </c:pt>
                <c:pt idx="4">
                  <c:v>Leg et Horti</c:v>
                </c:pt>
                <c:pt idx="5">
                  <c:v>BV</c:v>
                </c:pt>
                <c:pt idx="6">
                  <c:v>OvIns Cap</c:v>
                </c:pt>
                <c:pt idx="7">
                  <c:v>Granivores</c:v>
                </c:pt>
              </c:strCache>
            </c:strRef>
          </c:cat>
          <c:val>
            <c:numRef>
              <c:f>RA20_LR!$E$49:$L$49</c:f>
              <c:numCache>
                <c:formatCode>_-* #\ ##0\ _€_-;\-* #\ ##0\ _€_-;_-* "-"??\ _€_-;_-@_-</c:formatCode>
                <c:ptCount val="8"/>
                <c:pt idx="0">
                  <c:v>17595.159166046167</c:v>
                </c:pt>
                <c:pt idx="1">
                  <c:v>19576.120282685515</c:v>
                </c:pt>
                <c:pt idx="2">
                  <c:v>4438.1009822804317</c:v>
                </c:pt>
                <c:pt idx="3">
                  <c:v>5089.119505300353</c:v>
                </c:pt>
                <c:pt idx="4">
                  <c:v>9802.6521641791041</c:v>
                </c:pt>
                <c:pt idx="5">
                  <c:v>39041.921559829068</c:v>
                </c:pt>
                <c:pt idx="6">
                  <c:v>22688.993526422764</c:v>
                </c:pt>
                <c:pt idx="7">
                  <c:v>18236.654509803921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3-4041-8448-25E744163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13726367"/>
        <c:axId val="1413729279"/>
      </c:barChart>
      <c:catAx>
        <c:axId val="1413726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3729279"/>
        <c:crosses val="autoZero"/>
        <c:auto val="1"/>
        <c:lblAlgn val="ctr"/>
        <c:lblOffset val="100"/>
        <c:noMultiLvlLbl val="0"/>
      </c:catAx>
      <c:valAx>
        <c:axId val="1413729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€ moyen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_€_-;\-* #\ ##0\ _€_-;_-* &quot;-&quot;??\ _€_-;_-@_-" sourceLinked="1"/>
        <c:majorTickMark val="none"/>
        <c:minorTickMark val="none"/>
        <c:tickLblPos val="low"/>
        <c:spPr>
          <a:noFill/>
          <a:ln w="15875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3726367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785559961295818"/>
          <c:y val="3.3736520648168025E-2"/>
          <c:w val="0.3831910727058418"/>
          <c:h val="7.244352564954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 des non bénéficiaires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RA20_LR!$E$30:$L$30</c15:sqref>
                  </c15:fullRef>
                </c:ext>
              </c:extLst>
              <c:f>RA20_LR!$E$30:$L$30</c:f>
              <c:strCache>
                <c:ptCount val="8"/>
                <c:pt idx="0">
                  <c:v>GC</c:v>
                </c:pt>
                <c:pt idx="1">
                  <c:v>PE</c:v>
                </c:pt>
                <c:pt idx="2">
                  <c:v>Viticulture</c:v>
                </c:pt>
                <c:pt idx="3">
                  <c:v>Arboriculture</c:v>
                </c:pt>
                <c:pt idx="4">
                  <c:v>Leg et Horti</c:v>
                </c:pt>
                <c:pt idx="5">
                  <c:v>BV</c:v>
                </c:pt>
                <c:pt idx="6">
                  <c:v>OvIns Cap</c:v>
                </c:pt>
                <c:pt idx="7">
                  <c:v>Granivores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RA20_LR!$E$34:$M$34</c15:sqref>
                  </c15:fullRef>
                </c:ext>
              </c:extLst>
              <c:f>RA20_LR!$E$34:$L$34</c:f>
              <c:numCache>
                <c:formatCode>_-* #\ ##0\ _€_-;\-* #\ ##0\ _€_-;_-* "-"??\ _€_-;_-@_-</c:formatCode>
                <c:ptCount val="8"/>
                <c:pt idx="0">
                  <c:v>18.457802064359441</c:v>
                </c:pt>
                <c:pt idx="1">
                  <c:v>55.082124310082492</c:v>
                </c:pt>
                <c:pt idx="2">
                  <c:v>82.264125162260029</c:v>
                </c:pt>
                <c:pt idx="3">
                  <c:v>56.793893129770993</c:v>
                </c:pt>
                <c:pt idx="4">
                  <c:v>88.368055555555557</c:v>
                </c:pt>
                <c:pt idx="5">
                  <c:v>4.6843177189409371</c:v>
                </c:pt>
                <c:pt idx="6">
                  <c:v>15.463917525773196</c:v>
                </c:pt>
                <c:pt idx="7">
                  <c:v>69.090909090909093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4-4184-9B86-B0BA150E4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67161008"/>
        <c:axId val="1867158512"/>
      </c:barChart>
      <c:catAx>
        <c:axId val="1867161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7158512"/>
        <c:crosses val="autoZero"/>
        <c:auto val="1"/>
        <c:lblAlgn val="ctr"/>
        <c:lblOffset val="100"/>
        <c:noMultiLvlLbl val="0"/>
      </c:catAx>
      <c:valAx>
        <c:axId val="186715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7161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indice P1 et P1/ha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7848818897637795"/>
          <c:y val="0.11830301293203195"/>
          <c:w val="0.64258037608312657"/>
          <c:h val="0.781840239070500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RA20_LR!$D$38</c:f>
              <c:strCache>
                <c:ptCount val="1"/>
                <c:pt idx="0">
                  <c:v>P1 moy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RA20_LR!$E$30:$L$30</c15:sqref>
                  </c15:fullRef>
                </c:ext>
              </c:extLst>
              <c:f>RA20_LR!$E$30:$L$30</c:f>
              <c:strCache>
                <c:ptCount val="8"/>
                <c:pt idx="0">
                  <c:v>GC</c:v>
                </c:pt>
                <c:pt idx="1">
                  <c:v>PE</c:v>
                </c:pt>
                <c:pt idx="2">
                  <c:v>Viticulture</c:v>
                </c:pt>
                <c:pt idx="3">
                  <c:v>Arboriculture</c:v>
                </c:pt>
                <c:pt idx="4">
                  <c:v>Leg et Horti</c:v>
                </c:pt>
                <c:pt idx="5">
                  <c:v>BV</c:v>
                </c:pt>
                <c:pt idx="6">
                  <c:v>OvIns Cap</c:v>
                </c:pt>
                <c:pt idx="7">
                  <c:v>Granivores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RA20_LR!$E$38:$M$38</c15:sqref>
                  </c15:fullRef>
                </c:ext>
              </c:extLst>
              <c:f>RA20_LR!$E$38:$L$38</c:f>
              <c:numCache>
                <c:formatCode>_-* #\ ##0\ _€_-;\-* #\ ##0\ _€_-;_-* "-"??\ _€_-;_-@_-</c:formatCode>
                <c:ptCount val="8"/>
                <c:pt idx="0">
                  <c:v>132.21967329751246</c:v>
                </c:pt>
                <c:pt idx="1">
                  <c:v>147.10570127744501</c:v>
                </c:pt>
                <c:pt idx="2">
                  <c:v>33.350324165913726</c:v>
                </c:pt>
                <c:pt idx="3">
                  <c:v>38.24243429757022</c:v>
                </c:pt>
                <c:pt idx="4">
                  <c:v>73.662503099036414</c:v>
                </c:pt>
                <c:pt idx="5">
                  <c:v>293.38240505997607</c:v>
                </c:pt>
                <c:pt idx="6">
                  <c:v>170.4975376012533</c:v>
                </c:pt>
                <c:pt idx="7">
                  <c:v>137.040221038689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88-405C-870C-6BEBCAD0E67E}"/>
            </c:ext>
          </c:extLst>
        </c:ser>
        <c:ser>
          <c:idx val="1"/>
          <c:order val="1"/>
          <c:tx>
            <c:strRef>
              <c:f>RA20_LR!$D$39</c:f>
              <c:strCache>
                <c:ptCount val="1"/>
                <c:pt idx="0">
                  <c:v>P1/ha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RA20_LR!$E$30:$L$30</c15:sqref>
                  </c15:fullRef>
                </c:ext>
              </c:extLst>
              <c:f>RA20_LR!$E$30:$L$30</c:f>
              <c:strCache>
                <c:ptCount val="8"/>
                <c:pt idx="0">
                  <c:v>GC</c:v>
                </c:pt>
                <c:pt idx="1">
                  <c:v>PE</c:v>
                </c:pt>
                <c:pt idx="2">
                  <c:v>Viticulture</c:v>
                </c:pt>
                <c:pt idx="3">
                  <c:v>Arboriculture</c:v>
                </c:pt>
                <c:pt idx="4">
                  <c:v>Leg et Horti</c:v>
                </c:pt>
                <c:pt idx="5">
                  <c:v>BV</c:v>
                </c:pt>
                <c:pt idx="6">
                  <c:v>OvIns Cap</c:v>
                </c:pt>
                <c:pt idx="7">
                  <c:v>Granivores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RA20_LR!$E$39:$M$39</c15:sqref>
                  </c15:fullRef>
                </c:ext>
              </c:extLst>
              <c:f>RA20_LR!$E$39:$L$39</c:f>
              <c:numCache>
                <c:formatCode>_-* #\ ##0\ _€_-;\-* #\ ##0\ _€_-;_-* "-"??\ _€_-;_-@_-</c:formatCode>
                <c:ptCount val="8"/>
                <c:pt idx="0">
                  <c:v>143.4682549238866</c:v>
                </c:pt>
                <c:pt idx="1">
                  <c:v>118.1405053785784</c:v>
                </c:pt>
                <c:pt idx="2">
                  <c:v>56.669711159664402</c:v>
                </c:pt>
                <c:pt idx="3">
                  <c:v>104.01744143734726</c:v>
                </c:pt>
                <c:pt idx="4">
                  <c:v>143.4682549238866</c:v>
                </c:pt>
                <c:pt idx="5">
                  <c:v>111.42000575794087</c:v>
                </c:pt>
                <c:pt idx="6">
                  <c:v>92.17234089248025</c:v>
                </c:pt>
                <c:pt idx="7">
                  <c:v>102.75565037515531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88-405C-870C-6BEBCAD0E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49462960"/>
        <c:axId val="2049464208"/>
      </c:barChart>
      <c:catAx>
        <c:axId val="2049462960"/>
        <c:scaling>
          <c:orientation val="minMax"/>
        </c:scaling>
        <c:delete val="0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49464208"/>
        <c:crossesAt val="100"/>
        <c:auto val="1"/>
        <c:lblAlgn val="ctr"/>
        <c:lblOffset val="100"/>
        <c:noMultiLvlLbl val="0"/>
      </c:catAx>
      <c:valAx>
        <c:axId val="2049464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indice 100 =  zone LR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4946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653572070614465"/>
          <c:y val="0.1471616251437512"/>
          <c:w val="0.26793283716247795"/>
          <c:h val="5.8432897097017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T1_MP!$A$55</c:f>
              <c:strCache>
                <c:ptCount val="1"/>
                <c:pt idx="0">
                  <c:v>Total aides découplées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T1_MP!$B$54:$L$54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T1_MP!$B$55:$L$55</c:f>
              <c:numCache>
                <c:formatCode>_-* #\ ##0\ _€_-;\-* #\ ##0\ _€_-;_-* "-"??\ _€_-;_-@_-</c:formatCode>
                <c:ptCount val="11"/>
                <c:pt idx="0">
                  <c:v>335789.95146999997</c:v>
                </c:pt>
                <c:pt idx="1">
                  <c:v>336057.29499999998</c:v>
                </c:pt>
                <c:pt idx="2">
                  <c:v>337689.18195</c:v>
                </c:pt>
                <c:pt idx="3">
                  <c:v>327192.83046999999</c:v>
                </c:pt>
                <c:pt idx="4">
                  <c:v>326875.99911999999</c:v>
                </c:pt>
                <c:pt idx="5">
                  <c:v>321176.83732000005</c:v>
                </c:pt>
                <c:pt idx="6">
                  <c:v>324245.92131000001</c:v>
                </c:pt>
                <c:pt idx="7">
                  <c:v>324881.31092999998</c:v>
                </c:pt>
                <c:pt idx="10">
                  <c:v>322141.25494000001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4-45E4-9525-92ED71241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7066831"/>
        <c:axId val="168708055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T1_MP!$A$56</c15:sqref>
                        </c15:formulaRef>
                      </c:ext>
                    </c:extLst>
                    <c:strCache>
                      <c:ptCount val="1"/>
                      <c:pt idx="0">
                        <c:v>Aides couplées animales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T1_MP!$B$54:$L$54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10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T1_MP!$B$56:$L$56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11"/>
                      <c:pt idx="0">
                        <c:v>33974.683799999999</c:v>
                      </c:pt>
                      <c:pt idx="1">
                        <c:v>33066.91908</c:v>
                      </c:pt>
                      <c:pt idx="2">
                        <c:v>32989.213380000001</c:v>
                      </c:pt>
                      <c:pt idx="3">
                        <c:v>31758.351609999998</c:v>
                      </c:pt>
                      <c:pt idx="4">
                        <c:v>31617.841279999997</c:v>
                      </c:pt>
                      <c:pt idx="5">
                        <c:v>30989.513019999999</c:v>
                      </c:pt>
                      <c:pt idx="6">
                        <c:v>31081.68203</c:v>
                      </c:pt>
                      <c:pt idx="7">
                        <c:v>30900.450789999999</c:v>
                      </c:pt>
                      <c:pt idx="10">
                        <c:v>25259.172869999999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7B4-45E4-9525-92ED7124141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T1_MP!$A$57</c15:sqref>
                        </c15:formulaRef>
                      </c:ext>
                    </c:extLst>
                    <c:strCache>
                      <c:ptCount val="1"/>
                      <c:pt idx="0">
                        <c:v>Aides couplées végétales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T1_MP!$B$54:$L$54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10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T1_MP!$B$57:$L$57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11"/>
                      <c:pt idx="0">
                        <c:v>12752.87723</c:v>
                      </c:pt>
                      <c:pt idx="1">
                        <c:v>14317.938810000001</c:v>
                      </c:pt>
                      <c:pt idx="2">
                        <c:v>16123.922619999999</c:v>
                      </c:pt>
                      <c:pt idx="3">
                        <c:v>18374.23287</c:v>
                      </c:pt>
                      <c:pt idx="4">
                        <c:v>17917.343979999998</c:v>
                      </c:pt>
                      <c:pt idx="5">
                        <c:v>16949.341059999999</c:v>
                      </c:pt>
                      <c:pt idx="6">
                        <c:v>17906.428670000001</c:v>
                      </c:pt>
                      <c:pt idx="7">
                        <c:v>17887.435429999998</c:v>
                      </c:pt>
                      <c:pt idx="10">
                        <c:v>22496.469819999998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7B4-45E4-9525-92ED7124141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T1_MP!$A$58</c15:sqref>
                        </c15:formulaRef>
                      </c:ext>
                    </c:extLst>
                    <c:strCache>
                      <c:ptCount val="1"/>
                      <c:pt idx="0">
                        <c:v>aides couplées 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T1_MP!$B$54:$L$54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10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T1_MP!$B$58:$L$58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11"/>
                      <c:pt idx="0">
                        <c:v>46727.561029999997</c:v>
                      </c:pt>
                      <c:pt idx="1">
                        <c:v>47384.857889999999</c:v>
                      </c:pt>
                      <c:pt idx="2">
                        <c:v>49113.135999999999</c:v>
                      </c:pt>
                      <c:pt idx="3">
                        <c:v>50132.584479999998</c:v>
                      </c:pt>
                      <c:pt idx="4">
                        <c:v>49535.185259999998</c:v>
                      </c:pt>
                      <c:pt idx="5">
                        <c:v>47938.854079999997</c:v>
                      </c:pt>
                      <c:pt idx="6">
                        <c:v>48988.110700000005</c:v>
                      </c:pt>
                      <c:pt idx="7">
                        <c:v>48787.88622</c:v>
                      </c:pt>
                      <c:pt idx="10">
                        <c:v>47755.642690000001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7B4-45E4-9525-92ED7124141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T1_MP!$A$59</c15:sqref>
                        </c15:formulaRef>
                      </c:ext>
                    </c:extLst>
                    <c:strCache>
                      <c:ptCount val="1"/>
                      <c:pt idx="0">
                        <c:v>Total OCM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T1_MP!$B$54:$L$54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10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T1_MP!$B$59:$L$59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11"/>
                      <c:pt idx="0">
                        <c:v>18814.870989999999</c:v>
                      </c:pt>
                      <c:pt idx="1">
                        <c:v>23679.28299</c:v>
                      </c:pt>
                      <c:pt idx="2">
                        <c:v>24158.302</c:v>
                      </c:pt>
                      <c:pt idx="3">
                        <c:v>24872</c:v>
                      </c:pt>
                      <c:pt idx="4">
                        <c:v>22384</c:v>
                      </c:pt>
                      <c:pt idx="5">
                        <c:v>33717</c:v>
                      </c:pt>
                      <c:pt idx="6">
                        <c:v>23609.549999999996</c:v>
                      </c:pt>
                      <c:pt idx="7">
                        <c:v>26980</c:v>
                      </c:pt>
                      <c:pt idx="10">
                        <c:v>23760.3105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7B4-45E4-9525-92ED7124141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T1_MP!$A$60</c15:sqref>
                        </c15:formulaRef>
                      </c:ext>
                    </c:extLst>
                    <c:strCache>
                      <c:ptCount val="1"/>
                      <c:pt idx="0">
                        <c:v>ICHN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T1_MP!$B$54:$L$54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10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T1_MP!$B$60:$L$60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11"/>
                      <c:pt idx="0">
                        <c:v>38407.573810000002</c:v>
                      </c:pt>
                      <c:pt idx="1">
                        <c:v>43089.736219999999</c:v>
                      </c:pt>
                      <c:pt idx="2">
                        <c:v>44477.204020000005</c:v>
                      </c:pt>
                      <c:pt idx="3">
                        <c:v>44114.452389999991</c:v>
                      </c:pt>
                      <c:pt idx="4">
                        <c:v>44224.19958</c:v>
                      </c:pt>
                      <c:pt idx="5">
                        <c:v>43803.348429999998</c:v>
                      </c:pt>
                      <c:pt idx="6">
                        <c:v>43047.201630000003</c:v>
                      </c:pt>
                      <c:pt idx="7">
                        <c:v>42285.309329999996</c:v>
                      </c:pt>
                      <c:pt idx="10">
                        <c:v>41475.305070000002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7B4-45E4-9525-92ED7124141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T1_MP!$A$61</c15:sqref>
                        </c15:formulaRef>
                      </c:ext>
                    </c:extLst>
                    <c:strCache>
                      <c:ptCount val="1"/>
                      <c:pt idx="0">
                        <c:v>AE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T1_MP!$B$54:$L$54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10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T1_MP!$B$61:$L$61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11"/>
                      <c:pt idx="0">
                        <c:v>17366.266869999999</c:v>
                      </c:pt>
                      <c:pt idx="1">
                        <c:v>20410.489430000001</c:v>
                      </c:pt>
                      <c:pt idx="2">
                        <c:v>22358.202560000002</c:v>
                      </c:pt>
                      <c:pt idx="3">
                        <c:v>26587.829099999999</c:v>
                      </c:pt>
                      <c:pt idx="4">
                        <c:v>30172.884950000003</c:v>
                      </c:pt>
                      <c:pt idx="5">
                        <c:v>28888.168380000003</c:v>
                      </c:pt>
                      <c:pt idx="6">
                        <c:v>32559.615229999996</c:v>
                      </c:pt>
                      <c:pt idx="7">
                        <c:v>32175.133100000003</c:v>
                      </c:pt>
                      <c:pt idx="10">
                        <c:v>32204.345399999998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7B4-45E4-9525-92ED71241414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T1_MP!$A$62</c15:sqref>
                        </c15:formulaRef>
                      </c:ext>
                    </c:extLst>
                    <c:strCache>
                      <c:ptCount val="1"/>
                      <c:pt idx="0">
                        <c:v>AR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T1_MP!$B$54:$L$54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10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T1_MP!$B$62:$L$62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11"/>
                      <c:pt idx="0">
                        <c:v>6959.3238799999999</c:v>
                      </c:pt>
                      <c:pt idx="1">
                        <c:v>4372.5979799999996</c:v>
                      </c:pt>
                      <c:pt idx="2">
                        <c:v>3868.47712</c:v>
                      </c:pt>
                      <c:pt idx="3">
                        <c:v>5125.5699300000006</c:v>
                      </c:pt>
                      <c:pt idx="4">
                        <c:v>5742.0434299999997</c:v>
                      </c:pt>
                      <c:pt idx="5">
                        <c:v>7399.6811500000003</c:v>
                      </c:pt>
                      <c:pt idx="6">
                        <c:v>9304.6263499999986</c:v>
                      </c:pt>
                      <c:pt idx="7">
                        <c:v>10064.514660000001</c:v>
                      </c:pt>
                      <c:pt idx="10">
                        <c:v>17366.553799999998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7B4-45E4-9525-92ED71241414}"/>
                  </c:ext>
                </c:extLst>
              </c15:ser>
            </c15:filteredBarSeries>
          </c:ext>
        </c:extLst>
      </c:barChart>
      <c:catAx>
        <c:axId val="168706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87080559"/>
        <c:crosses val="autoZero"/>
        <c:auto val="1"/>
        <c:lblAlgn val="ctr"/>
        <c:lblOffset val="100"/>
        <c:noMultiLvlLbl val="0"/>
      </c:catAx>
      <c:valAx>
        <c:axId val="1687080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87066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T1_MP!$B$54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T1_MP!$A$55:$A$62</c15:sqref>
                  </c15:fullRef>
                </c:ext>
              </c:extLst>
              <c:f>(T1_MP!$A$56:$A$57,T1_MP!$A$59:$A$62)</c:f>
              <c:strCache>
                <c:ptCount val="6"/>
                <c:pt idx="0">
                  <c:v>Aides couplées animales</c:v>
                </c:pt>
                <c:pt idx="1">
                  <c:v>Aides couplées végétales</c:v>
                </c:pt>
                <c:pt idx="2">
                  <c:v>Total OCM</c:v>
                </c:pt>
                <c:pt idx="3">
                  <c:v>ICHN</c:v>
                </c:pt>
                <c:pt idx="4">
                  <c:v>AE</c:v>
                </c:pt>
                <c:pt idx="5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T1_MP!$B$55:$B$62</c15:sqref>
                  </c15:fullRef>
                </c:ext>
              </c:extLst>
              <c:f>(T1_MP!$B$56:$B$57,T1_MP!$B$59:$B$62)</c:f>
              <c:numCache>
                <c:formatCode>_-* #\ ##0\ _€_-;\-* #\ ##0\ _€_-;_-* "-"??\ _€_-;_-@_-</c:formatCode>
                <c:ptCount val="6"/>
                <c:pt idx="0">
                  <c:v>33974.683799999999</c:v>
                </c:pt>
                <c:pt idx="1">
                  <c:v>12752.87723</c:v>
                </c:pt>
                <c:pt idx="2">
                  <c:v>18814.870989999999</c:v>
                </c:pt>
                <c:pt idx="3">
                  <c:v>38407.573810000002</c:v>
                </c:pt>
                <c:pt idx="4">
                  <c:v>17366.266869999999</c:v>
                </c:pt>
                <c:pt idx="5">
                  <c:v>6959.3238799999999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A-4558-A233-14BA4BEE39AE}"/>
            </c:ext>
          </c:extLst>
        </c:ser>
        <c:ser>
          <c:idx val="1"/>
          <c:order val="1"/>
          <c:tx>
            <c:strRef>
              <c:f>T1_MP!$C$54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T1_MP!$A$55:$A$62</c15:sqref>
                  </c15:fullRef>
                </c:ext>
              </c:extLst>
              <c:f>(T1_MP!$A$56:$A$57,T1_MP!$A$59:$A$62)</c:f>
              <c:strCache>
                <c:ptCount val="6"/>
                <c:pt idx="0">
                  <c:v>Aides couplées animales</c:v>
                </c:pt>
                <c:pt idx="1">
                  <c:v>Aides couplées végétales</c:v>
                </c:pt>
                <c:pt idx="2">
                  <c:v>Total OCM</c:v>
                </c:pt>
                <c:pt idx="3">
                  <c:v>ICHN</c:v>
                </c:pt>
                <c:pt idx="4">
                  <c:v>AE</c:v>
                </c:pt>
                <c:pt idx="5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T1_MP!$C$55:$C$62</c15:sqref>
                  </c15:fullRef>
                </c:ext>
              </c:extLst>
              <c:f>(T1_MP!$C$56:$C$57,T1_MP!$C$59:$C$62)</c:f>
              <c:numCache>
                <c:formatCode>_-* #\ ##0\ _€_-;\-* #\ ##0\ _€_-;_-* "-"??\ _€_-;_-@_-</c:formatCode>
                <c:ptCount val="6"/>
                <c:pt idx="0">
                  <c:v>33066.91908</c:v>
                </c:pt>
                <c:pt idx="1">
                  <c:v>14317.938810000001</c:v>
                </c:pt>
                <c:pt idx="2">
                  <c:v>23679.28299</c:v>
                </c:pt>
                <c:pt idx="3">
                  <c:v>43089.736219999999</c:v>
                </c:pt>
                <c:pt idx="4">
                  <c:v>20410.489430000001</c:v>
                </c:pt>
                <c:pt idx="5">
                  <c:v>4372.5979799999996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DA-4558-A233-14BA4BEE39AE}"/>
            </c:ext>
          </c:extLst>
        </c:ser>
        <c:ser>
          <c:idx val="2"/>
          <c:order val="2"/>
          <c:tx>
            <c:strRef>
              <c:f>T1_MP!$D$54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T1_MP!$A$55:$A$62</c15:sqref>
                  </c15:fullRef>
                </c:ext>
              </c:extLst>
              <c:f>(T1_MP!$A$56:$A$57,T1_MP!$A$59:$A$62)</c:f>
              <c:strCache>
                <c:ptCount val="6"/>
                <c:pt idx="0">
                  <c:v>Aides couplées animales</c:v>
                </c:pt>
                <c:pt idx="1">
                  <c:v>Aides couplées végétales</c:v>
                </c:pt>
                <c:pt idx="2">
                  <c:v>Total OCM</c:v>
                </c:pt>
                <c:pt idx="3">
                  <c:v>ICHN</c:v>
                </c:pt>
                <c:pt idx="4">
                  <c:v>AE</c:v>
                </c:pt>
                <c:pt idx="5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T1_MP!$D$55:$D$62</c15:sqref>
                  </c15:fullRef>
                </c:ext>
              </c:extLst>
              <c:f>(T1_MP!$D$56:$D$57,T1_MP!$D$59:$D$62)</c:f>
              <c:numCache>
                <c:formatCode>_-* #\ ##0\ _€_-;\-* #\ ##0\ _€_-;_-* "-"??\ _€_-;_-@_-</c:formatCode>
                <c:ptCount val="6"/>
                <c:pt idx="0">
                  <c:v>32989.213380000001</c:v>
                </c:pt>
                <c:pt idx="1">
                  <c:v>16123.922619999999</c:v>
                </c:pt>
                <c:pt idx="2">
                  <c:v>24158.302</c:v>
                </c:pt>
                <c:pt idx="3">
                  <c:v>44477.204020000005</c:v>
                </c:pt>
                <c:pt idx="4">
                  <c:v>22358.202560000002</c:v>
                </c:pt>
                <c:pt idx="5">
                  <c:v>3868.47712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DA-4558-A233-14BA4BEE39AE}"/>
            </c:ext>
          </c:extLst>
        </c:ser>
        <c:ser>
          <c:idx val="3"/>
          <c:order val="3"/>
          <c:tx>
            <c:strRef>
              <c:f>T1_MP!$E$54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T1_MP!$A$55:$A$62</c15:sqref>
                  </c15:fullRef>
                </c:ext>
              </c:extLst>
              <c:f>(T1_MP!$A$56:$A$57,T1_MP!$A$59:$A$62)</c:f>
              <c:strCache>
                <c:ptCount val="6"/>
                <c:pt idx="0">
                  <c:v>Aides couplées animales</c:v>
                </c:pt>
                <c:pt idx="1">
                  <c:v>Aides couplées végétales</c:v>
                </c:pt>
                <c:pt idx="2">
                  <c:v>Total OCM</c:v>
                </c:pt>
                <c:pt idx="3">
                  <c:v>ICHN</c:v>
                </c:pt>
                <c:pt idx="4">
                  <c:v>AE</c:v>
                </c:pt>
                <c:pt idx="5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T1_MP!$E$55:$E$62</c15:sqref>
                  </c15:fullRef>
                </c:ext>
              </c:extLst>
              <c:f>(T1_MP!$E$56:$E$57,T1_MP!$E$59:$E$62)</c:f>
              <c:numCache>
                <c:formatCode>_-* #\ ##0\ _€_-;\-* #\ ##0\ _€_-;_-* "-"??\ _€_-;_-@_-</c:formatCode>
                <c:ptCount val="6"/>
                <c:pt idx="0">
                  <c:v>31758.351609999998</c:v>
                </c:pt>
                <c:pt idx="1">
                  <c:v>18374.23287</c:v>
                </c:pt>
                <c:pt idx="2">
                  <c:v>24872</c:v>
                </c:pt>
                <c:pt idx="3">
                  <c:v>44114.452389999991</c:v>
                </c:pt>
                <c:pt idx="4">
                  <c:v>26587.829099999999</c:v>
                </c:pt>
                <c:pt idx="5">
                  <c:v>5125.5699300000006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DA-4558-A233-14BA4BEE39AE}"/>
            </c:ext>
          </c:extLst>
        </c:ser>
        <c:ser>
          <c:idx val="4"/>
          <c:order val="4"/>
          <c:tx>
            <c:strRef>
              <c:f>T1_MP!$F$54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T1_MP!$A$55:$A$62</c15:sqref>
                  </c15:fullRef>
                </c:ext>
              </c:extLst>
              <c:f>(T1_MP!$A$56:$A$57,T1_MP!$A$59:$A$62)</c:f>
              <c:strCache>
                <c:ptCount val="6"/>
                <c:pt idx="0">
                  <c:v>Aides couplées animales</c:v>
                </c:pt>
                <c:pt idx="1">
                  <c:v>Aides couplées végétales</c:v>
                </c:pt>
                <c:pt idx="2">
                  <c:v>Total OCM</c:v>
                </c:pt>
                <c:pt idx="3">
                  <c:v>ICHN</c:v>
                </c:pt>
                <c:pt idx="4">
                  <c:v>AE</c:v>
                </c:pt>
                <c:pt idx="5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T1_MP!$F$55:$F$62</c15:sqref>
                  </c15:fullRef>
                </c:ext>
              </c:extLst>
              <c:f>(T1_MP!$F$56:$F$57,T1_MP!$F$59:$F$62)</c:f>
              <c:numCache>
                <c:formatCode>_-* #\ ##0\ _€_-;\-* #\ ##0\ _€_-;_-* "-"??\ _€_-;_-@_-</c:formatCode>
                <c:ptCount val="6"/>
                <c:pt idx="0">
                  <c:v>31617.841279999997</c:v>
                </c:pt>
                <c:pt idx="1">
                  <c:v>17917.343979999998</c:v>
                </c:pt>
                <c:pt idx="2">
                  <c:v>22384</c:v>
                </c:pt>
                <c:pt idx="3">
                  <c:v>44224.19958</c:v>
                </c:pt>
                <c:pt idx="4">
                  <c:v>30172.884950000003</c:v>
                </c:pt>
                <c:pt idx="5">
                  <c:v>5742.0434299999997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DA-4558-A233-14BA4BEE39AE}"/>
            </c:ext>
          </c:extLst>
        </c:ser>
        <c:ser>
          <c:idx val="5"/>
          <c:order val="5"/>
          <c:tx>
            <c:strRef>
              <c:f>T1_MP!$G$54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T1_MP!$A$55:$A$62</c15:sqref>
                  </c15:fullRef>
                </c:ext>
              </c:extLst>
              <c:f>(T1_MP!$A$56:$A$57,T1_MP!$A$59:$A$62)</c:f>
              <c:strCache>
                <c:ptCount val="6"/>
                <c:pt idx="0">
                  <c:v>Aides couplées animales</c:v>
                </c:pt>
                <c:pt idx="1">
                  <c:v>Aides couplées végétales</c:v>
                </c:pt>
                <c:pt idx="2">
                  <c:v>Total OCM</c:v>
                </c:pt>
                <c:pt idx="3">
                  <c:v>ICHN</c:v>
                </c:pt>
                <c:pt idx="4">
                  <c:v>AE</c:v>
                </c:pt>
                <c:pt idx="5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T1_MP!$G$55:$G$62</c15:sqref>
                  </c15:fullRef>
                </c:ext>
              </c:extLst>
              <c:f>(T1_MP!$G$56:$G$57,T1_MP!$G$59:$G$62)</c:f>
              <c:numCache>
                <c:formatCode>_-* #\ ##0\ _€_-;\-* #\ ##0\ _€_-;_-* "-"??\ _€_-;_-@_-</c:formatCode>
                <c:ptCount val="6"/>
                <c:pt idx="0">
                  <c:v>30989.513019999999</c:v>
                </c:pt>
                <c:pt idx="1">
                  <c:v>16949.341059999999</c:v>
                </c:pt>
                <c:pt idx="2">
                  <c:v>33717</c:v>
                </c:pt>
                <c:pt idx="3">
                  <c:v>43803.348429999998</c:v>
                </c:pt>
                <c:pt idx="4">
                  <c:v>28888.168380000003</c:v>
                </c:pt>
                <c:pt idx="5">
                  <c:v>7399.6811500000003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DA-4558-A233-14BA4BEE39AE}"/>
            </c:ext>
          </c:extLst>
        </c:ser>
        <c:ser>
          <c:idx val="6"/>
          <c:order val="6"/>
          <c:tx>
            <c:strRef>
              <c:f>T1_MP!$H$54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T1_MP!$A$55:$A$62</c15:sqref>
                  </c15:fullRef>
                </c:ext>
              </c:extLst>
              <c:f>(T1_MP!$A$56:$A$57,T1_MP!$A$59:$A$62)</c:f>
              <c:strCache>
                <c:ptCount val="6"/>
                <c:pt idx="0">
                  <c:v>Aides couplées animales</c:v>
                </c:pt>
                <c:pt idx="1">
                  <c:v>Aides couplées végétales</c:v>
                </c:pt>
                <c:pt idx="2">
                  <c:v>Total OCM</c:v>
                </c:pt>
                <c:pt idx="3">
                  <c:v>ICHN</c:v>
                </c:pt>
                <c:pt idx="4">
                  <c:v>AE</c:v>
                </c:pt>
                <c:pt idx="5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T1_MP!$H$55:$H$62</c15:sqref>
                  </c15:fullRef>
                </c:ext>
              </c:extLst>
              <c:f>(T1_MP!$H$56:$H$57,T1_MP!$H$59:$H$62)</c:f>
              <c:numCache>
                <c:formatCode>_-* #\ ##0\ _€_-;\-* #\ ##0\ _€_-;_-* "-"??\ _€_-;_-@_-</c:formatCode>
                <c:ptCount val="6"/>
                <c:pt idx="0">
                  <c:v>31081.68203</c:v>
                </c:pt>
                <c:pt idx="1">
                  <c:v>17906.428670000001</c:v>
                </c:pt>
                <c:pt idx="2">
                  <c:v>23609.549999999996</c:v>
                </c:pt>
                <c:pt idx="3">
                  <c:v>43047.201630000003</c:v>
                </c:pt>
                <c:pt idx="4">
                  <c:v>32559.615229999996</c:v>
                </c:pt>
                <c:pt idx="5">
                  <c:v>9304.6263499999986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DA-4558-A233-14BA4BEE39AE}"/>
            </c:ext>
          </c:extLst>
        </c:ser>
        <c:ser>
          <c:idx val="7"/>
          <c:order val="7"/>
          <c:tx>
            <c:strRef>
              <c:f>T1_MP!$I$54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T1_MP!$A$55:$A$62</c15:sqref>
                  </c15:fullRef>
                </c:ext>
              </c:extLst>
              <c:f>(T1_MP!$A$56:$A$57,T1_MP!$A$59:$A$62)</c:f>
              <c:strCache>
                <c:ptCount val="6"/>
                <c:pt idx="0">
                  <c:v>Aides couplées animales</c:v>
                </c:pt>
                <c:pt idx="1">
                  <c:v>Aides couplées végétales</c:v>
                </c:pt>
                <c:pt idx="2">
                  <c:v>Total OCM</c:v>
                </c:pt>
                <c:pt idx="3">
                  <c:v>ICHN</c:v>
                </c:pt>
                <c:pt idx="4">
                  <c:v>AE</c:v>
                </c:pt>
                <c:pt idx="5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T1_MP!$I$55:$I$62</c15:sqref>
                  </c15:fullRef>
                </c:ext>
              </c:extLst>
              <c:f>(T1_MP!$I$56:$I$57,T1_MP!$I$59:$I$62)</c:f>
              <c:numCache>
                <c:formatCode>_-* #\ ##0\ _€_-;\-* #\ ##0\ _€_-;_-* "-"??\ _€_-;_-@_-</c:formatCode>
                <c:ptCount val="6"/>
                <c:pt idx="0">
                  <c:v>30900.450789999999</c:v>
                </c:pt>
                <c:pt idx="1">
                  <c:v>17887.435429999998</c:v>
                </c:pt>
                <c:pt idx="2">
                  <c:v>26980</c:v>
                </c:pt>
                <c:pt idx="3">
                  <c:v>42285.309329999996</c:v>
                </c:pt>
                <c:pt idx="4">
                  <c:v>32175.133100000003</c:v>
                </c:pt>
                <c:pt idx="5">
                  <c:v>10064.514660000001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DA-4558-A233-14BA4BEE39AE}"/>
            </c:ext>
          </c:extLst>
        </c:ser>
        <c:ser>
          <c:idx val="8"/>
          <c:order val="8"/>
          <c:tx>
            <c:strRef>
              <c:f>'PAM_MP a'!#REF!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T1_MP!$A$55:$A$62</c15:sqref>
                  </c15:fullRef>
                </c:ext>
              </c:extLst>
              <c:f>(T1_MP!$A$56:$A$57,T1_MP!$A$59:$A$62)</c:f>
              <c:strCache>
                <c:ptCount val="6"/>
                <c:pt idx="0">
                  <c:v>Aides couplées animales</c:v>
                </c:pt>
                <c:pt idx="1">
                  <c:v>Aides couplées végétales</c:v>
                </c:pt>
                <c:pt idx="2">
                  <c:v>Total OCM</c:v>
                </c:pt>
                <c:pt idx="3">
                  <c:v>ICHN</c:v>
                </c:pt>
                <c:pt idx="4">
                  <c:v>AE</c:v>
                </c:pt>
                <c:pt idx="5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T1_MP!$J$55:$J$62</c15:sqref>
                  </c15:fullRef>
                </c:ext>
              </c:extLst>
              <c:f>(T1_MP!$J$56:$J$57,T1_MP!$J$59:$J$62)</c:f>
              <c:numCache>
                <c:formatCode>_-* #\ ##0\ _€_-;\-* #\ ##0\ _€_-;_-* "-"??\ _€_-;_-@_-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D3DA-4558-A233-14BA4BEE39AE}"/>
            </c:ext>
          </c:extLst>
        </c:ser>
        <c:ser>
          <c:idx val="9"/>
          <c:order val="9"/>
          <c:tx>
            <c:strRef>
              <c:f>T1_MP!$K$54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T1_MP!$A$55:$A$62</c15:sqref>
                  </c15:fullRef>
                </c:ext>
              </c:extLst>
              <c:f>(T1_MP!$A$56:$A$57,T1_MP!$A$59:$A$62)</c:f>
              <c:strCache>
                <c:ptCount val="6"/>
                <c:pt idx="0">
                  <c:v>Aides couplées animales</c:v>
                </c:pt>
                <c:pt idx="1">
                  <c:v>Aides couplées végétales</c:v>
                </c:pt>
                <c:pt idx="2">
                  <c:v>Total OCM</c:v>
                </c:pt>
                <c:pt idx="3">
                  <c:v>ICHN</c:v>
                </c:pt>
                <c:pt idx="4">
                  <c:v>AE</c:v>
                </c:pt>
                <c:pt idx="5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T1_MP!$K$55:$K$62</c15:sqref>
                  </c15:fullRef>
                </c:ext>
              </c:extLst>
              <c:f>(T1_MP!$K$56:$K$57,T1_MP!$K$59:$K$62)</c:f>
              <c:numCache>
                <c:formatCode>_-* #\ ##0\ _€_-;\-* #\ ##0\ _€_-;_-* "-"??\ _€_-;_-@_-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D3DA-4558-A233-14BA4BEE39AE}"/>
            </c:ext>
          </c:extLst>
        </c:ser>
        <c:ser>
          <c:idx val="10"/>
          <c:order val="10"/>
          <c:tx>
            <c:strRef>
              <c:f>T1_MP!$L$54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T1_MP!$A$55:$A$62</c15:sqref>
                  </c15:fullRef>
                </c:ext>
              </c:extLst>
              <c:f>(T1_MP!$A$56:$A$57,T1_MP!$A$59:$A$62)</c:f>
              <c:strCache>
                <c:ptCount val="6"/>
                <c:pt idx="0">
                  <c:v>Aides couplées animales</c:v>
                </c:pt>
                <c:pt idx="1">
                  <c:v>Aides couplées végétales</c:v>
                </c:pt>
                <c:pt idx="2">
                  <c:v>Total OCM</c:v>
                </c:pt>
                <c:pt idx="3">
                  <c:v>ICHN</c:v>
                </c:pt>
                <c:pt idx="4">
                  <c:v>AE</c:v>
                </c:pt>
                <c:pt idx="5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T1_MP!$L$55:$L$62</c15:sqref>
                  </c15:fullRef>
                </c:ext>
              </c:extLst>
              <c:f>(T1_MP!$L$56:$L$57,T1_MP!$L$59:$L$62)</c:f>
              <c:numCache>
                <c:formatCode>_-* #\ ##0\ _€_-;\-* #\ ##0\ _€_-;_-* "-"??\ _€_-;_-@_-</c:formatCode>
                <c:ptCount val="6"/>
                <c:pt idx="0">
                  <c:v>25259.172869999999</c:v>
                </c:pt>
                <c:pt idx="1">
                  <c:v>22496.469819999998</c:v>
                </c:pt>
                <c:pt idx="2">
                  <c:v>23760.3105</c:v>
                </c:pt>
                <c:pt idx="3">
                  <c:v>41475.305070000002</c:v>
                </c:pt>
                <c:pt idx="4">
                  <c:v>32204.345399999998</c:v>
                </c:pt>
                <c:pt idx="5">
                  <c:v>17366.553799999998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DA-4558-A233-14BA4BEE3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7066831"/>
        <c:axId val="1687080559"/>
        <c:extLst/>
      </c:barChart>
      <c:catAx>
        <c:axId val="168706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87080559"/>
        <c:crosses val="autoZero"/>
        <c:auto val="1"/>
        <c:lblAlgn val="ctr"/>
        <c:lblOffset val="100"/>
        <c:noMultiLvlLbl val="0"/>
      </c:catAx>
      <c:valAx>
        <c:axId val="1687080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87066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T1_MP!$C$97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T1_MP!$A$98:$A$106</c15:sqref>
                  </c15:fullRef>
                </c:ext>
              </c:extLst>
              <c:f>(T1_MP!$A$98:$A$100,T1_MP!$A$104,T1_MP!$A$106)</c:f>
              <c:strCache>
                <c:ptCount val="5"/>
                <c:pt idx="0">
                  <c:v>Crédit d'impôt  HVE </c:v>
                </c:pt>
                <c:pt idx="1">
                  <c:v>Crédit d'impôt "sortie du glyphosate" </c:v>
                </c:pt>
                <c:pt idx="2">
                  <c:v>Crédit d’impôt Agriculture biologique </c:v>
                </c:pt>
                <c:pt idx="3">
                  <c:v>Prédation</c:v>
                </c:pt>
                <c:pt idx="4">
                  <c:v>Total aides plan de relance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T1_MP!$C$98:$C$106</c15:sqref>
                  </c15:fullRef>
                </c:ext>
              </c:extLst>
              <c:f>(T1_MP!$C$98:$C$100,T1_MP!$C$104,T1_MP!$C$106)</c:f>
              <c:numCache>
                <c:formatCode>General</c:formatCode>
                <c:ptCount val="5"/>
                <c:pt idx="2" formatCode="#,##0">
                  <c:v>1784</c:v>
                </c:pt>
                <c:pt idx="3" formatCode="#,##0">
                  <c:v>120</c:v>
                </c:pt>
                <c:pt idx="4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1-4BCD-8762-F0C7B22112BD}"/>
            </c:ext>
          </c:extLst>
        </c:ser>
        <c:ser>
          <c:idx val="1"/>
          <c:order val="1"/>
          <c:tx>
            <c:strRef>
              <c:f>T1_MP!$D$97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T1_MP!$A$98:$A$106</c15:sqref>
                  </c15:fullRef>
                </c:ext>
              </c:extLst>
              <c:f>(T1_MP!$A$98:$A$100,T1_MP!$A$104,T1_MP!$A$106)</c:f>
              <c:strCache>
                <c:ptCount val="5"/>
                <c:pt idx="0">
                  <c:v>Crédit d'impôt  HVE </c:v>
                </c:pt>
                <c:pt idx="1">
                  <c:v>Crédit d'impôt "sortie du glyphosate" </c:v>
                </c:pt>
                <c:pt idx="2">
                  <c:v>Crédit d’impôt Agriculture biologique </c:v>
                </c:pt>
                <c:pt idx="3">
                  <c:v>Prédation</c:v>
                </c:pt>
                <c:pt idx="4">
                  <c:v>Total aides plan de relance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T1_MP!$D$98:$D$106</c15:sqref>
                  </c15:fullRef>
                </c:ext>
              </c:extLst>
              <c:f>(T1_MP!$D$98:$D$100,T1_MP!$D$104,T1_MP!$D$106)</c:f>
              <c:numCache>
                <c:formatCode>General</c:formatCode>
                <c:ptCount val="5"/>
                <c:pt idx="2" formatCode="#,##0">
                  <c:v>2180</c:v>
                </c:pt>
                <c:pt idx="3" formatCode="#,##0">
                  <c:v>102</c:v>
                </c:pt>
                <c:pt idx="4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B1-4BCD-8762-F0C7B22112BD}"/>
            </c:ext>
          </c:extLst>
        </c:ser>
        <c:ser>
          <c:idx val="2"/>
          <c:order val="2"/>
          <c:tx>
            <c:strRef>
              <c:f>T1_MP!$E$97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T1_MP!$A$98:$A$106</c15:sqref>
                  </c15:fullRef>
                </c:ext>
              </c:extLst>
              <c:f>(T1_MP!$A$98:$A$100,T1_MP!$A$104,T1_MP!$A$106)</c:f>
              <c:strCache>
                <c:ptCount val="5"/>
                <c:pt idx="0">
                  <c:v>Crédit d'impôt  HVE </c:v>
                </c:pt>
                <c:pt idx="1">
                  <c:v>Crédit d'impôt "sortie du glyphosate" </c:v>
                </c:pt>
                <c:pt idx="2">
                  <c:v>Crédit d’impôt Agriculture biologique </c:v>
                </c:pt>
                <c:pt idx="3">
                  <c:v>Prédation</c:v>
                </c:pt>
                <c:pt idx="4">
                  <c:v>Total aides plan de relance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T1_MP!$E$98:$E$106</c15:sqref>
                  </c15:fullRef>
                </c:ext>
              </c:extLst>
              <c:f>(T1_MP!$E$98:$E$100,T1_MP!$E$104,T1_MP!$E$106)</c:f>
              <c:numCache>
                <c:formatCode>General</c:formatCode>
                <c:ptCount val="5"/>
                <c:pt idx="2" formatCode="#,##0">
                  <c:v>3131</c:v>
                </c:pt>
                <c:pt idx="3" formatCode="#,##0">
                  <c:v>130</c:v>
                </c:pt>
                <c:pt idx="4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B1-4BCD-8762-F0C7B22112BD}"/>
            </c:ext>
          </c:extLst>
        </c:ser>
        <c:ser>
          <c:idx val="3"/>
          <c:order val="3"/>
          <c:tx>
            <c:strRef>
              <c:f>T1_MP!$F$97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T1_MP!$A$98:$A$106</c15:sqref>
                  </c15:fullRef>
                </c:ext>
              </c:extLst>
              <c:f>(T1_MP!$A$98:$A$100,T1_MP!$A$104,T1_MP!$A$106)</c:f>
              <c:strCache>
                <c:ptCount val="5"/>
                <c:pt idx="0">
                  <c:v>Crédit d'impôt  HVE </c:v>
                </c:pt>
                <c:pt idx="1">
                  <c:v>Crédit d'impôt "sortie du glyphosate" </c:v>
                </c:pt>
                <c:pt idx="2">
                  <c:v>Crédit d’impôt Agriculture biologique </c:v>
                </c:pt>
                <c:pt idx="3">
                  <c:v>Prédation</c:v>
                </c:pt>
                <c:pt idx="4">
                  <c:v>Total aides plan de relance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T1_MP!$F$98:$F$106</c15:sqref>
                  </c15:fullRef>
                </c:ext>
              </c:extLst>
              <c:f>(T1_MP!$F$98:$F$100,T1_MP!$F$104,T1_MP!$F$106)</c:f>
              <c:numCache>
                <c:formatCode>#,##0</c:formatCode>
                <c:ptCount val="5"/>
                <c:pt idx="2">
                  <c:v>3515</c:v>
                </c:pt>
                <c:pt idx="3">
                  <c:v>184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B1-4BCD-8762-F0C7B22112BD}"/>
            </c:ext>
          </c:extLst>
        </c:ser>
        <c:ser>
          <c:idx val="4"/>
          <c:order val="4"/>
          <c:tx>
            <c:strRef>
              <c:f>T1_MP!$G$97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T1_MP!$A$98:$A$106</c15:sqref>
                  </c15:fullRef>
                </c:ext>
              </c:extLst>
              <c:f>(T1_MP!$A$98:$A$100,T1_MP!$A$104,T1_MP!$A$106)</c:f>
              <c:strCache>
                <c:ptCount val="5"/>
                <c:pt idx="0">
                  <c:v>Crédit d'impôt  HVE </c:v>
                </c:pt>
                <c:pt idx="1">
                  <c:v>Crédit d'impôt "sortie du glyphosate" </c:v>
                </c:pt>
                <c:pt idx="2">
                  <c:v>Crédit d’impôt Agriculture biologique </c:v>
                </c:pt>
                <c:pt idx="3">
                  <c:v>Prédation</c:v>
                </c:pt>
                <c:pt idx="4">
                  <c:v>Total aides plan de relance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T1_MP!$G$98:$G$106</c15:sqref>
                  </c15:fullRef>
                </c:ext>
              </c:extLst>
              <c:f>(T1_MP!$G$98:$G$100,T1_MP!$G$104,T1_MP!$G$106)</c:f>
              <c:numCache>
                <c:formatCode>#,##0</c:formatCode>
                <c:ptCount val="5"/>
                <c:pt idx="2">
                  <c:v>4272.1270000000004</c:v>
                </c:pt>
                <c:pt idx="3">
                  <c:v>227</c:v>
                </c:pt>
                <c:pt idx="4">
                  <c:v>14700.563999999998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B1-4BCD-8762-F0C7B22112BD}"/>
            </c:ext>
          </c:extLst>
        </c:ser>
        <c:ser>
          <c:idx val="5"/>
          <c:order val="5"/>
          <c:tx>
            <c:strRef>
              <c:f>T1_MP!$H$97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T1_MP!$A$98:$A$106</c15:sqref>
                  </c15:fullRef>
                </c:ext>
              </c:extLst>
              <c:f>(T1_MP!$A$98:$A$100,T1_MP!$A$104,T1_MP!$A$106)</c:f>
              <c:strCache>
                <c:ptCount val="5"/>
                <c:pt idx="0">
                  <c:v>Crédit d'impôt  HVE </c:v>
                </c:pt>
                <c:pt idx="1">
                  <c:v>Crédit d'impôt "sortie du glyphosate" </c:v>
                </c:pt>
                <c:pt idx="2">
                  <c:v>Crédit d’impôt Agriculture biologique </c:v>
                </c:pt>
                <c:pt idx="3">
                  <c:v>Prédation</c:v>
                </c:pt>
                <c:pt idx="4">
                  <c:v>Total aides plan de relance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T1_MP!$H$98:$H$106</c15:sqref>
                  </c15:fullRef>
                </c:ext>
              </c:extLst>
              <c:f>(T1_MP!$H$98:$H$100,T1_MP!$H$104,T1_MP!$H$106)</c:f>
              <c:numCache>
                <c:formatCode>#,##0</c:formatCode>
                <c:ptCount val="5"/>
                <c:pt idx="0">
                  <c:v>1200</c:v>
                </c:pt>
                <c:pt idx="1">
                  <c:v>2782</c:v>
                </c:pt>
                <c:pt idx="2">
                  <c:v>5080</c:v>
                </c:pt>
                <c:pt idx="3">
                  <c:v>375</c:v>
                </c:pt>
                <c:pt idx="4">
                  <c:v>16173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B1-4BCD-8762-F0C7B22112BD}"/>
            </c:ext>
          </c:extLst>
        </c:ser>
        <c:ser>
          <c:idx val="6"/>
          <c:order val="6"/>
          <c:tx>
            <c:strRef>
              <c:f>T1_MP!$I$97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T1_MP!$A$98:$A$106</c15:sqref>
                  </c15:fullRef>
                </c:ext>
              </c:extLst>
              <c:f>(T1_MP!$A$98:$A$100,T1_MP!$A$104,T1_MP!$A$106)</c:f>
              <c:strCache>
                <c:ptCount val="5"/>
                <c:pt idx="0">
                  <c:v>Crédit d'impôt  HVE </c:v>
                </c:pt>
                <c:pt idx="1">
                  <c:v>Crédit d'impôt "sortie du glyphosate" </c:v>
                </c:pt>
                <c:pt idx="2">
                  <c:v>Crédit d’impôt Agriculture biologique </c:v>
                </c:pt>
                <c:pt idx="3">
                  <c:v>Prédation</c:v>
                </c:pt>
                <c:pt idx="4">
                  <c:v>Total aides plan de relance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T1_MP!$I$98:$I$106</c15:sqref>
                  </c15:fullRef>
                </c:ext>
              </c:extLst>
              <c:f>(T1_MP!$I$98:$I$100,T1_MP!$I$104,T1_MP!$I$106)</c:f>
              <c:numCache>
                <c:formatCode>#,##0</c:formatCode>
                <c:ptCount val="5"/>
                <c:pt idx="0">
                  <c:v>1363.1959999999999</c:v>
                </c:pt>
                <c:pt idx="1">
                  <c:v>7112.4249999999993</c:v>
                </c:pt>
                <c:pt idx="2">
                  <c:v>5887.8770000000004</c:v>
                </c:pt>
                <c:pt idx="3">
                  <c:v>401.76199999999994</c:v>
                </c:pt>
                <c:pt idx="4">
                  <c:v>6624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B1-4BCD-8762-F0C7B2211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9105664"/>
        <c:axId val="1269104832"/>
      </c:barChart>
      <c:catAx>
        <c:axId val="126910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9104832"/>
        <c:crosses val="autoZero"/>
        <c:auto val="1"/>
        <c:lblAlgn val="ctr"/>
        <c:lblOffset val="100"/>
        <c:noMultiLvlLbl val="0"/>
      </c:catAx>
      <c:valAx>
        <c:axId val="126910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910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synthese!$A$31</c:f>
              <c:strCache>
                <c:ptCount val="1"/>
                <c:pt idx="0">
                  <c:v>Pilier 1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synthese!$D$31:$J$31</c:f>
              <c:numCache>
                <c:formatCode>_-* #\ ##0\ _€_-;\-* #\ ##0\ _€_-;_-* "-"??\ _€_-;_-@_-</c:formatCode>
                <c:ptCount val="7"/>
                <c:pt idx="0">
                  <c:v>94257.832880000002</c:v>
                </c:pt>
                <c:pt idx="1">
                  <c:v>93939.428449999992</c:v>
                </c:pt>
                <c:pt idx="2">
                  <c:v>96703.660470000003</c:v>
                </c:pt>
                <c:pt idx="3" formatCode="#,##0">
                  <c:v>96146.689350000001</c:v>
                </c:pt>
                <c:pt idx="4" formatCode="#,##0">
                  <c:v>97277.821679999994</c:v>
                </c:pt>
                <c:pt idx="5" formatCode="#,##0">
                  <c:v>98934.568010000003</c:v>
                </c:pt>
                <c:pt idx="6" formatCode="#,##0">
                  <c:v>115299.03000999999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B5-493E-BB76-8344894E8834}"/>
            </c:ext>
          </c:extLst>
        </c:ser>
        <c:ser>
          <c:idx val="3"/>
          <c:order val="1"/>
          <c:tx>
            <c:strRef>
              <c:f>synthese!$A$32</c:f>
              <c:strCache>
                <c:ptCount val="1"/>
                <c:pt idx="0">
                  <c:v>OCM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synthese!$D$32:$J$32</c:f>
              <c:numCache>
                <c:formatCode>_-* #\ ##0\ _€_-;\-* #\ ##0\ _€_-;_-* "-"??\ _€_-;_-@_-</c:formatCode>
                <c:ptCount val="7"/>
                <c:pt idx="0">
                  <c:v>88774</c:v>
                </c:pt>
                <c:pt idx="1">
                  <c:v>85082</c:v>
                </c:pt>
                <c:pt idx="2">
                  <c:v>86288</c:v>
                </c:pt>
                <c:pt idx="3">
                  <c:v>102271</c:v>
                </c:pt>
                <c:pt idx="4">
                  <c:v>91461.53</c:v>
                </c:pt>
                <c:pt idx="5">
                  <c:v>102524.41</c:v>
                </c:pt>
                <c:pt idx="6">
                  <c:v>107192.914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B5-493E-BB76-8344894E8834}"/>
            </c:ext>
          </c:extLst>
        </c:ser>
        <c:ser>
          <c:idx val="1"/>
          <c:order val="2"/>
          <c:tx>
            <c:strRef>
              <c:f>synthese!$A$33</c:f>
              <c:strCache>
                <c:ptCount val="1"/>
                <c:pt idx="0">
                  <c:v>Pilier 2 (surfacique)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synthese!$D$33:$J$33</c:f>
              <c:numCache>
                <c:formatCode>#,##0</c:formatCode>
                <c:ptCount val="7"/>
                <c:pt idx="0">
                  <c:v>48942.317169999995</c:v>
                </c:pt>
                <c:pt idx="1">
                  <c:v>51945.57405000001</c:v>
                </c:pt>
                <c:pt idx="2">
                  <c:v>56078.462119999997</c:v>
                </c:pt>
                <c:pt idx="3">
                  <c:v>55258.162290000007</c:v>
                </c:pt>
                <c:pt idx="4">
                  <c:v>57094.786540000001</c:v>
                </c:pt>
                <c:pt idx="5">
                  <c:v>59426.656409999996</c:v>
                </c:pt>
                <c:pt idx="6">
                  <c:v>70244.971480000007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B5-493E-BB76-8344894E8834}"/>
            </c:ext>
          </c:extLst>
        </c:ser>
        <c:ser>
          <c:idx val="2"/>
          <c:order val="3"/>
          <c:tx>
            <c:strRef>
              <c:f>synthese!$A$34</c:f>
              <c:strCache>
                <c:ptCount val="1"/>
                <c:pt idx="0">
                  <c:v>Piler 2 hors SIGC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synthese!$D$34:$J$34</c:f>
              <c:numCache>
                <c:formatCode>#,##0</c:formatCode>
                <c:ptCount val="7"/>
                <c:pt idx="0">
                  <c:v>6556</c:v>
                </c:pt>
                <c:pt idx="1">
                  <c:v>6772</c:v>
                </c:pt>
                <c:pt idx="2">
                  <c:v>8516</c:v>
                </c:pt>
                <c:pt idx="3">
                  <c:v>6909</c:v>
                </c:pt>
                <c:pt idx="4">
                  <c:v>8067.58</c:v>
                </c:pt>
                <c:pt idx="5">
                  <c:v>9442</c:v>
                </c:pt>
                <c:pt idx="6">
                  <c:v>5806.835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B5-493E-BB76-8344894E8834}"/>
            </c:ext>
          </c:extLst>
        </c:ser>
        <c:ser>
          <c:idx val="4"/>
          <c:order val="4"/>
          <c:tx>
            <c:strRef>
              <c:f>synthese!$A$35</c:f>
              <c:strCache>
                <c:ptCount val="1"/>
                <c:pt idx="0">
                  <c:v>crédits impots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synthese!$D$35:$J$35</c:f>
              <c:numCache>
                <c:formatCode>#,##0</c:formatCode>
                <c:ptCount val="7"/>
                <c:pt idx="0">
                  <c:v>2711</c:v>
                </c:pt>
                <c:pt idx="1">
                  <c:v>3533</c:v>
                </c:pt>
                <c:pt idx="2">
                  <c:v>4930</c:v>
                </c:pt>
                <c:pt idx="3">
                  <c:v>5616</c:v>
                </c:pt>
                <c:pt idx="4">
                  <c:v>6798.8389999999999</c:v>
                </c:pt>
                <c:pt idx="5">
                  <c:v>16509</c:v>
                </c:pt>
                <c:pt idx="6">
                  <c:v>14963.812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B5-493E-BB76-8344894E8834}"/>
            </c:ext>
          </c:extLst>
        </c:ser>
        <c:ser>
          <c:idx val="5"/>
          <c:order val="5"/>
          <c:tx>
            <c:strRef>
              <c:f>synthese!$A$36</c:f>
              <c:strCache>
                <c:ptCount val="1"/>
                <c:pt idx="0">
                  <c:v>aides conjoncturelles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synthese!$D$36:$J$36</c:f>
              <c:numCache>
                <c:formatCode>#,##0</c:formatCode>
                <c:ptCount val="7"/>
                <c:pt idx="0">
                  <c:v>3470</c:v>
                </c:pt>
                <c:pt idx="1">
                  <c:v>23366</c:v>
                </c:pt>
                <c:pt idx="2">
                  <c:v>4548</c:v>
                </c:pt>
                <c:pt idx="3">
                  <c:v>29959</c:v>
                </c:pt>
                <c:pt idx="4">
                  <c:v>163530.054</c:v>
                </c:pt>
                <c:pt idx="5">
                  <c:v>18152</c:v>
                </c:pt>
                <c:pt idx="6">
                  <c:v>44182.248999999996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B5-493E-BB76-8344894E8834}"/>
            </c:ext>
          </c:extLst>
        </c:ser>
        <c:ser>
          <c:idx val="6"/>
          <c:order val="6"/>
          <c:tx>
            <c:strRef>
              <c:f>synthese!$A$37</c:f>
              <c:strCache>
                <c:ptCount val="1"/>
                <c:pt idx="0">
                  <c:v>plan de relance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synthese!$D$37:$J$37</c:f>
              <c:numCache>
                <c:formatCode>General</c:formatCode>
                <c:ptCount val="7"/>
                <c:pt idx="4" formatCode="#,##0">
                  <c:v>10535.197999999999</c:v>
                </c:pt>
                <c:pt idx="5" formatCode="#,##0">
                  <c:v>6747</c:v>
                </c:pt>
                <c:pt idx="6" formatCode="#,##0">
                  <c:v>2335.0239999999999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B5-493E-BB76-8344894E8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1242928"/>
        <c:axId val="1161243760"/>
      </c:barChart>
      <c:catAx>
        <c:axId val="116124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1243760"/>
        <c:crosses val="autoZero"/>
        <c:auto val="1"/>
        <c:lblAlgn val="ctr"/>
        <c:lblOffset val="100"/>
        <c:noMultiLvlLbl val="0"/>
      </c:catAx>
      <c:valAx>
        <c:axId val="116124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124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T1_MP!$C$97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T1_MP!$A$98:$A$106</c15:sqref>
                  </c15:fullRef>
                </c:ext>
              </c:extLst>
              <c:f>T1_MP!$A$105</c:f>
              <c:strCache>
                <c:ptCount val="1"/>
                <c:pt idx="0">
                  <c:v>Total aides conjoncturelles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T1_MP!$C$98:$C$106</c15:sqref>
                  </c15:fullRef>
                </c:ext>
              </c:extLst>
              <c:f>T1_MP!$C$105</c:f>
              <c:numCache>
                <c:formatCode>General</c:formatCode>
                <c:ptCount val="1"/>
                <c:pt idx="0" formatCode="#,##0">
                  <c:v>3959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5-4FF0-8EAC-A4DD77588295}"/>
            </c:ext>
          </c:extLst>
        </c:ser>
        <c:ser>
          <c:idx val="1"/>
          <c:order val="1"/>
          <c:tx>
            <c:strRef>
              <c:f>T1_MP!$D$97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T1_MP!$A$98:$A$106</c15:sqref>
                  </c15:fullRef>
                </c:ext>
              </c:extLst>
              <c:f>T1_MP!$A$105</c:f>
              <c:strCache>
                <c:ptCount val="1"/>
                <c:pt idx="0">
                  <c:v>Total aides conjoncturelles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T1_MP!$D$98:$D$106</c15:sqref>
                  </c15:fullRef>
                </c:ext>
              </c:extLst>
              <c:f>T1_MP!$D$105</c:f>
              <c:numCache>
                <c:formatCode>General</c:formatCode>
                <c:ptCount val="1"/>
                <c:pt idx="0" formatCode="#,##0">
                  <c:v>26840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45-4FF0-8EAC-A4DD77588295}"/>
            </c:ext>
          </c:extLst>
        </c:ser>
        <c:ser>
          <c:idx val="2"/>
          <c:order val="2"/>
          <c:tx>
            <c:strRef>
              <c:f>T1_MP!$E$97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T1_MP!$A$98:$A$106</c15:sqref>
                  </c15:fullRef>
                </c:ext>
              </c:extLst>
              <c:f>T1_MP!$A$105</c:f>
              <c:strCache>
                <c:ptCount val="1"/>
                <c:pt idx="0">
                  <c:v>Total aides conjoncturelles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T1_MP!$E$98:$E$106</c15:sqref>
                  </c15:fullRef>
                </c:ext>
              </c:extLst>
              <c:f>T1_MP!$E$105</c:f>
              <c:numCache>
                <c:formatCode>General</c:formatCode>
                <c:ptCount val="1"/>
                <c:pt idx="0" formatCode="#,##0">
                  <c:v>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45-4FF0-8EAC-A4DD77588295}"/>
            </c:ext>
          </c:extLst>
        </c:ser>
        <c:ser>
          <c:idx val="3"/>
          <c:order val="3"/>
          <c:tx>
            <c:strRef>
              <c:f>T1_MP!$F$97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T1_MP!$A$98:$A$106</c15:sqref>
                  </c15:fullRef>
                </c:ext>
              </c:extLst>
              <c:f>T1_MP!$A$105</c:f>
              <c:strCache>
                <c:ptCount val="1"/>
                <c:pt idx="0">
                  <c:v>Total aides conjoncturelles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T1_MP!$F$98:$F$106</c15:sqref>
                  </c15:fullRef>
                </c:ext>
              </c:extLst>
              <c:f>T1_MP!$F$105</c:f>
              <c:numCache>
                <c:formatCode>#,##0</c:formatCode>
                <c:ptCount val="1"/>
                <c:pt idx="0">
                  <c:v>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45-4FF0-8EAC-A4DD77588295}"/>
            </c:ext>
          </c:extLst>
        </c:ser>
        <c:ser>
          <c:idx val="4"/>
          <c:order val="4"/>
          <c:tx>
            <c:strRef>
              <c:f>T1_MP!$G$97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T1_MP!$A$98:$A$106</c15:sqref>
                  </c15:fullRef>
                </c:ext>
              </c:extLst>
              <c:f>T1_MP!$A$105</c:f>
              <c:strCache>
                <c:ptCount val="1"/>
                <c:pt idx="0">
                  <c:v>Total aides conjoncturelles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T1_MP!$G$98:$G$106</c15:sqref>
                  </c15:fullRef>
                </c:ext>
              </c:extLst>
              <c:f>T1_MP!$G$105</c:f>
              <c:numCache>
                <c:formatCode>#,##0</c:formatCode>
                <c:ptCount val="1"/>
                <c:pt idx="0">
                  <c:v>42687.39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45-4FF0-8EAC-A4DD77588295}"/>
            </c:ext>
          </c:extLst>
        </c:ser>
        <c:ser>
          <c:idx val="5"/>
          <c:order val="5"/>
          <c:tx>
            <c:strRef>
              <c:f>T1_MP!$H$97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T1_MP!$A$98:$A$106</c15:sqref>
                  </c15:fullRef>
                </c:ext>
              </c:extLst>
              <c:f>T1_MP!$A$105</c:f>
              <c:strCache>
                <c:ptCount val="1"/>
                <c:pt idx="0">
                  <c:v>Total aides conjoncturelles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T1_MP!$H$98:$H$106</c15:sqref>
                  </c15:fullRef>
                </c:ext>
              </c:extLst>
              <c:f>T1_MP!$H$105</c:f>
              <c:numCache>
                <c:formatCode>#,##0</c:formatCode>
                <c:ptCount val="1"/>
                <c:pt idx="0">
                  <c:v>58660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45-4FF0-8EAC-A4DD77588295}"/>
            </c:ext>
          </c:extLst>
        </c:ser>
        <c:ser>
          <c:idx val="6"/>
          <c:order val="6"/>
          <c:tx>
            <c:strRef>
              <c:f>T1_MP!$I$97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T1_MP!$A$98:$A$106</c15:sqref>
                  </c15:fullRef>
                </c:ext>
              </c:extLst>
              <c:f>T1_MP!$A$105</c:f>
              <c:strCache>
                <c:ptCount val="1"/>
                <c:pt idx="0">
                  <c:v>Total aides conjoncturelles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T1_MP!$I$98:$I$106</c15:sqref>
                  </c15:fullRef>
                </c:ext>
              </c:extLst>
              <c:f>T1_MP!$I$105</c:f>
              <c:numCache>
                <c:formatCode>#,##0</c:formatCode>
                <c:ptCount val="1"/>
                <c:pt idx="0">
                  <c:v>54661.481999999996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45-4FF0-8EAC-A4DD77588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9105664"/>
        <c:axId val="1269104832"/>
      </c:barChart>
      <c:catAx>
        <c:axId val="126910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9104832"/>
        <c:crosses val="autoZero"/>
        <c:auto val="1"/>
        <c:lblAlgn val="ctr"/>
        <c:lblOffset val="100"/>
        <c:noMultiLvlLbl val="0"/>
      </c:catAx>
      <c:valAx>
        <c:axId val="126910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910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T1_MP!$C$97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T1_MP!$A$98:$A$106</c15:sqref>
                  </c15:fullRef>
                </c:ext>
              </c:extLst>
              <c:f>T1_MP!$A$102:$A$103</c:f>
              <c:strCache>
                <c:ptCount val="2"/>
                <c:pt idx="0">
                  <c:v>Total modernisation des exploitations</c:v>
                </c:pt>
                <c:pt idx="1">
                  <c:v>Pastoralisme (pas de données 2023)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T1_MP!$C$98:$C$106</c15:sqref>
                  </c15:fullRef>
                </c:ext>
              </c:extLst>
              <c:f>T1_MP!$C$102:$C$103</c:f>
              <c:numCache>
                <c:formatCode>General</c:formatCode>
                <c:ptCount val="2"/>
                <c:pt idx="0" formatCode="#,##0">
                  <c:v>1876</c:v>
                </c:pt>
                <c:pt idx="1" formatCode="#,##0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8-4BBB-98E4-C704E3BFEF1B}"/>
            </c:ext>
          </c:extLst>
        </c:ser>
        <c:ser>
          <c:idx val="1"/>
          <c:order val="1"/>
          <c:tx>
            <c:strRef>
              <c:f>T1_MP!$D$97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T1_MP!$A$98:$A$106</c15:sqref>
                  </c15:fullRef>
                </c:ext>
              </c:extLst>
              <c:f>T1_MP!$A$102:$A$103</c:f>
              <c:strCache>
                <c:ptCount val="2"/>
                <c:pt idx="0">
                  <c:v>Total modernisation des exploitations</c:v>
                </c:pt>
                <c:pt idx="1">
                  <c:v>Pastoralisme (pas de données 2023)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T1_MP!$D$98:$D$106</c15:sqref>
                  </c15:fullRef>
                </c:ext>
              </c:extLst>
              <c:f>T1_MP!$D$102:$D$103</c:f>
              <c:numCache>
                <c:formatCode>General</c:formatCode>
                <c:ptCount val="2"/>
                <c:pt idx="0" formatCode="#,##0">
                  <c:v>4304</c:v>
                </c:pt>
                <c:pt idx="1" formatCode="#,##0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8-4BBB-98E4-C704E3BFEF1B}"/>
            </c:ext>
          </c:extLst>
        </c:ser>
        <c:ser>
          <c:idx val="2"/>
          <c:order val="2"/>
          <c:tx>
            <c:strRef>
              <c:f>T1_MP!$E$97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T1_MP!$A$98:$A$106</c15:sqref>
                  </c15:fullRef>
                </c:ext>
              </c:extLst>
              <c:f>T1_MP!$A$102:$A$103</c:f>
              <c:strCache>
                <c:ptCount val="2"/>
                <c:pt idx="0">
                  <c:v>Total modernisation des exploitations</c:v>
                </c:pt>
                <c:pt idx="1">
                  <c:v>Pastoralisme (pas de données 2023)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T1_MP!$E$98:$E$106</c15:sqref>
                  </c15:fullRef>
                </c:ext>
              </c:extLst>
              <c:f>T1_MP!$E$102:$E$103</c:f>
              <c:numCache>
                <c:formatCode>General</c:formatCode>
                <c:ptCount val="2"/>
                <c:pt idx="0" formatCode="#,##0">
                  <c:v>3213</c:v>
                </c:pt>
                <c:pt idx="1" formatCode="#,##0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B8-4BBB-98E4-C704E3BFEF1B}"/>
            </c:ext>
          </c:extLst>
        </c:ser>
        <c:ser>
          <c:idx val="3"/>
          <c:order val="3"/>
          <c:tx>
            <c:strRef>
              <c:f>T1_MP!$F$97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T1_MP!$A$98:$A$106</c15:sqref>
                  </c15:fullRef>
                </c:ext>
              </c:extLst>
              <c:f>T1_MP!$A$102:$A$103</c:f>
              <c:strCache>
                <c:ptCount val="2"/>
                <c:pt idx="0">
                  <c:v>Total modernisation des exploitations</c:v>
                </c:pt>
                <c:pt idx="1">
                  <c:v>Pastoralisme (pas de données 2023)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T1_MP!$F$98:$F$106</c15:sqref>
                  </c15:fullRef>
                </c:ext>
              </c:extLst>
              <c:f>T1_MP!$F$102:$F$103</c:f>
              <c:numCache>
                <c:formatCode>#,##0</c:formatCode>
                <c:ptCount val="2"/>
                <c:pt idx="0">
                  <c:v>2780</c:v>
                </c:pt>
                <c:pt idx="1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B8-4BBB-98E4-C704E3BFEF1B}"/>
            </c:ext>
          </c:extLst>
        </c:ser>
        <c:ser>
          <c:idx val="4"/>
          <c:order val="4"/>
          <c:tx>
            <c:strRef>
              <c:f>T1_MP!$G$97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T1_MP!$A$98:$A$106</c15:sqref>
                  </c15:fullRef>
                </c:ext>
              </c:extLst>
              <c:f>T1_MP!$A$102:$A$103</c:f>
              <c:strCache>
                <c:ptCount val="2"/>
                <c:pt idx="0">
                  <c:v>Total modernisation des exploitations</c:v>
                </c:pt>
                <c:pt idx="1">
                  <c:v>Pastoralisme (pas de données 2023)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T1_MP!$G$98:$G$106</c15:sqref>
                  </c15:fullRef>
                </c:ext>
              </c:extLst>
              <c:f>T1_MP!$G$102:$G$103</c:f>
              <c:numCache>
                <c:formatCode>#,##0</c:formatCode>
                <c:ptCount val="2"/>
                <c:pt idx="0">
                  <c:v>5616</c:v>
                </c:pt>
                <c:pt idx="1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B8-4BBB-98E4-C704E3BFEF1B}"/>
            </c:ext>
          </c:extLst>
        </c:ser>
        <c:ser>
          <c:idx val="5"/>
          <c:order val="5"/>
          <c:tx>
            <c:strRef>
              <c:f>T1_MP!$H$97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T1_MP!$A$98:$A$106</c15:sqref>
                  </c15:fullRef>
                </c:ext>
              </c:extLst>
              <c:f>T1_MP!$A$102:$A$103</c:f>
              <c:strCache>
                <c:ptCount val="2"/>
                <c:pt idx="0">
                  <c:v>Total modernisation des exploitations</c:v>
                </c:pt>
                <c:pt idx="1">
                  <c:v>Pastoralisme (pas de données 2023)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T1_MP!$H$98:$H$106</c15:sqref>
                  </c15:fullRef>
                </c:ext>
              </c:extLst>
              <c:f>T1_MP!$H$102:$H$103</c:f>
              <c:numCache>
                <c:formatCode>#,##0</c:formatCode>
                <c:ptCount val="2"/>
                <c:pt idx="0">
                  <c:v>337</c:v>
                </c:pt>
                <c:pt idx="1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B8-4BBB-98E4-C704E3BFE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9105664"/>
        <c:axId val="1269104832"/>
        <c:extLst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T1_MP!$I$97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solidFill>
                    <a:schemeClr val="accent6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T1_MP!$A$98:$A$106</c15:sqref>
                        </c15:fullRef>
                        <c15:formulaRef>
                          <c15:sqref>T1_MP!$A$102:$A$103</c15:sqref>
                        </c15:formulaRef>
                      </c:ext>
                    </c:extLst>
                    <c:strCache>
                      <c:ptCount val="2"/>
                      <c:pt idx="0">
                        <c:v>Total modernisation des exploitations</c:v>
                      </c:pt>
                      <c:pt idx="1">
                        <c:v>Pastoralisme (pas de données 2023)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T1_MP!$I$98:$I$106</c15:sqref>
                        </c15:fullRef>
                        <c15:formulaRef>
                          <c15:sqref>T1_MP!$I$102:$I$103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585.37400000000002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AEB8-4BBB-98E4-C704E3BFEF1B}"/>
                  </c:ext>
                </c:extLst>
              </c15:ser>
            </c15:filteredBarSeries>
          </c:ext>
        </c:extLst>
      </c:barChart>
      <c:catAx>
        <c:axId val="126910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9104832"/>
        <c:crosses val="autoZero"/>
        <c:auto val="1"/>
        <c:lblAlgn val="ctr"/>
        <c:lblOffset val="100"/>
        <c:noMultiLvlLbl val="0"/>
      </c:catAx>
      <c:valAx>
        <c:axId val="126910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910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34536307961504"/>
          <c:y val="9.6008637741867062E-2"/>
          <c:w val="0.74630052493438315"/>
          <c:h val="0.7776311916935312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RA20_MP!$D$50</c:f>
              <c:strCache>
                <c:ptCount val="1"/>
                <c:pt idx="0">
                  <c:v>P1 moyen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RA20_MP!$E$49:$M$49</c:f>
              <c:strCache>
                <c:ptCount val="9"/>
                <c:pt idx="0">
                  <c:v>BV</c:v>
                </c:pt>
                <c:pt idx="1">
                  <c:v>PE</c:v>
                </c:pt>
                <c:pt idx="2">
                  <c:v>OvIns Cap</c:v>
                </c:pt>
                <c:pt idx="3">
                  <c:v>BL et M</c:v>
                </c:pt>
                <c:pt idx="4">
                  <c:v>GC</c:v>
                </c:pt>
                <c:pt idx="5">
                  <c:v>Granivores</c:v>
                </c:pt>
                <c:pt idx="6">
                  <c:v>Arboriculture</c:v>
                </c:pt>
                <c:pt idx="7">
                  <c:v>Viticulture</c:v>
                </c:pt>
                <c:pt idx="8">
                  <c:v>Leg et Horti</c:v>
                </c:pt>
              </c:strCache>
            </c:strRef>
          </c:cat>
          <c:val>
            <c:numRef>
              <c:f>RA20_MP!$E$50:$M$50</c:f>
              <c:numCache>
                <c:formatCode>_-* #\ ##0\ _€_-;\-* #\ ##0\ _€_-;_-* "-"??\ _€_-;_-@_-</c:formatCode>
                <c:ptCount val="9"/>
                <c:pt idx="0">
                  <c:v>145.34016727333906</c:v>
                </c:pt>
                <c:pt idx="1">
                  <c:v>128.80785059081956</c:v>
                </c:pt>
                <c:pt idx="2">
                  <c:v>101.83666384591186</c:v>
                </c:pt>
                <c:pt idx="3">
                  <c:v>98.961385757369115</c:v>
                </c:pt>
                <c:pt idx="4">
                  <c:v>93.18565304726755</c:v>
                </c:pt>
                <c:pt idx="5">
                  <c:v>88.875819351049458</c:v>
                </c:pt>
                <c:pt idx="6">
                  <c:v>62.162582778571647</c:v>
                </c:pt>
                <c:pt idx="7">
                  <c:v>57.311929916969333</c:v>
                </c:pt>
                <c:pt idx="8">
                  <c:v>34.487524830365437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FF-4BF2-9932-B9A9910DC8CB}"/>
            </c:ext>
          </c:extLst>
        </c:ser>
        <c:ser>
          <c:idx val="1"/>
          <c:order val="1"/>
          <c:tx>
            <c:strRef>
              <c:f>RA20_MP!$D$51</c:f>
              <c:strCache>
                <c:ptCount val="1"/>
                <c:pt idx="0">
                  <c:v>P1/ha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RA20_MP!$E$49:$M$49</c:f>
              <c:strCache>
                <c:ptCount val="9"/>
                <c:pt idx="0">
                  <c:v>BV</c:v>
                </c:pt>
                <c:pt idx="1">
                  <c:v>PE</c:v>
                </c:pt>
                <c:pt idx="2">
                  <c:v>OvIns Cap</c:v>
                </c:pt>
                <c:pt idx="3">
                  <c:v>BL et M</c:v>
                </c:pt>
                <c:pt idx="4">
                  <c:v>GC</c:v>
                </c:pt>
                <c:pt idx="5">
                  <c:v>Granivores</c:v>
                </c:pt>
                <c:pt idx="6">
                  <c:v>Arboriculture</c:v>
                </c:pt>
                <c:pt idx="7">
                  <c:v>Viticulture</c:v>
                </c:pt>
                <c:pt idx="8">
                  <c:v>Leg et Horti</c:v>
                </c:pt>
              </c:strCache>
            </c:strRef>
          </c:cat>
          <c:val>
            <c:numRef>
              <c:f>RA20_MP!$E$51:$M$51</c:f>
              <c:numCache>
                <c:formatCode>_-* #\ ##0\ _€_-;\-* #\ ##0\ _€_-;_-* "-"??\ _€_-;_-@_-</c:formatCode>
                <c:ptCount val="9"/>
                <c:pt idx="0">
                  <c:v>126.14399966546479</c:v>
                </c:pt>
                <c:pt idx="1">
                  <c:v>101.99505456853763</c:v>
                </c:pt>
                <c:pt idx="2">
                  <c:v>135.07994880636423</c:v>
                </c:pt>
                <c:pt idx="3">
                  <c:v>74.55174775094163</c:v>
                </c:pt>
                <c:pt idx="4">
                  <c:v>92.333710911202743</c:v>
                </c:pt>
                <c:pt idx="5">
                  <c:v>103.48623913407101</c:v>
                </c:pt>
                <c:pt idx="6">
                  <c:v>98.788136135761405</c:v>
                </c:pt>
                <c:pt idx="7">
                  <c:v>58.443351665326979</c:v>
                </c:pt>
                <c:pt idx="8">
                  <c:v>91.787767192367795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FF-4BF2-9932-B9A9910DC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2635567"/>
        <c:axId val="1472630991"/>
      </c:barChart>
      <c:catAx>
        <c:axId val="1472635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2630991"/>
        <c:crossesAt val="100"/>
        <c:auto val="1"/>
        <c:lblAlgn val="ctr"/>
        <c:lblOffset val="100"/>
        <c:noMultiLvlLbl val="0"/>
      </c:catAx>
      <c:valAx>
        <c:axId val="147263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indice 100 zone MP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_€_-;\-* #\ ##0\ _€_-;_-* &quot;-&quot;??\ _€_-;_-@_-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2635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89052040812555"/>
          <c:y val="0.39473590549133136"/>
          <c:w val="0.23212401574803149"/>
          <c:h val="0.150672813015475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 des non bénéficiaires selon OTEX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RA20_MP!$D$45</c:f>
              <c:strCache>
                <c:ptCount val="1"/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RA20_MP!$E$42:$M$42</c:f>
              <c:strCache>
                <c:ptCount val="9"/>
                <c:pt idx="0">
                  <c:v>GC</c:v>
                </c:pt>
                <c:pt idx="1">
                  <c:v>PE</c:v>
                </c:pt>
                <c:pt idx="2">
                  <c:v>BV</c:v>
                </c:pt>
                <c:pt idx="3">
                  <c:v>OvIns Cap</c:v>
                </c:pt>
                <c:pt idx="4">
                  <c:v>Viticulture</c:v>
                </c:pt>
                <c:pt idx="5">
                  <c:v>Arboriculture</c:v>
                </c:pt>
                <c:pt idx="6">
                  <c:v>BL et M</c:v>
                </c:pt>
                <c:pt idx="7">
                  <c:v>Granivores</c:v>
                </c:pt>
                <c:pt idx="8">
                  <c:v>Leg et Horti</c:v>
                </c:pt>
              </c:strCache>
            </c:strRef>
          </c:cat>
          <c:val>
            <c:numRef>
              <c:f>RA20_MP!$E$45:$M$45</c:f>
              <c:numCache>
                <c:formatCode>0%</c:formatCode>
                <c:ptCount val="9"/>
                <c:pt idx="0">
                  <c:v>2.4406209089208902E-2</c:v>
                </c:pt>
                <c:pt idx="1">
                  <c:v>9.4955489614243327E-2</c:v>
                </c:pt>
                <c:pt idx="2">
                  <c:v>2.1122846025569762E-2</c:v>
                </c:pt>
                <c:pt idx="3">
                  <c:v>9.583333333333334E-2</c:v>
                </c:pt>
                <c:pt idx="4">
                  <c:v>0.25071225071225073</c:v>
                </c:pt>
                <c:pt idx="5">
                  <c:v>0.2104144527098831</c:v>
                </c:pt>
                <c:pt idx="6">
                  <c:v>3.8399999999999997E-2</c:v>
                </c:pt>
                <c:pt idx="7">
                  <c:v>0.29671717171717171</c:v>
                </c:pt>
                <c:pt idx="8">
                  <c:v>0.6953125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0-489A-9DE0-6CF32C3EF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75695135"/>
        <c:axId val="1575670175"/>
      </c:barChart>
      <c:catAx>
        <c:axId val="15756951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5670175"/>
        <c:crosses val="autoZero"/>
        <c:auto val="1"/>
        <c:lblAlgn val="ctr"/>
        <c:lblOffset val="100"/>
        <c:noMultiLvlLbl val="0"/>
      </c:catAx>
      <c:valAx>
        <c:axId val="1575670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5695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34536307961504"/>
          <c:y val="4.0740740740740744E-2"/>
          <c:w val="0.73233727034120721"/>
          <c:h val="0.8733397491980169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RA20_MP!$D$55:$E$55</c:f>
              <c:strCache>
                <c:ptCount val="2"/>
                <c:pt idx="0">
                  <c:v>SAU moy</c:v>
                </c:pt>
                <c:pt idx="1">
                  <c:v>non bénéficiaires in RA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RA20_MP!$F$54:$N$54</c:f>
              <c:strCache>
                <c:ptCount val="9"/>
                <c:pt idx="0">
                  <c:v>GC</c:v>
                </c:pt>
                <c:pt idx="1">
                  <c:v>PE</c:v>
                </c:pt>
                <c:pt idx="2">
                  <c:v>Viticulture</c:v>
                </c:pt>
                <c:pt idx="3">
                  <c:v>Arboriculture</c:v>
                </c:pt>
                <c:pt idx="4">
                  <c:v>Leg et Horti</c:v>
                </c:pt>
                <c:pt idx="5">
                  <c:v>BL et M</c:v>
                </c:pt>
                <c:pt idx="6">
                  <c:v>BV</c:v>
                </c:pt>
                <c:pt idx="7">
                  <c:v>OvIns Cap</c:v>
                </c:pt>
                <c:pt idx="8">
                  <c:v>Granivores</c:v>
                </c:pt>
              </c:strCache>
            </c:strRef>
          </c:cat>
          <c:val>
            <c:numRef>
              <c:f>RA20_MP!$F$57:$N$57</c:f>
              <c:numCache>
                <c:formatCode>_-* #\ ##0\ _€_-;\-* #\ ##0\ _€_-;_-* "-"??\ _€_-;_-@_-</c:formatCode>
                <c:ptCount val="9"/>
                <c:pt idx="0">
                  <c:v>12.727318007662834</c:v>
                </c:pt>
                <c:pt idx="1">
                  <c:v>2.8701171875</c:v>
                </c:pt>
                <c:pt idx="2">
                  <c:v>14.082575757575759</c:v>
                </c:pt>
                <c:pt idx="3">
                  <c:v>8.5979292929292921</c:v>
                </c:pt>
                <c:pt idx="4">
                  <c:v>2.815325842696629</c:v>
                </c:pt>
                <c:pt idx="5">
                  <c:v>17.687142857142856</c:v>
                </c:pt>
                <c:pt idx="6" formatCode="_-* #\ ##0.0\ _€_-;\-* #\ ##0.0\ _€_-;_-* &quot;-&quot;??\ _€_-;_-@_-">
                  <c:v>10.007735849056603</c:v>
                </c:pt>
                <c:pt idx="7" formatCode="_-* #\ ##0.0\ _€_-;\-* #\ ##0.0\ _€_-;_-* &quot;-&quot;??\ _€_-;_-@_-">
                  <c:v>10.682663043478261</c:v>
                </c:pt>
                <c:pt idx="8" formatCode="_-* #\ ##0.0\ _€_-;\-* #\ ##0.0\ _€_-;_-* &quot;-&quot;??\ _€_-;_-@_-">
                  <c:v>3.007659574468085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9-4599-BF31-272568CB60D8}"/>
            </c:ext>
          </c:extLst>
        </c:ser>
        <c:ser>
          <c:idx val="0"/>
          <c:order val="1"/>
          <c:tx>
            <c:strRef>
              <c:f>RA20_MP!$D$55:$E$55</c:f>
              <c:strCache>
                <c:ptCount val="2"/>
                <c:pt idx="0">
                  <c:v>SAU moy</c:v>
                </c:pt>
                <c:pt idx="1">
                  <c:v>non bénéficiaires in RA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cat>
            <c:strRef>
              <c:f>RA20_MP!$F$54:$N$54</c:f>
              <c:strCache>
                <c:ptCount val="9"/>
                <c:pt idx="0">
                  <c:v>GC</c:v>
                </c:pt>
                <c:pt idx="1">
                  <c:v>PE</c:v>
                </c:pt>
                <c:pt idx="2">
                  <c:v>Viticulture</c:v>
                </c:pt>
                <c:pt idx="3">
                  <c:v>Arboriculture</c:v>
                </c:pt>
                <c:pt idx="4">
                  <c:v>Leg et Horti</c:v>
                </c:pt>
                <c:pt idx="5">
                  <c:v>BL et M</c:v>
                </c:pt>
                <c:pt idx="6">
                  <c:v>BV</c:v>
                </c:pt>
                <c:pt idx="7">
                  <c:v>OvIns Cap</c:v>
                </c:pt>
                <c:pt idx="8">
                  <c:v>Granivores</c:v>
                </c:pt>
              </c:strCache>
            </c:strRef>
          </c:cat>
          <c:val>
            <c:numRef>
              <c:f>RA20_MP!$F$55:$N$55</c:f>
              <c:numCache>
                <c:formatCode>_-* #\ ##0\ _€_-;\-* #\ ##0\ _€_-;_-* "-"??\ _€_-;_-@_-</c:formatCode>
                <c:ptCount val="9"/>
                <c:pt idx="0">
                  <c:v>12.727318007662834</c:v>
                </c:pt>
                <c:pt idx="1">
                  <c:v>2.8701171875</c:v>
                </c:pt>
                <c:pt idx="2">
                  <c:v>14.082575757575759</c:v>
                </c:pt>
                <c:pt idx="3">
                  <c:v>8.5979292929292921</c:v>
                </c:pt>
                <c:pt idx="4">
                  <c:v>2.815325842696629</c:v>
                </c:pt>
                <c:pt idx="5">
                  <c:v>17.687142857142856</c:v>
                </c:pt>
                <c:pt idx="6">
                  <c:v>10.007735849056603</c:v>
                </c:pt>
                <c:pt idx="7">
                  <c:v>10.682663043478261</c:v>
                </c:pt>
                <c:pt idx="8">
                  <c:v>3.007659574468085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69-4599-BF31-272568CB60D8}"/>
            </c:ext>
          </c:extLst>
        </c:ser>
        <c:ser>
          <c:idx val="2"/>
          <c:order val="2"/>
          <c:tx>
            <c:strRef>
              <c:f>RA20_MP!$D$56:$E$56</c:f>
              <c:strCache>
                <c:ptCount val="2"/>
                <c:pt idx="0">
                  <c:v>SAU moy</c:v>
                </c:pt>
                <c:pt idx="1">
                  <c:v>Bénéficiaires in RA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RA20_MP!$F$54:$N$54</c:f>
              <c:strCache>
                <c:ptCount val="9"/>
                <c:pt idx="0">
                  <c:v>GC</c:v>
                </c:pt>
                <c:pt idx="1">
                  <c:v>PE</c:v>
                </c:pt>
                <c:pt idx="2">
                  <c:v>Viticulture</c:v>
                </c:pt>
                <c:pt idx="3">
                  <c:v>Arboriculture</c:v>
                </c:pt>
                <c:pt idx="4">
                  <c:v>Leg et Horti</c:v>
                </c:pt>
                <c:pt idx="5">
                  <c:v>BL et M</c:v>
                </c:pt>
                <c:pt idx="6">
                  <c:v>BV</c:v>
                </c:pt>
                <c:pt idx="7">
                  <c:v>OvIns Cap</c:v>
                </c:pt>
                <c:pt idx="8">
                  <c:v>Granivores</c:v>
                </c:pt>
              </c:strCache>
            </c:strRef>
          </c:cat>
          <c:val>
            <c:numRef>
              <c:f>RA20_MP!$F$56:$N$56</c:f>
              <c:numCache>
                <c:formatCode>_-* #\ ##0\ _€_-;\-* #\ ##0\ _€_-;_-* "-"??\ _€_-;_-@_-</c:formatCode>
                <c:ptCount val="9"/>
                <c:pt idx="0">
                  <c:v>65.194694718681106</c:v>
                </c:pt>
                <c:pt idx="1">
                  <c:v>81.580565573770485</c:v>
                </c:pt>
                <c:pt idx="2">
                  <c:v>63.348073510773126</c:v>
                </c:pt>
                <c:pt idx="3">
                  <c:v>40.64880215343203</c:v>
                </c:pt>
                <c:pt idx="4">
                  <c:v>24.271728971962617</c:v>
                </c:pt>
                <c:pt idx="5">
                  <c:v>85.749467554076546</c:v>
                </c:pt>
                <c:pt idx="6">
                  <c:v>74.429063032367978</c:v>
                </c:pt>
                <c:pt idx="7">
                  <c:v>48.700875576036864</c:v>
                </c:pt>
                <c:pt idx="8">
                  <c:v>55.478473967684018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69-4599-BF31-272568CB6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3708063"/>
        <c:axId val="1413708895"/>
      </c:barChart>
      <c:catAx>
        <c:axId val="14137080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3708895"/>
        <c:crosses val="autoZero"/>
        <c:auto val="1"/>
        <c:lblAlgn val="ctr"/>
        <c:lblOffset val="100"/>
        <c:noMultiLvlLbl val="0"/>
      </c:catAx>
      <c:valAx>
        <c:axId val="1413708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SAU ha moyen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3708063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71538225061671"/>
          <c:y val="2.0123730757396339E-2"/>
          <c:w val="0.24028563538377293"/>
          <c:h val="0.165152843128861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734536307961504"/>
          <c:y val="4.0740740740740744E-2"/>
          <c:w val="0.73233727034120721"/>
          <c:h val="0.8733397491980169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RA20_MP!$D$58:$E$58</c:f>
              <c:strCache>
                <c:ptCount val="2"/>
                <c:pt idx="0">
                  <c:v>P1 moy</c:v>
                </c:pt>
                <c:pt idx="1">
                  <c:v>Bénéficiaires in RA</c:v>
                </c:pt>
              </c:strCache>
            </c:strRef>
          </c:tx>
          <c:spPr>
            <a:solidFill>
              <a:srgbClr val="C39BE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RA20_MP!$F$54:$N$54</c:f>
              <c:strCache>
                <c:ptCount val="9"/>
                <c:pt idx="0">
                  <c:v>GC</c:v>
                </c:pt>
                <c:pt idx="1">
                  <c:v>PE</c:v>
                </c:pt>
                <c:pt idx="2">
                  <c:v>Viticulture</c:v>
                </c:pt>
                <c:pt idx="3">
                  <c:v>Arboriculture</c:v>
                </c:pt>
                <c:pt idx="4">
                  <c:v>Leg et Horti</c:v>
                </c:pt>
                <c:pt idx="5">
                  <c:v>BL et M</c:v>
                </c:pt>
                <c:pt idx="6">
                  <c:v>BV</c:v>
                </c:pt>
                <c:pt idx="7">
                  <c:v>OvIns Cap</c:v>
                </c:pt>
                <c:pt idx="8">
                  <c:v>Granivores</c:v>
                </c:pt>
              </c:strCache>
            </c:strRef>
          </c:cat>
          <c:val>
            <c:numRef>
              <c:f>RA20_MP!$F$58:$N$58</c:f>
              <c:numCache>
                <c:formatCode>_-* #\ ##0\ _€_-;\-* #\ ##0\ _€_-;_-* "-"??\ _€_-;_-@_-</c:formatCode>
                <c:ptCount val="9"/>
                <c:pt idx="0">
                  <c:v>15205.843190836767</c:v>
                </c:pt>
                <c:pt idx="1">
                  <c:v>21018.600114754099</c:v>
                </c:pt>
                <c:pt idx="2">
                  <c:v>9352.042839036756</c:v>
                </c:pt>
                <c:pt idx="3">
                  <c:v>10143.562395693136</c:v>
                </c:pt>
                <c:pt idx="4">
                  <c:v>5627.6033644859817</c:v>
                </c:pt>
                <c:pt idx="5">
                  <c:v>16148.315374376038</c:v>
                </c:pt>
                <c:pt idx="6">
                  <c:v>23716.309545712662</c:v>
                </c:pt>
                <c:pt idx="7">
                  <c:v>16617.497338709676</c:v>
                </c:pt>
                <c:pt idx="8">
                  <c:v>14502.573393177736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4B-48A1-B73F-A104FF2E9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3708063"/>
        <c:axId val="1413708895"/>
      </c:barChart>
      <c:catAx>
        <c:axId val="14137080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3708895"/>
        <c:crosses val="autoZero"/>
        <c:auto val="1"/>
        <c:lblAlgn val="ctr"/>
        <c:lblOffset val="100"/>
        <c:noMultiLvlLbl val="0"/>
      </c:catAx>
      <c:valAx>
        <c:axId val="1413708895"/>
        <c:scaling>
          <c:orientation val="minMax"/>
          <c:max val="25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 moyen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3708063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492897064715373"/>
          <c:y val="0.44961314839059757"/>
          <c:w val="0.30265048576769388"/>
          <c:h val="0.130166196534675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T1_ZM!$A$55</c:f>
              <c:strCache>
                <c:ptCount val="1"/>
                <c:pt idx="0">
                  <c:v>Total aides découplées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T1_ZM!$B$54:$L$54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T1_ZM!$B$55:$L$55</c:f>
              <c:numCache>
                <c:formatCode>_-* #\ ##0\ _€_-;\-* #\ ##0\ _€_-;_-* "-"??\ _€_-;_-@_-</c:formatCode>
                <c:ptCount val="11"/>
                <c:pt idx="0">
                  <c:v>335789.95146999997</c:v>
                </c:pt>
                <c:pt idx="1">
                  <c:v>354831.53326</c:v>
                </c:pt>
                <c:pt idx="2">
                  <c:v>370172.1335</c:v>
                </c:pt>
                <c:pt idx="3">
                  <c:v>369280.04374999995</c:v>
                </c:pt>
                <c:pt idx="4">
                  <c:v>379115.07373</c:v>
                </c:pt>
                <c:pt idx="5">
                  <c:v>373981.34620999999</c:v>
                </c:pt>
                <c:pt idx="6">
                  <c:v>378149.56698</c:v>
                </c:pt>
                <c:pt idx="7">
                  <c:v>383025.21017999999</c:v>
                </c:pt>
                <c:pt idx="10">
                  <c:v>379155.25010999996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DA-4D65-9129-E8590AFFF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9647231"/>
        <c:axId val="1739648479"/>
      </c:barChart>
      <c:catAx>
        <c:axId val="173964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9648479"/>
        <c:crosses val="autoZero"/>
        <c:auto val="1"/>
        <c:lblAlgn val="ctr"/>
        <c:lblOffset val="100"/>
        <c:noMultiLvlLbl val="0"/>
      </c:catAx>
      <c:valAx>
        <c:axId val="17396484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9647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T1_ZM!$B$54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CC99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T1_ZM!$A$56:$A$63</c15:sqref>
                  </c15:fullRef>
                </c:ext>
              </c:extLst>
              <c:f>T1_ZM!$A$60</c:f>
              <c:strCache>
                <c:ptCount val="1"/>
                <c:pt idx="0">
                  <c:v>ICHN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T1_ZM!$B$56:$B$63</c15:sqref>
                  </c15:fullRef>
                </c:ext>
              </c:extLst>
              <c:f>T1_ZM!$B$60</c:f>
              <c:numCache>
                <c:formatCode>_-* #\ ##0\ _€_-;\-* #\ ##0\ _€_-;_-* "-"??\ _€_-;_-@_-</c:formatCode>
                <c:ptCount val="1"/>
                <c:pt idx="0">
                  <c:v>181484.25925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3-46F4-A280-0C6BE16786B6}"/>
            </c:ext>
          </c:extLst>
        </c:ser>
        <c:ser>
          <c:idx val="1"/>
          <c:order val="1"/>
          <c:tx>
            <c:strRef>
              <c:f>T1_ZM!$C$54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C99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T1_ZM!$A$56:$A$63</c15:sqref>
                  </c15:fullRef>
                </c:ext>
              </c:extLst>
              <c:f>T1_ZM!$A$60</c:f>
              <c:strCache>
                <c:ptCount val="1"/>
                <c:pt idx="0">
                  <c:v>ICHN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T1_ZM!$C$56:$C$63</c15:sqref>
                  </c15:fullRef>
                </c:ext>
              </c:extLst>
              <c:f>T1_ZM!$C$60</c:f>
              <c:numCache>
                <c:formatCode>_-* #\ ##0\ _€_-;\-* #\ ##0\ _€_-;_-* "-"??\ _€_-;_-@_-</c:formatCode>
                <c:ptCount val="1"/>
                <c:pt idx="0">
                  <c:v>190285.32203000001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33-46F4-A280-0C6BE16786B6}"/>
            </c:ext>
          </c:extLst>
        </c:ser>
        <c:ser>
          <c:idx val="2"/>
          <c:order val="2"/>
          <c:tx>
            <c:strRef>
              <c:f>T1_ZM!$D$54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CC99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T1_ZM!$A$56:$A$63</c15:sqref>
                  </c15:fullRef>
                </c:ext>
              </c:extLst>
              <c:f>T1_ZM!$A$60</c:f>
              <c:strCache>
                <c:ptCount val="1"/>
                <c:pt idx="0">
                  <c:v>ICHN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T1_ZM!$D$56:$D$63</c15:sqref>
                  </c15:fullRef>
                </c:ext>
              </c:extLst>
              <c:f>T1_ZM!$D$60</c:f>
              <c:numCache>
                <c:formatCode>_-* #\ ##0\ _€_-;\-* #\ ##0\ _€_-;_-* "-"??\ _€_-;_-@_-</c:formatCode>
                <c:ptCount val="1"/>
                <c:pt idx="0">
                  <c:v>196739.46124999999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33-46F4-A280-0C6BE16786B6}"/>
            </c:ext>
          </c:extLst>
        </c:ser>
        <c:ser>
          <c:idx val="3"/>
          <c:order val="3"/>
          <c:tx>
            <c:strRef>
              <c:f>T1_ZM!$E$54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CC99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T1_ZM!$A$56:$A$63</c15:sqref>
                  </c15:fullRef>
                </c:ext>
              </c:extLst>
              <c:f>T1_ZM!$A$60</c:f>
              <c:strCache>
                <c:ptCount val="1"/>
                <c:pt idx="0">
                  <c:v>ICHN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T1_ZM!$E$56:$E$63</c15:sqref>
                  </c15:fullRef>
                </c:ext>
              </c:extLst>
              <c:f>T1_ZM!$E$60</c:f>
              <c:numCache>
                <c:formatCode>_-* #\ ##0\ _€_-;\-* #\ ##0\ _€_-;_-* "-"??\ _€_-;_-@_-</c:formatCode>
                <c:ptCount val="1"/>
                <c:pt idx="0">
                  <c:v>197716.74626000001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33-46F4-A280-0C6BE16786B6}"/>
            </c:ext>
          </c:extLst>
        </c:ser>
        <c:ser>
          <c:idx val="4"/>
          <c:order val="4"/>
          <c:tx>
            <c:strRef>
              <c:f>T1_ZM!$F$54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CC99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T1_ZM!$A$56:$A$63</c15:sqref>
                  </c15:fullRef>
                </c:ext>
              </c:extLst>
              <c:f>T1_ZM!$A$60</c:f>
              <c:strCache>
                <c:ptCount val="1"/>
                <c:pt idx="0">
                  <c:v>ICHN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T1_ZM!$F$56:$F$63</c15:sqref>
                  </c15:fullRef>
                </c:ext>
              </c:extLst>
              <c:f>T1_ZM!$F$60</c:f>
              <c:numCache>
                <c:formatCode>_-* #\ ##0\ _€_-;\-* #\ ##0\ _€_-;_-* "-"??\ _€_-;_-@_-</c:formatCode>
                <c:ptCount val="1"/>
                <c:pt idx="0">
                  <c:v>199329.31043999997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33-46F4-A280-0C6BE16786B6}"/>
            </c:ext>
          </c:extLst>
        </c:ser>
        <c:ser>
          <c:idx val="5"/>
          <c:order val="5"/>
          <c:tx>
            <c:strRef>
              <c:f>T1_ZM!$G$54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T1_ZM!$A$56:$A$63</c15:sqref>
                  </c15:fullRef>
                </c:ext>
              </c:extLst>
              <c:f>T1_ZM!$A$60</c:f>
              <c:strCache>
                <c:ptCount val="1"/>
                <c:pt idx="0">
                  <c:v>ICHN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T1_ZM!$G$56:$G$63</c15:sqref>
                  </c15:fullRef>
                </c:ext>
              </c:extLst>
              <c:f>T1_ZM!$G$60</c:f>
              <c:numCache>
                <c:formatCode>_-* #\ ##0\ _€_-;\-* #\ ##0\ _€_-;_-* "-"??\ _€_-;_-@_-</c:formatCode>
                <c:ptCount val="1"/>
                <c:pt idx="0">
                  <c:v>200150.78672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33-46F4-A280-0C6BE16786B6}"/>
            </c:ext>
          </c:extLst>
        </c:ser>
        <c:ser>
          <c:idx val="6"/>
          <c:order val="6"/>
          <c:tx>
            <c:strRef>
              <c:f>T1_ZM!$H$54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C99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T1_ZM!$A$56:$A$63</c15:sqref>
                  </c15:fullRef>
                </c:ext>
              </c:extLst>
              <c:f>T1_ZM!$A$60</c:f>
              <c:strCache>
                <c:ptCount val="1"/>
                <c:pt idx="0">
                  <c:v>ICHN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T1_ZM!$H$56:$H$63</c15:sqref>
                  </c15:fullRef>
                </c:ext>
              </c:extLst>
              <c:f>T1_ZM!$H$60</c:f>
              <c:numCache>
                <c:formatCode>_-* #\ ##0\ _€_-;\-* #\ ##0\ _€_-;_-* "-"??\ _€_-;_-@_-</c:formatCode>
                <c:ptCount val="1"/>
                <c:pt idx="0">
                  <c:v>201141.41616000002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33-46F4-A280-0C6BE16786B6}"/>
            </c:ext>
          </c:extLst>
        </c:ser>
        <c:ser>
          <c:idx val="7"/>
          <c:order val="7"/>
          <c:tx>
            <c:strRef>
              <c:f>T1_ZM!$I$54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99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T1_ZM!$A$56:$A$63</c15:sqref>
                  </c15:fullRef>
                </c:ext>
              </c:extLst>
              <c:f>T1_ZM!$A$60</c:f>
              <c:strCache>
                <c:ptCount val="1"/>
                <c:pt idx="0">
                  <c:v>ICHN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T1_ZM!$I$56:$I$63</c15:sqref>
                  </c15:fullRef>
                </c:ext>
              </c:extLst>
              <c:f>T1_ZM!$I$60</c:f>
              <c:numCache>
                <c:formatCode>_-* #\ ##0\ _€_-;\-* #\ ##0\ _€_-;_-* "-"??\ _€_-;_-@_-</c:formatCode>
                <c:ptCount val="1"/>
                <c:pt idx="0">
                  <c:v>201050.08356999999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433-46F4-A280-0C6BE16786B6}"/>
            </c:ext>
          </c:extLst>
        </c:ser>
        <c:ser>
          <c:idx val="10"/>
          <c:order val="10"/>
          <c:tx>
            <c:strRef>
              <c:f>T1_ZM!$L$54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3C1A5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T1_ZM!$A$56:$A$63</c15:sqref>
                  </c15:fullRef>
                </c:ext>
              </c:extLst>
              <c:f>T1_ZM!$A$60</c:f>
              <c:strCache>
                <c:ptCount val="1"/>
                <c:pt idx="0">
                  <c:v>ICHN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T1_ZM!$L$56:$L$63</c15:sqref>
                  </c15:fullRef>
                </c:ext>
              </c:extLst>
              <c:f>T1_ZM!$L$60</c:f>
              <c:numCache>
                <c:formatCode>_-* #\ ##0\ _€_-;\-* #\ ##0\ _€_-;_-* "-"??\ _€_-;_-@_-</c:formatCode>
                <c:ptCount val="1"/>
                <c:pt idx="0">
                  <c:v>198886.46448000002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433-46F4-A280-0C6BE1678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9647231"/>
        <c:axId val="1739648479"/>
        <c:extLst>
          <c:ext xmlns:c15="http://schemas.microsoft.com/office/drawing/2012/chart" uri="{02D57815-91ED-43cb-92C2-25804820EDAC}">
            <c15:filteredBar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T1_ZM!$J$54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T1_ZM!$A$56:$A$63</c15:sqref>
                        </c15:fullRef>
                        <c15:formulaRef>
                          <c15:sqref>T1_ZM!$A$60</c15:sqref>
                        </c15:formulaRef>
                      </c:ext>
                    </c:extLst>
                    <c:strCache>
                      <c:ptCount val="1"/>
                      <c:pt idx="0">
                        <c:v>ICHN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T1_ZM!$J$56:$J$63</c15:sqref>
                        </c15:fullRef>
                        <c15:formulaRef>
                          <c15:sqref>T1_ZM!$J$60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0433-46F4-A280-0C6BE16786B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HorsPAMa!#REF!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T1_ZM!$A$56:$A$63</c15:sqref>
                        </c15:fullRef>
                        <c15:formulaRef>
                          <c15:sqref>T1_ZM!$A$60</c15:sqref>
                        </c15:formulaRef>
                      </c:ext>
                    </c:extLst>
                    <c:strCache>
                      <c:ptCount val="1"/>
                      <c:pt idx="0">
                        <c:v>ICHN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T1_ZM!$K$56:$K$63</c15:sqref>
                        </c15:fullRef>
                        <c15:formulaRef>
                          <c15:sqref>T1_ZM!$K$60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433-46F4-A280-0C6BE16786B6}"/>
                  </c:ext>
                </c:extLst>
              </c15:ser>
            </c15:filteredBarSeries>
          </c:ext>
        </c:extLst>
      </c:barChart>
      <c:catAx>
        <c:axId val="173964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9648479"/>
        <c:crosses val="autoZero"/>
        <c:auto val="1"/>
        <c:lblAlgn val="ctr"/>
        <c:lblOffset val="100"/>
        <c:noMultiLvlLbl val="0"/>
      </c:catAx>
      <c:valAx>
        <c:axId val="1739648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9647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T1_ZM!$B$54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T1_ZM!$A$56:$A$63</c15:sqref>
                  </c15:fullRef>
                </c:ext>
              </c:extLst>
              <c:f>(T1_ZM!$A$56:$A$57,T1_ZM!$A$61:$A$62)</c:f>
              <c:strCache>
                <c:ptCount val="4"/>
                <c:pt idx="0">
                  <c:v>Aides couplées animales</c:v>
                </c:pt>
                <c:pt idx="1">
                  <c:v>Aides couplées végétales</c:v>
                </c:pt>
                <c:pt idx="2">
                  <c:v>AE</c:v>
                </c:pt>
                <c:pt idx="3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T1_ZM!$B$56:$B$63</c15:sqref>
                  </c15:fullRef>
                </c:ext>
              </c:extLst>
              <c:f>(T1_ZM!$B$56:$B$57,T1_ZM!$B$61:$B$62)</c:f>
              <c:numCache>
                <c:formatCode>_-* #\ ##0\ _€_-;\-* #\ ##0\ _€_-;_-* "-"??\ _€_-;_-@_-</c:formatCode>
                <c:ptCount val="4"/>
                <c:pt idx="0">
                  <c:v>92805.847139999983</c:v>
                </c:pt>
                <c:pt idx="1">
                  <c:v>5655.4093300000004</c:v>
                </c:pt>
                <c:pt idx="2">
                  <c:v>10502.211080000001</c:v>
                </c:pt>
                <c:pt idx="3">
                  <c:v>1724.57602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CF-406C-88F2-450D0F54EFEF}"/>
            </c:ext>
          </c:extLst>
        </c:ser>
        <c:ser>
          <c:idx val="1"/>
          <c:order val="1"/>
          <c:tx>
            <c:strRef>
              <c:f>T1_ZM!$C$54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T1_ZM!$A$56:$A$63</c15:sqref>
                  </c15:fullRef>
                </c:ext>
              </c:extLst>
              <c:f>(T1_ZM!$A$56:$A$57,T1_ZM!$A$61:$A$62)</c:f>
              <c:strCache>
                <c:ptCount val="4"/>
                <c:pt idx="0">
                  <c:v>Aides couplées animales</c:v>
                </c:pt>
                <c:pt idx="1">
                  <c:v>Aides couplées végétales</c:v>
                </c:pt>
                <c:pt idx="2">
                  <c:v>AE</c:v>
                </c:pt>
                <c:pt idx="3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T1_ZM!$C$56:$C$63</c15:sqref>
                  </c15:fullRef>
                </c:ext>
              </c:extLst>
              <c:f>(T1_ZM!$C$56:$C$57,T1_ZM!$C$61:$C$62)</c:f>
              <c:numCache>
                <c:formatCode>_-* #\ ##0\ _€_-;\-* #\ ##0\ _€_-;_-* "-"??\ _€_-;_-@_-</c:formatCode>
                <c:ptCount val="4"/>
                <c:pt idx="0">
                  <c:v>91429.070550000004</c:v>
                </c:pt>
                <c:pt idx="1">
                  <c:v>9278.2164100000009</c:v>
                </c:pt>
                <c:pt idx="2">
                  <c:v>16070.406090000002</c:v>
                </c:pt>
                <c:pt idx="3">
                  <c:v>1507.5653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CF-406C-88F2-450D0F54EFEF}"/>
            </c:ext>
          </c:extLst>
        </c:ser>
        <c:ser>
          <c:idx val="2"/>
          <c:order val="2"/>
          <c:tx>
            <c:strRef>
              <c:f>T1_ZM!$D$54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T1_ZM!$A$56:$A$63</c15:sqref>
                  </c15:fullRef>
                </c:ext>
              </c:extLst>
              <c:f>(T1_ZM!$A$56:$A$57,T1_ZM!$A$61:$A$62)</c:f>
              <c:strCache>
                <c:ptCount val="4"/>
                <c:pt idx="0">
                  <c:v>Aides couplées animales</c:v>
                </c:pt>
                <c:pt idx="1">
                  <c:v>Aides couplées végétales</c:v>
                </c:pt>
                <c:pt idx="2">
                  <c:v>AE</c:v>
                </c:pt>
                <c:pt idx="3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T1_ZM!$D$56:$D$63</c15:sqref>
                  </c15:fullRef>
                </c:ext>
              </c:extLst>
              <c:f>(T1_ZM!$D$56:$D$57,T1_ZM!$D$61:$D$62)</c:f>
              <c:numCache>
                <c:formatCode>_-* #\ ##0\ _€_-;\-* #\ ##0\ _€_-;_-* "-"??\ _€_-;_-@_-</c:formatCode>
                <c:ptCount val="4"/>
                <c:pt idx="0">
                  <c:v>91777.239079999999</c:v>
                </c:pt>
                <c:pt idx="1">
                  <c:v>11172.102579999999</c:v>
                </c:pt>
                <c:pt idx="2">
                  <c:v>18808.762429999999</c:v>
                </c:pt>
                <c:pt idx="3">
                  <c:v>1594.7426500000001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CF-406C-88F2-450D0F54EFEF}"/>
            </c:ext>
          </c:extLst>
        </c:ser>
        <c:ser>
          <c:idx val="3"/>
          <c:order val="3"/>
          <c:tx>
            <c:strRef>
              <c:f>T1_ZM!$E$54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T1_ZM!$A$56:$A$63</c15:sqref>
                  </c15:fullRef>
                </c:ext>
              </c:extLst>
              <c:f>(T1_ZM!$A$56:$A$57,T1_ZM!$A$61:$A$62)</c:f>
              <c:strCache>
                <c:ptCount val="4"/>
                <c:pt idx="0">
                  <c:v>Aides couplées animales</c:v>
                </c:pt>
                <c:pt idx="1">
                  <c:v>Aides couplées végétales</c:v>
                </c:pt>
                <c:pt idx="2">
                  <c:v>AE</c:v>
                </c:pt>
                <c:pt idx="3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T1_ZM!$E$56:$E$63</c15:sqref>
                  </c15:fullRef>
                </c:ext>
              </c:extLst>
              <c:f>(T1_ZM!$E$56:$E$57,T1_ZM!$E$61:$E$62)</c:f>
              <c:numCache>
                <c:formatCode>_-* #\ ##0\ _€_-;\-* #\ ##0\ _€_-;_-* "-"??\ _€_-;_-@_-</c:formatCode>
                <c:ptCount val="4"/>
                <c:pt idx="0">
                  <c:v>89153.393679999994</c:v>
                </c:pt>
                <c:pt idx="1">
                  <c:v>10502.946630000002</c:v>
                </c:pt>
                <c:pt idx="2">
                  <c:v>20296.562579999998</c:v>
                </c:pt>
                <c:pt idx="3">
                  <c:v>1780.1311999999998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CF-406C-88F2-450D0F54EFEF}"/>
            </c:ext>
          </c:extLst>
        </c:ser>
        <c:ser>
          <c:idx val="4"/>
          <c:order val="4"/>
          <c:tx>
            <c:strRef>
              <c:f>T1_ZM!$F$54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T1_ZM!$A$56:$A$63</c15:sqref>
                  </c15:fullRef>
                </c:ext>
              </c:extLst>
              <c:f>(T1_ZM!$A$56:$A$57,T1_ZM!$A$61:$A$62)</c:f>
              <c:strCache>
                <c:ptCount val="4"/>
                <c:pt idx="0">
                  <c:v>Aides couplées animales</c:v>
                </c:pt>
                <c:pt idx="1">
                  <c:v>Aides couplées végétales</c:v>
                </c:pt>
                <c:pt idx="2">
                  <c:v>AE</c:v>
                </c:pt>
                <c:pt idx="3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T1_ZM!$F$56:$F$63</c15:sqref>
                  </c15:fullRef>
                </c:ext>
              </c:extLst>
              <c:f>(T1_ZM!$F$56:$F$57,T1_ZM!$F$61:$F$62)</c:f>
              <c:numCache>
                <c:formatCode>_-* #\ ##0\ _€_-;\-* #\ ##0\ _€_-;_-* "-"??\ _€_-;_-@_-</c:formatCode>
                <c:ptCount val="4"/>
                <c:pt idx="0">
                  <c:v>89473.989419999998</c:v>
                </c:pt>
                <c:pt idx="1">
                  <c:v>9009.8122000000021</c:v>
                </c:pt>
                <c:pt idx="2">
                  <c:v>21644.969969999998</c:v>
                </c:pt>
                <c:pt idx="3">
                  <c:v>1998.8587200000002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CF-406C-88F2-450D0F54EFEF}"/>
            </c:ext>
          </c:extLst>
        </c:ser>
        <c:ser>
          <c:idx val="5"/>
          <c:order val="5"/>
          <c:tx>
            <c:strRef>
              <c:f>T1_ZM!$G$54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T1_ZM!$A$56:$A$63</c15:sqref>
                  </c15:fullRef>
                </c:ext>
              </c:extLst>
              <c:f>(T1_ZM!$A$56:$A$57,T1_ZM!$A$61:$A$62)</c:f>
              <c:strCache>
                <c:ptCount val="4"/>
                <c:pt idx="0">
                  <c:v>Aides couplées animales</c:v>
                </c:pt>
                <c:pt idx="1">
                  <c:v>Aides couplées végétales</c:v>
                </c:pt>
                <c:pt idx="2">
                  <c:v>AE</c:v>
                </c:pt>
                <c:pt idx="3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T1_ZM!$G$56:$G$63</c15:sqref>
                  </c15:fullRef>
                </c:ext>
              </c:extLst>
              <c:f>(T1_ZM!$G$56:$G$57,T1_ZM!$G$61:$G$62)</c:f>
              <c:numCache>
                <c:formatCode>_-* #\ ##0\ _€_-;\-* #\ ##0\ _€_-;_-* "-"??\ _€_-;_-@_-</c:formatCode>
                <c:ptCount val="4"/>
                <c:pt idx="0">
                  <c:v>88162.438969999988</c:v>
                </c:pt>
                <c:pt idx="1">
                  <c:v>8252.576860000001</c:v>
                </c:pt>
                <c:pt idx="2">
                  <c:v>20246.981039999999</c:v>
                </c:pt>
                <c:pt idx="3">
                  <c:v>2155.1818800000001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CF-406C-88F2-450D0F54EFEF}"/>
            </c:ext>
          </c:extLst>
        </c:ser>
        <c:ser>
          <c:idx val="6"/>
          <c:order val="6"/>
          <c:tx>
            <c:strRef>
              <c:f>T1_ZM!$H$54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T1_ZM!$A$56:$A$63</c15:sqref>
                  </c15:fullRef>
                </c:ext>
              </c:extLst>
              <c:f>(T1_ZM!$A$56:$A$57,T1_ZM!$A$61:$A$62)</c:f>
              <c:strCache>
                <c:ptCount val="4"/>
                <c:pt idx="0">
                  <c:v>Aides couplées animales</c:v>
                </c:pt>
                <c:pt idx="1">
                  <c:v>Aides couplées végétales</c:v>
                </c:pt>
                <c:pt idx="2">
                  <c:v>AE</c:v>
                </c:pt>
                <c:pt idx="3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T1_ZM!$H$56:$H$63</c15:sqref>
                  </c15:fullRef>
                </c:ext>
              </c:extLst>
              <c:f>(T1_ZM!$H$56:$H$57,T1_ZM!$H$61:$H$62)</c:f>
              <c:numCache>
                <c:formatCode>_-* #\ ##0\ _€_-;\-* #\ ##0\ _€_-;_-* "-"??\ _€_-;_-@_-</c:formatCode>
                <c:ptCount val="4"/>
                <c:pt idx="0">
                  <c:v>88759.937430000005</c:v>
                </c:pt>
                <c:pt idx="1">
                  <c:v>7917.3361399999994</c:v>
                </c:pt>
                <c:pt idx="2">
                  <c:v>18867.207849999999</c:v>
                </c:pt>
                <c:pt idx="3">
                  <c:v>2458.2503700000002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CF-406C-88F2-450D0F54EFEF}"/>
            </c:ext>
          </c:extLst>
        </c:ser>
        <c:ser>
          <c:idx val="7"/>
          <c:order val="7"/>
          <c:tx>
            <c:strRef>
              <c:f>T1_ZM!$I$54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T1_ZM!$A$56:$A$63</c15:sqref>
                  </c15:fullRef>
                </c:ext>
              </c:extLst>
              <c:f>(T1_ZM!$A$56:$A$57,T1_ZM!$A$61:$A$62)</c:f>
              <c:strCache>
                <c:ptCount val="4"/>
                <c:pt idx="0">
                  <c:v>Aides couplées animales</c:v>
                </c:pt>
                <c:pt idx="1">
                  <c:v>Aides couplées végétales</c:v>
                </c:pt>
                <c:pt idx="2">
                  <c:v>AE</c:v>
                </c:pt>
                <c:pt idx="3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T1_ZM!$I$56:$I$63</c15:sqref>
                  </c15:fullRef>
                </c:ext>
              </c:extLst>
              <c:f>(T1_ZM!$I$56:$I$57,T1_ZM!$I$61:$I$62)</c:f>
              <c:numCache>
                <c:formatCode>_-* #\ ##0\ _€_-;\-* #\ ##0\ _€_-;_-* "-"??\ _€_-;_-@_-</c:formatCode>
                <c:ptCount val="4"/>
                <c:pt idx="0">
                  <c:v>89857.25907</c:v>
                </c:pt>
                <c:pt idx="1">
                  <c:v>8551.7161999999989</c:v>
                </c:pt>
                <c:pt idx="2">
                  <c:v>18014.021789999999</c:v>
                </c:pt>
                <c:pt idx="3">
                  <c:v>2661.2587600000002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CF-406C-88F2-450D0F54EFEF}"/>
            </c:ext>
          </c:extLst>
        </c:ser>
        <c:ser>
          <c:idx val="10"/>
          <c:order val="10"/>
          <c:tx>
            <c:strRef>
              <c:f>T1_ZM!$L$54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T1_ZM!$A$56:$A$63</c15:sqref>
                  </c15:fullRef>
                </c:ext>
              </c:extLst>
              <c:f>(T1_ZM!$A$56:$A$57,T1_ZM!$A$61:$A$62)</c:f>
              <c:strCache>
                <c:ptCount val="4"/>
                <c:pt idx="0">
                  <c:v>Aides couplées animales</c:v>
                </c:pt>
                <c:pt idx="1">
                  <c:v>Aides couplées végétales</c:v>
                </c:pt>
                <c:pt idx="2">
                  <c:v>AE</c:v>
                </c:pt>
                <c:pt idx="3">
                  <c:v>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T1_ZM!$L$56:$L$63</c15:sqref>
                  </c15:fullRef>
                </c:ext>
              </c:extLst>
              <c:f>(T1_ZM!$L$56:$L$57,T1_ZM!$L$61:$L$62)</c:f>
              <c:numCache>
                <c:formatCode>_-* #\ ##0\ _€_-;\-* #\ ##0\ _€_-;_-* "-"??\ _€_-;_-@_-</c:formatCode>
                <c:ptCount val="4"/>
                <c:pt idx="0">
                  <c:v>86670.529569999999</c:v>
                </c:pt>
                <c:pt idx="1">
                  <c:v>11880.938200000001</c:v>
                </c:pt>
                <c:pt idx="2">
                  <c:v>15245.839530000001</c:v>
                </c:pt>
                <c:pt idx="3">
                  <c:v>7519.941139999999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CF-406C-88F2-450D0F54E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9647231"/>
        <c:axId val="1739648479"/>
        <c:extLst>
          <c:ext xmlns:c15="http://schemas.microsoft.com/office/drawing/2012/chart" uri="{02D57815-91ED-43cb-92C2-25804820EDAC}">
            <c15:filteredBar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T1_ZM!$J$54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T1_ZM!$A$56:$A$63</c15:sqref>
                        </c15:fullRef>
                        <c15:formulaRef>
                          <c15:sqref>(T1_ZM!$A$56:$A$57,T1_ZM!$A$61:$A$62)</c15:sqref>
                        </c15:formulaRef>
                      </c:ext>
                    </c:extLst>
                    <c:strCache>
                      <c:ptCount val="4"/>
                      <c:pt idx="0">
                        <c:v>Aides couplées animales</c:v>
                      </c:pt>
                      <c:pt idx="1">
                        <c:v>Aides couplées végétales</c:v>
                      </c:pt>
                      <c:pt idx="2">
                        <c:v>AE</c:v>
                      </c:pt>
                      <c:pt idx="3">
                        <c:v>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T1_ZM!$J$56:$J$63</c15:sqref>
                        </c15:fullRef>
                        <c15:formulaRef>
                          <c15:sqref>(T1_ZM!$J$56:$J$57,T1_ZM!$J$61:$J$62)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DACF-406C-88F2-450D0F54EFE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HorsPAMa!#REF!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T1_ZM!$A$56:$A$63</c15:sqref>
                        </c15:fullRef>
                        <c15:formulaRef>
                          <c15:sqref>(T1_ZM!$A$56:$A$57,T1_ZM!$A$61:$A$62)</c15:sqref>
                        </c15:formulaRef>
                      </c:ext>
                    </c:extLst>
                    <c:strCache>
                      <c:ptCount val="4"/>
                      <c:pt idx="0">
                        <c:v>Aides couplées animales</c:v>
                      </c:pt>
                      <c:pt idx="1">
                        <c:v>Aides couplées végétales</c:v>
                      </c:pt>
                      <c:pt idx="2">
                        <c:v>AE</c:v>
                      </c:pt>
                      <c:pt idx="3">
                        <c:v>AR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T1_ZM!$K$56:$K$63</c15:sqref>
                        </c15:fullRef>
                        <c15:formulaRef>
                          <c15:sqref>(T1_ZM!$K$56:$K$57,T1_ZM!$K$61:$K$62)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ACF-406C-88F2-450D0F54EFEF}"/>
                  </c:ext>
                </c:extLst>
              </c15:ser>
            </c15:filteredBarSeries>
          </c:ext>
        </c:extLst>
      </c:barChart>
      <c:catAx>
        <c:axId val="173964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9648479"/>
        <c:crosses val="autoZero"/>
        <c:auto val="1"/>
        <c:lblAlgn val="ctr"/>
        <c:lblOffset val="100"/>
        <c:noMultiLvlLbl val="0"/>
      </c:catAx>
      <c:valAx>
        <c:axId val="1739648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9647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T1_ZM!$C$97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T1_ZM!$A$98:$A$106</c15:sqref>
                  </c15:fullRef>
                </c:ext>
              </c:extLst>
              <c:f>(T1_ZM!$A$98:$A$100,T1_ZM!$A$104,T1_ZM!$A$106)</c:f>
              <c:strCache>
                <c:ptCount val="5"/>
                <c:pt idx="0">
                  <c:v>Crédit d'impôt  HVE </c:v>
                </c:pt>
                <c:pt idx="1">
                  <c:v>Crédit d'impôt "sortie du glyphosate" </c:v>
                </c:pt>
                <c:pt idx="2">
                  <c:v>Crédit d’impôt Agriculture biologique </c:v>
                </c:pt>
                <c:pt idx="3">
                  <c:v>Prédation</c:v>
                </c:pt>
                <c:pt idx="4">
                  <c:v>Total aides plan de relance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T1_ZM!$C$98:$C$106</c15:sqref>
                  </c15:fullRef>
                </c:ext>
              </c:extLst>
              <c:f>(T1_ZM!$C$98:$C$100,T1_ZM!$C$104,T1_ZM!$C$106)</c:f>
              <c:numCache>
                <c:formatCode>General</c:formatCode>
                <c:ptCount val="5"/>
                <c:pt idx="2" formatCode="#,##0">
                  <c:v>2204</c:v>
                </c:pt>
                <c:pt idx="3" formatCode="#,##0">
                  <c:v>1055</c:v>
                </c:pt>
                <c:pt idx="4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47-47AF-82F2-D5FFE8B53EA7}"/>
            </c:ext>
          </c:extLst>
        </c:ser>
        <c:ser>
          <c:idx val="1"/>
          <c:order val="1"/>
          <c:tx>
            <c:strRef>
              <c:f>T1_ZM!$D$97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T1_ZM!$A$98:$A$106</c15:sqref>
                  </c15:fullRef>
                </c:ext>
              </c:extLst>
              <c:f>(T1_ZM!$A$98:$A$100,T1_ZM!$A$104,T1_ZM!$A$106)</c:f>
              <c:strCache>
                <c:ptCount val="5"/>
                <c:pt idx="0">
                  <c:v>Crédit d'impôt  HVE </c:v>
                </c:pt>
                <c:pt idx="1">
                  <c:v>Crédit d'impôt "sortie du glyphosate" </c:v>
                </c:pt>
                <c:pt idx="2">
                  <c:v>Crédit d’impôt Agriculture biologique </c:v>
                </c:pt>
                <c:pt idx="3">
                  <c:v>Prédation</c:v>
                </c:pt>
                <c:pt idx="4">
                  <c:v>Total aides plan de relance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T1_ZM!$D$98:$D$106</c15:sqref>
                  </c15:fullRef>
                </c:ext>
              </c:extLst>
              <c:f>(T1_ZM!$D$98:$D$100,T1_ZM!$D$104,T1_ZM!$D$106)</c:f>
              <c:numCache>
                <c:formatCode>General</c:formatCode>
                <c:ptCount val="5"/>
                <c:pt idx="2" formatCode="#,##0">
                  <c:v>2835</c:v>
                </c:pt>
                <c:pt idx="3" formatCode="#,##0">
                  <c:v>982</c:v>
                </c:pt>
                <c:pt idx="4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47-47AF-82F2-D5FFE8B53EA7}"/>
            </c:ext>
          </c:extLst>
        </c:ser>
        <c:ser>
          <c:idx val="2"/>
          <c:order val="2"/>
          <c:tx>
            <c:strRef>
              <c:f>T1_ZM!$E$97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T1_ZM!$A$98:$A$106</c15:sqref>
                  </c15:fullRef>
                </c:ext>
              </c:extLst>
              <c:f>(T1_ZM!$A$98:$A$100,T1_ZM!$A$104,T1_ZM!$A$106)</c:f>
              <c:strCache>
                <c:ptCount val="5"/>
                <c:pt idx="0">
                  <c:v>Crédit d'impôt  HVE </c:v>
                </c:pt>
                <c:pt idx="1">
                  <c:v>Crédit d'impôt "sortie du glyphosate" </c:v>
                </c:pt>
                <c:pt idx="2">
                  <c:v>Crédit d’impôt Agriculture biologique </c:v>
                </c:pt>
                <c:pt idx="3">
                  <c:v>Prédation</c:v>
                </c:pt>
                <c:pt idx="4">
                  <c:v>Total aides plan de relance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T1_ZM!$E$98:$E$106</c15:sqref>
                  </c15:fullRef>
                </c:ext>
              </c:extLst>
              <c:f>(T1_ZM!$E$98:$E$100,T1_ZM!$E$104,T1_ZM!$E$106)</c:f>
              <c:numCache>
                <c:formatCode>General</c:formatCode>
                <c:ptCount val="5"/>
                <c:pt idx="2" formatCode="#,##0">
                  <c:v>4204</c:v>
                </c:pt>
                <c:pt idx="3" formatCode="#,##0">
                  <c:v>1003</c:v>
                </c:pt>
                <c:pt idx="4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47-47AF-82F2-D5FFE8B53EA7}"/>
            </c:ext>
          </c:extLst>
        </c:ser>
        <c:ser>
          <c:idx val="3"/>
          <c:order val="3"/>
          <c:tx>
            <c:strRef>
              <c:f>T1_ZM!$F$97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T1_ZM!$A$98:$A$106</c15:sqref>
                  </c15:fullRef>
                </c:ext>
              </c:extLst>
              <c:f>(T1_ZM!$A$98:$A$100,T1_ZM!$A$104,T1_ZM!$A$106)</c:f>
              <c:strCache>
                <c:ptCount val="5"/>
                <c:pt idx="0">
                  <c:v>Crédit d'impôt  HVE </c:v>
                </c:pt>
                <c:pt idx="1">
                  <c:v>Crédit d'impôt "sortie du glyphosate" </c:v>
                </c:pt>
                <c:pt idx="2">
                  <c:v>Crédit d’impôt Agriculture biologique </c:v>
                </c:pt>
                <c:pt idx="3">
                  <c:v>Prédation</c:v>
                </c:pt>
                <c:pt idx="4">
                  <c:v>Total aides plan de relance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T1_ZM!$F$98:$F$106</c15:sqref>
                  </c15:fullRef>
                </c:ext>
              </c:extLst>
              <c:f>(T1_ZM!$F$98:$F$100,T1_ZM!$F$104,T1_ZM!$F$106)</c:f>
              <c:numCache>
                <c:formatCode>#,##0</c:formatCode>
                <c:ptCount val="5"/>
                <c:pt idx="2">
                  <c:v>4853</c:v>
                </c:pt>
                <c:pt idx="3">
                  <c:v>936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47-47AF-82F2-D5FFE8B53EA7}"/>
            </c:ext>
          </c:extLst>
        </c:ser>
        <c:ser>
          <c:idx val="4"/>
          <c:order val="4"/>
          <c:tx>
            <c:strRef>
              <c:f>T1_ZM!$G$97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T1_ZM!$A$98:$A$106</c15:sqref>
                  </c15:fullRef>
                </c:ext>
              </c:extLst>
              <c:f>(T1_ZM!$A$98:$A$100,T1_ZM!$A$104,T1_ZM!$A$106)</c:f>
              <c:strCache>
                <c:ptCount val="5"/>
                <c:pt idx="0">
                  <c:v>Crédit d'impôt  HVE </c:v>
                </c:pt>
                <c:pt idx="1">
                  <c:v>Crédit d'impôt "sortie du glyphosate" </c:v>
                </c:pt>
                <c:pt idx="2">
                  <c:v>Crédit d’impôt Agriculture biologique </c:v>
                </c:pt>
                <c:pt idx="3">
                  <c:v>Prédation</c:v>
                </c:pt>
                <c:pt idx="4">
                  <c:v>Total aides plan de relance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T1_ZM!$G$98:$G$106</c15:sqref>
                  </c15:fullRef>
                </c:ext>
              </c:extLst>
              <c:f>(T1_ZM!$G$98:$G$100,T1_ZM!$G$104,T1_ZM!$G$106)</c:f>
              <c:numCache>
                <c:formatCode>#,##0</c:formatCode>
                <c:ptCount val="5"/>
                <c:pt idx="2">
                  <c:v>5822.57</c:v>
                </c:pt>
                <c:pt idx="3">
                  <c:v>1392.07</c:v>
                </c:pt>
                <c:pt idx="4">
                  <c:v>9225.1190000000006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47-47AF-82F2-D5FFE8B53EA7}"/>
            </c:ext>
          </c:extLst>
        </c:ser>
        <c:ser>
          <c:idx val="5"/>
          <c:order val="5"/>
          <c:tx>
            <c:strRef>
              <c:f>T1_ZM!$H$97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T1_ZM!$A$98:$A$106</c15:sqref>
                  </c15:fullRef>
                </c:ext>
              </c:extLst>
              <c:f>(T1_ZM!$A$98:$A$100,T1_ZM!$A$104,T1_ZM!$A$106)</c:f>
              <c:strCache>
                <c:ptCount val="5"/>
                <c:pt idx="0">
                  <c:v>Crédit d'impôt  HVE </c:v>
                </c:pt>
                <c:pt idx="1">
                  <c:v>Crédit d'impôt "sortie du glyphosate" </c:v>
                </c:pt>
                <c:pt idx="2">
                  <c:v>Crédit d’impôt Agriculture biologique </c:v>
                </c:pt>
                <c:pt idx="3">
                  <c:v>Prédation</c:v>
                </c:pt>
                <c:pt idx="4">
                  <c:v>Total aides plan de relance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T1_ZM!$H$98:$H$106</c15:sqref>
                  </c15:fullRef>
                </c:ext>
              </c:extLst>
              <c:f>(T1_ZM!$H$98:$H$100,T1_ZM!$H$104,T1_ZM!$H$106)</c:f>
              <c:numCache>
                <c:formatCode>#,##0</c:formatCode>
                <c:ptCount val="5"/>
                <c:pt idx="0">
                  <c:v>1102</c:v>
                </c:pt>
                <c:pt idx="1">
                  <c:v>8893</c:v>
                </c:pt>
                <c:pt idx="2">
                  <c:v>6933</c:v>
                </c:pt>
                <c:pt idx="3">
                  <c:v>1535</c:v>
                </c:pt>
                <c:pt idx="4">
                  <c:v>10826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47-47AF-82F2-D5FFE8B53EA7}"/>
            </c:ext>
          </c:extLst>
        </c:ser>
        <c:ser>
          <c:idx val="6"/>
          <c:order val="6"/>
          <c:tx>
            <c:strRef>
              <c:f>T1_ZM!$I$97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T1_ZM!$A$98:$A$106</c15:sqref>
                  </c15:fullRef>
                </c:ext>
              </c:extLst>
              <c:f>(T1_ZM!$A$98:$A$100,T1_ZM!$A$104,T1_ZM!$A$106)</c:f>
              <c:strCache>
                <c:ptCount val="5"/>
                <c:pt idx="0">
                  <c:v>Crédit d'impôt  HVE </c:v>
                </c:pt>
                <c:pt idx="1">
                  <c:v>Crédit d'impôt "sortie du glyphosate" </c:v>
                </c:pt>
                <c:pt idx="2">
                  <c:v>Crédit d’impôt Agriculture biologique </c:v>
                </c:pt>
                <c:pt idx="3">
                  <c:v>Prédation</c:v>
                </c:pt>
                <c:pt idx="4">
                  <c:v>Total aides plan de relance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T1_ZM!$I$98:$I$106</c15:sqref>
                  </c15:fullRef>
                </c:ext>
              </c:extLst>
              <c:f>(T1_ZM!$I$98:$I$100,T1_ZM!$I$104,T1_ZM!$I$106)</c:f>
              <c:numCache>
                <c:formatCode>#,##0</c:formatCode>
                <c:ptCount val="5"/>
                <c:pt idx="0">
                  <c:v>3511.127</c:v>
                </c:pt>
                <c:pt idx="1">
                  <c:v>17140.303</c:v>
                </c:pt>
                <c:pt idx="2">
                  <c:v>8271.7970000000005</c:v>
                </c:pt>
                <c:pt idx="3">
                  <c:v>2220.1040000000003</c:v>
                </c:pt>
                <c:pt idx="4">
                  <c:v>3490.4680000000003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47-47AF-82F2-D5FFE8B53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7040016"/>
        <c:axId val="1437040432"/>
      </c:barChart>
      <c:catAx>
        <c:axId val="143704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7040432"/>
        <c:crosses val="autoZero"/>
        <c:auto val="1"/>
        <c:lblAlgn val="ctr"/>
        <c:lblOffset val="100"/>
        <c:noMultiLvlLbl val="0"/>
      </c:catAx>
      <c:valAx>
        <c:axId val="143704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704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synthese!$A$44</c:f>
              <c:strCache>
                <c:ptCount val="1"/>
                <c:pt idx="0">
                  <c:v>Pilier 1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synthese!$D$44:$J$44</c:f>
              <c:numCache>
                <c:formatCode>_-* #\ ##0\ _€_-;\-* #\ ##0\ _€_-;_-* "-"??\ _€_-;_-@_-</c:formatCode>
                <c:ptCount val="7"/>
                <c:pt idx="0">
                  <c:v>337689.18195</c:v>
                </c:pt>
                <c:pt idx="1">
                  <c:v>327192.83046999999</c:v>
                </c:pt>
                <c:pt idx="2">
                  <c:v>326875.99911999999</c:v>
                </c:pt>
                <c:pt idx="3" formatCode="#,##0">
                  <c:v>321176.83732000005</c:v>
                </c:pt>
                <c:pt idx="4" formatCode="#,##0">
                  <c:v>324245.92131000001</c:v>
                </c:pt>
                <c:pt idx="5" formatCode="#,##0">
                  <c:v>324881.31092999998</c:v>
                </c:pt>
                <c:pt idx="6" formatCode="#,##0">
                  <c:v>322141.25494000001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F-48A1-9D87-9B7F8FDAEC65}"/>
            </c:ext>
          </c:extLst>
        </c:ser>
        <c:ser>
          <c:idx val="3"/>
          <c:order val="1"/>
          <c:tx>
            <c:strRef>
              <c:f>synthese!$A$45</c:f>
              <c:strCache>
                <c:ptCount val="1"/>
                <c:pt idx="0">
                  <c:v>OCM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synthese!$D$45:$J$45</c:f>
              <c:numCache>
                <c:formatCode>_-* #\ ##0\ _€_-;\-* #\ ##0\ _€_-;_-* "-"??\ _€_-;_-@_-</c:formatCode>
                <c:ptCount val="7"/>
                <c:pt idx="0">
                  <c:v>24067</c:v>
                </c:pt>
                <c:pt idx="1">
                  <c:v>24873</c:v>
                </c:pt>
                <c:pt idx="2">
                  <c:v>22386</c:v>
                </c:pt>
                <c:pt idx="3">
                  <c:v>33744</c:v>
                </c:pt>
                <c:pt idx="4">
                  <c:v>23609.550000000003</c:v>
                </c:pt>
                <c:pt idx="5">
                  <c:v>26979.89</c:v>
                </c:pt>
                <c:pt idx="6">
                  <c:v>23217.404999999999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AF-48A1-9D87-9B7F8FDAEC65}"/>
            </c:ext>
          </c:extLst>
        </c:ser>
        <c:ser>
          <c:idx val="1"/>
          <c:order val="2"/>
          <c:tx>
            <c:strRef>
              <c:f>synthese!$A$46</c:f>
              <c:strCache>
                <c:ptCount val="1"/>
                <c:pt idx="0">
                  <c:v>Pilier 2 (surfacique)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synthese!$D$46:$J$46</c:f>
              <c:numCache>
                <c:formatCode>#,##0</c:formatCode>
                <c:ptCount val="7"/>
                <c:pt idx="0">
                  <c:v>70703.883700000006</c:v>
                </c:pt>
                <c:pt idx="1">
                  <c:v>75827.851419999977</c:v>
                </c:pt>
                <c:pt idx="2">
                  <c:v>80139.127959999998</c:v>
                </c:pt>
                <c:pt idx="3">
                  <c:v>80091.197960000005</c:v>
                </c:pt>
                <c:pt idx="4">
                  <c:v>84911.443209999998</c:v>
                </c:pt>
                <c:pt idx="5">
                  <c:v>84524.957090000011</c:v>
                </c:pt>
                <c:pt idx="6">
                  <c:v>91046.204269999987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AF-48A1-9D87-9B7F8FDAEC65}"/>
            </c:ext>
          </c:extLst>
        </c:ser>
        <c:ser>
          <c:idx val="2"/>
          <c:order val="3"/>
          <c:tx>
            <c:strRef>
              <c:f>synthese!$A$47</c:f>
              <c:strCache>
                <c:ptCount val="1"/>
                <c:pt idx="0">
                  <c:v>Piler 2 hors SIGC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synthese!$D$47:$J$47</c:f>
              <c:numCache>
                <c:formatCode>#,##0</c:formatCode>
                <c:ptCount val="7"/>
                <c:pt idx="0">
                  <c:v>7989</c:v>
                </c:pt>
                <c:pt idx="1">
                  <c:v>11356</c:v>
                </c:pt>
                <c:pt idx="2">
                  <c:v>9869</c:v>
                </c:pt>
                <c:pt idx="3">
                  <c:v>9922</c:v>
                </c:pt>
                <c:pt idx="4">
                  <c:v>13707.84</c:v>
                </c:pt>
                <c:pt idx="5">
                  <c:v>9494</c:v>
                </c:pt>
                <c:pt idx="6">
                  <c:v>7241.3459999999986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AF-48A1-9D87-9B7F8FDAEC65}"/>
            </c:ext>
          </c:extLst>
        </c:ser>
        <c:ser>
          <c:idx val="4"/>
          <c:order val="4"/>
          <c:tx>
            <c:strRef>
              <c:f>synthese!$A$48</c:f>
              <c:strCache>
                <c:ptCount val="1"/>
                <c:pt idx="0">
                  <c:v>crédits impots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synthese!$D$48:$J$48</c:f>
              <c:numCache>
                <c:formatCode>#,##0</c:formatCode>
                <c:ptCount val="7"/>
                <c:pt idx="0">
                  <c:v>1784</c:v>
                </c:pt>
                <c:pt idx="1">
                  <c:v>2180</c:v>
                </c:pt>
                <c:pt idx="2">
                  <c:v>3131</c:v>
                </c:pt>
                <c:pt idx="3">
                  <c:v>3515</c:v>
                </c:pt>
                <c:pt idx="4">
                  <c:v>4272.1270000000004</c:v>
                </c:pt>
                <c:pt idx="5">
                  <c:v>9062</c:v>
                </c:pt>
                <c:pt idx="6">
                  <c:v>14363.498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AF-48A1-9D87-9B7F8FDAEC65}"/>
            </c:ext>
          </c:extLst>
        </c:ser>
        <c:ser>
          <c:idx val="5"/>
          <c:order val="5"/>
          <c:tx>
            <c:strRef>
              <c:f>synthese!$A$49</c:f>
              <c:strCache>
                <c:ptCount val="1"/>
                <c:pt idx="0">
                  <c:v>aides conjoncturelles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synthese!$D$49:$J$49</c:f>
              <c:numCache>
                <c:formatCode>#,##0</c:formatCode>
                <c:ptCount val="7"/>
                <c:pt idx="0">
                  <c:v>3959</c:v>
                </c:pt>
                <c:pt idx="1">
                  <c:v>26840</c:v>
                </c:pt>
                <c:pt idx="2">
                  <c:v>1223</c:v>
                </c:pt>
                <c:pt idx="3">
                  <c:v>5737</c:v>
                </c:pt>
                <c:pt idx="4">
                  <c:v>42687.39</c:v>
                </c:pt>
                <c:pt idx="5">
                  <c:v>58660</c:v>
                </c:pt>
                <c:pt idx="6">
                  <c:v>54661.481999999996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AF-48A1-9D87-9B7F8FDAEC65}"/>
            </c:ext>
          </c:extLst>
        </c:ser>
        <c:ser>
          <c:idx val="6"/>
          <c:order val="6"/>
          <c:tx>
            <c:strRef>
              <c:f>synthese!$A$50</c:f>
              <c:strCache>
                <c:ptCount val="1"/>
                <c:pt idx="0">
                  <c:v>plan de relance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synthese!$D$2:$J$2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synthese!$D$50:$J$50</c:f>
              <c:numCache>
                <c:formatCode>General</c:formatCode>
                <c:ptCount val="7"/>
                <c:pt idx="4" formatCode="#,##0">
                  <c:v>14700.563999999998</c:v>
                </c:pt>
                <c:pt idx="5" formatCode="#,##0">
                  <c:v>16173</c:v>
                </c:pt>
                <c:pt idx="6" formatCode="#,##0">
                  <c:v>6624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AF-48A1-9D87-9B7F8FDAE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1242928"/>
        <c:axId val="1161243760"/>
      </c:barChart>
      <c:catAx>
        <c:axId val="116124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1243760"/>
        <c:crosses val="autoZero"/>
        <c:auto val="1"/>
        <c:lblAlgn val="ctr"/>
        <c:lblOffset val="100"/>
        <c:noMultiLvlLbl val="0"/>
      </c:catAx>
      <c:valAx>
        <c:axId val="116124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124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T1_ZM!$C$97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T1_ZM!$A$98:$A$106</c15:sqref>
                  </c15:fullRef>
                </c:ext>
              </c:extLst>
              <c:f>T1_ZM!$A$105</c:f>
              <c:strCache>
                <c:ptCount val="1"/>
                <c:pt idx="0">
                  <c:v>Total aides conjoncturelles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T1_ZM!$C$98:$C$106</c15:sqref>
                  </c15:fullRef>
                </c:ext>
              </c:extLst>
              <c:f>T1_ZM!$C$105</c:f>
              <c:numCache>
                <c:formatCode>General</c:formatCode>
                <c:ptCount val="1"/>
                <c:pt idx="0" formatCode="#,##0">
                  <c:v>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E-406C-AC32-953B87310C23}"/>
            </c:ext>
          </c:extLst>
        </c:ser>
        <c:ser>
          <c:idx val="1"/>
          <c:order val="1"/>
          <c:tx>
            <c:strRef>
              <c:f>T1_ZM!$D$97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T1_ZM!$A$98:$A$106</c15:sqref>
                  </c15:fullRef>
                </c:ext>
              </c:extLst>
              <c:f>T1_ZM!$A$105</c:f>
              <c:strCache>
                <c:ptCount val="1"/>
                <c:pt idx="0">
                  <c:v>Total aides conjoncturelles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T1_ZM!$D$98:$D$106</c15:sqref>
                  </c15:fullRef>
                </c:ext>
              </c:extLst>
              <c:f>T1_ZM!$D$105</c:f>
              <c:numCache>
                <c:formatCode>General</c:formatCode>
                <c:ptCount val="1"/>
                <c:pt idx="0" formatCode="#,##0">
                  <c:v>15384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1E-406C-AC32-953B87310C23}"/>
            </c:ext>
          </c:extLst>
        </c:ser>
        <c:ser>
          <c:idx val="2"/>
          <c:order val="2"/>
          <c:tx>
            <c:strRef>
              <c:f>T1_ZM!$E$97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T1_ZM!$A$98:$A$106</c15:sqref>
                  </c15:fullRef>
                </c:ext>
              </c:extLst>
              <c:f>T1_ZM!$A$105</c:f>
              <c:strCache>
                <c:ptCount val="1"/>
                <c:pt idx="0">
                  <c:v>Total aides conjoncturelles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T1_ZM!$E$98:$E$106</c15:sqref>
                  </c15:fullRef>
                </c:ext>
              </c:extLst>
              <c:f>T1_ZM!$E$105</c:f>
              <c:numCache>
                <c:formatCode>General</c:formatCode>
                <c:ptCount val="1"/>
                <c:pt idx="0" formatCode="#,##0">
                  <c:v>13206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1E-406C-AC32-953B87310C23}"/>
            </c:ext>
          </c:extLst>
        </c:ser>
        <c:ser>
          <c:idx val="3"/>
          <c:order val="3"/>
          <c:tx>
            <c:strRef>
              <c:f>T1_ZM!$F$97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T1_ZM!$A$98:$A$106</c15:sqref>
                  </c15:fullRef>
                </c:ext>
              </c:extLst>
              <c:f>T1_ZM!$A$105</c:f>
              <c:strCache>
                <c:ptCount val="1"/>
                <c:pt idx="0">
                  <c:v>Total aides conjoncturelles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T1_ZM!$F$98:$F$106</c15:sqref>
                  </c15:fullRef>
                </c:ext>
              </c:extLst>
              <c:f>T1_ZM!$F$105</c:f>
              <c:numCache>
                <c:formatCode>#,##0</c:formatCode>
                <c:ptCount val="1"/>
                <c:pt idx="0">
                  <c:v>8602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1E-406C-AC32-953B87310C23}"/>
            </c:ext>
          </c:extLst>
        </c:ser>
        <c:ser>
          <c:idx val="4"/>
          <c:order val="4"/>
          <c:tx>
            <c:strRef>
              <c:f>T1_ZM!$G$97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T1_ZM!$A$98:$A$106</c15:sqref>
                  </c15:fullRef>
                </c:ext>
              </c:extLst>
              <c:f>T1_ZM!$A$105</c:f>
              <c:strCache>
                <c:ptCount val="1"/>
                <c:pt idx="0">
                  <c:v>Total aides conjoncturelles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T1_ZM!$G$98:$G$106</c15:sqref>
                  </c15:fullRef>
                </c:ext>
              </c:extLst>
              <c:f>T1_ZM!$G$105</c:f>
              <c:numCache>
                <c:formatCode>#,##0</c:formatCode>
                <c:ptCount val="1"/>
                <c:pt idx="0">
                  <c:v>17079.429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1E-406C-AC32-953B87310C23}"/>
            </c:ext>
          </c:extLst>
        </c:ser>
        <c:ser>
          <c:idx val="5"/>
          <c:order val="5"/>
          <c:tx>
            <c:strRef>
              <c:f>T1_ZM!$H$97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T1_ZM!$A$98:$A$106</c15:sqref>
                  </c15:fullRef>
                </c:ext>
              </c:extLst>
              <c:f>T1_ZM!$A$105</c:f>
              <c:strCache>
                <c:ptCount val="1"/>
                <c:pt idx="0">
                  <c:v>Total aides conjoncturelles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T1_ZM!$H$98:$H$106</c15:sqref>
                  </c15:fullRef>
                </c:ext>
              </c:extLst>
              <c:f>T1_ZM!$H$105</c:f>
              <c:numCache>
                <c:formatCode>#,##0</c:formatCode>
                <c:ptCount val="1"/>
                <c:pt idx="0">
                  <c:v>67167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1E-406C-AC32-953B87310C23}"/>
            </c:ext>
          </c:extLst>
        </c:ser>
        <c:ser>
          <c:idx val="6"/>
          <c:order val="6"/>
          <c:tx>
            <c:strRef>
              <c:f>T1_ZM!$I$97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T1_ZM!$A$98:$A$106</c15:sqref>
                  </c15:fullRef>
                </c:ext>
              </c:extLst>
              <c:f>T1_ZM!$A$105</c:f>
              <c:strCache>
                <c:ptCount val="1"/>
                <c:pt idx="0">
                  <c:v>Total aides conjoncturelles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T1_ZM!$I$98:$I$106</c15:sqref>
                  </c15:fullRef>
                </c:ext>
              </c:extLst>
              <c:f>T1_ZM!$I$105</c:f>
              <c:numCache>
                <c:formatCode>#,##0</c:formatCode>
                <c:ptCount val="1"/>
                <c:pt idx="0">
                  <c:v>34312.643000000004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1E-406C-AC32-953B87310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7040016"/>
        <c:axId val="1437040432"/>
      </c:barChart>
      <c:catAx>
        <c:axId val="143704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7040432"/>
        <c:crosses val="autoZero"/>
        <c:auto val="1"/>
        <c:lblAlgn val="ctr"/>
        <c:lblOffset val="100"/>
        <c:noMultiLvlLbl val="0"/>
      </c:catAx>
      <c:valAx>
        <c:axId val="143704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704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T1_ZM!$C$97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T1_ZM!$A$98:$A$106</c15:sqref>
                  </c15:fullRef>
                </c:ext>
              </c:extLst>
              <c:f>T1_ZM!$A$102:$A$103</c:f>
              <c:strCache>
                <c:ptCount val="2"/>
                <c:pt idx="0">
                  <c:v>Total modernisation des exploitations</c:v>
                </c:pt>
                <c:pt idx="1">
                  <c:v>Pastoralisme (pas de données 2023)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T1_ZM!$C$98:$C$106</c15:sqref>
                  </c15:fullRef>
                </c:ext>
              </c:extLst>
              <c:f>T1_ZM!$C$102:$C$103</c:f>
              <c:numCache>
                <c:formatCode>General</c:formatCode>
                <c:ptCount val="2"/>
                <c:pt idx="0" formatCode="#,##0">
                  <c:v>16561</c:v>
                </c:pt>
                <c:pt idx="1" formatCode="#,##0">
                  <c:v>1530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5-414F-AA92-3FDF406F0913}"/>
            </c:ext>
          </c:extLst>
        </c:ser>
        <c:ser>
          <c:idx val="1"/>
          <c:order val="1"/>
          <c:tx>
            <c:strRef>
              <c:f>T1_ZM!$D$97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T1_ZM!$A$98:$A$106</c15:sqref>
                  </c15:fullRef>
                </c:ext>
              </c:extLst>
              <c:f>T1_ZM!$A$102:$A$103</c:f>
              <c:strCache>
                <c:ptCount val="2"/>
                <c:pt idx="0">
                  <c:v>Total modernisation des exploitations</c:v>
                </c:pt>
                <c:pt idx="1">
                  <c:v>Pastoralisme (pas de données 2023)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T1_ZM!$D$98:$D$106</c15:sqref>
                  </c15:fullRef>
                </c:ext>
              </c:extLst>
              <c:f>T1_ZM!$D$102:$D$103</c:f>
              <c:numCache>
                <c:formatCode>General</c:formatCode>
                <c:ptCount val="2"/>
                <c:pt idx="0" formatCode="#,##0">
                  <c:v>10347</c:v>
                </c:pt>
                <c:pt idx="1" formatCode="#,##0">
                  <c:v>1473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5-414F-AA92-3FDF406F0913}"/>
            </c:ext>
          </c:extLst>
        </c:ser>
        <c:ser>
          <c:idx val="2"/>
          <c:order val="2"/>
          <c:tx>
            <c:strRef>
              <c:f>T1_ZM!$E$97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T1_ZM!$A$98:$A$106</c15:sqref>
                  </c15:fullRef>
                </c:ext>
              </c:extLst>
              <c:f>T1_ZM!$A$102:$A$103</c:f>
              <c:strCache>
                <c:ptCount val="2"/>
                <c:pt idx="0">
                  <c:v>Total modernisation des exploitations</c:v>
                </c:pt>
                <c:pt idx="1">
                  <c:v>Pastoralisme (pas de données 2023)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T1_ZM!$E$98:$E$106</c15:sqref>
                  </c15:fullRef>
                </c:ext>
              </c:extLst>
              <c:f>T1_ZM!$E$102:$E$103</c:f>
              <c:numCache>
                <c:formatCode>General</c:formatCode>
                <c:ptCount val="2"/>
                <c:pt idx="0" formatCode="#,##0">
                  <c:v>10295</c:v>
                </c:pt>
                <c:pt idx="1" formatCode="#,##0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C5-414F-AA92-3FDF406F0913}"/>
            </c:ext>
          </c:extLst>
        </c:ser>
        <c:ser>
          <c:idx val="3"/>
          <c:order val="3"/>
          <c:tx>
            <c:strRef>
              <c:f>T1_ZM!$F$97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T1_ZM!$A$98:$A$106</c15:sqref>
                  </c15:fullRef>
                </c:ext>
              </c:extLst>
              <c:f>T1_ZM!$A$102:$A$103</c:f>
              <c:strCache>
                <c:ptCount val="2"/>
                <c:pt idx="0">
                  <c:v>Total modernisation des exploitations</c:v>
                </c:pt>
                <c:pt idx="1">
                  <c:v>Pastoralisme (pas de données 2023)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T1_ZM!$F$98:$F$106</c15:sqref>
                  </c15:fullRef>
                </c:ext>
              </c:extLst>
              <c:f>T1_ZM!$F$102:$F$103</c:f>
              <c:numCache>
                <c:formatCode>#,##0</c:formatCode>
                <c:ptCount val="2"/>
                <c:pt idx="0">
                  <c:v>8412</c:v>
                </c:pt>
                <c:pt idx="1">
                  <c:v>1968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5-414F-AA92-3FDF406F0913}"/>
            </c:ext>
          </c:extLst>
        </c:ser>
        <c:ser>
          <c:idx val="4"/>
          <c:order val="4"/>
          <c:tx>
            <c:strRef>
              <c:f>T1_ZM!$G$97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T1_ZM!$A$98:$A$106</c15:sqref>
                  </c15:fullRef>
                </c:ext>
              </c:extLst>
              <c:f>T1_ZM!$A$102:$A$103</c:f>
              <c:strCache>
                <c:ptCount val="2"/>
                <c:pt idx="0">
                  <c:v>Total modernisation des exploitations</c:v>
                </c:pt>
                <c:pt idx="1">
                  <c:v>Pastoralisme (pas de données 2023)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T1_ZM!$G$98:$G$106</c15:sqref>
                  </c15:fullRef>
                </c:ext>
              </c:extLst>
              <c:f>T1_ZM!$G$102:$G$103</c:f>
              <c:numCache>
                <c:formatCode>#,##0</c:formatCode>
                <c:ptCount val="2"/>
                <c:pt idx="0">
                  <c:v>13075.33</c:v>
                </c:pt>
                <c:pt idx="1">
                  <c:v>2598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5-414F-AA92-3FDF406F0913}"/>
            </c:ext>
          </c:extLst>
        </c:ser>
        <c:ser>
          <c:idx val="5"/>
          <c:order val="5"/>
          <c:tx>
            <c:strRef>
              <c:f>T1_ZM!$H$97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T1_ZM!$A$98:$A$106</c15:sqref>
                  </c15:fullRef>
                </c:ext>
              </c:extLst>
              <c:f>T1_ZM!$A$102:$A$103</c:f>
              <c:strCache>
                <c:ptCount val="2"/>
                <c:pt idx="0">
                  <c:v>Total modernisation des exploitations</c:v>
                </c:pt>
                <c:pt idx="1">
                  <c:v>Pastoralisme (pas de données 2023)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T1_ZM!$H$98:$H$106</c15:sqref>
                  </c15:fullRef>
                </c:ext>
              </c:extLst>
              <c:f>T1_ZM!$H$102:$H$103</c:f>
              <c:numCache>
                <c:formatCode>#,##0</c:formatCode>
                <c:ptCount val="2"/>
                <c:pt idx="0">
                  <c:v>4165</c:v>
                </c:pt>
                <c:pt idx="1">
                  <c:v>2719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C5-414F-AA92-3FDF406F0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7040016"/>
        <c:axId val="1437040432"/>
        <c:extLst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T1_ZM!$I$97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solidFill>
                    <a:schemeClr val="accent6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T1_ZM!$A$98:$A$106</c15:sqref>
                        </c15:fullRef>
                        <c15:formulaRef>
                          <c15:sqref>T1_ZM!$A$102:$A$103</c15:sqref>
                        </c15:formulaRef>
                      </c:ext>
                    </c:extLst>
                    <c:strCache>
                      <c:ptCount val="2"/>
                      <c:pt idx="0">
                        <c:v>Total modernisation des exploitations</c:v>
                      </c:pt>
                      <c:pt idx="1">
                        <c:v>Pastoralisme (pas de données 2023)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T1_ZM!$I$98:$I$106</c15:sqref>
                        </c15:fullRef>
                        <c15:formulaRef>
                          <c15:sqref>T1_ZM!$I$102:$I$103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50.525999999999996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75C5-414F-AA92-3FDF406F0913}"/>
                  </c:ext>
                </c:extLst>
              </c15:ser>
            </c15:filteredBarSeries>
          </c:ext>
        </c:extLst>
      </c:barChart>
      <c:catAx>
        <c:axId val="143704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7040432"/>
        <c:crosses val="autoZero"/>
        <c:auto val="1"/>
        <c:lblAlgn val="ctr"/>
        <c:lblOffset val="100"/>
        <c:noMultiLvlLbl val="0"/>
      </c:catAx>
      <c:valAx>
        <c:axId val="143704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704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part des non bénéficiaires pr OTEX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RA20_ZM!$E$45:$M$45</c:f>
              <c:strCache>
                <c:ptCount val="9"/>
                <c:pt idx="0">
                  <c:v>Leg et Horti</c:v>
                </c:pt>
                <c:pt idx="1">
                  <c:v>Arboriculture</c:v>
                </c:pt>
                <c:pt idx="2">
                  <c:v>Viticulture</c:v>
                </c:pt>
                <c:pt idx="3">
                  <c:v>Granivores</c:v>
                </c:pt>
                <c:pt idx="4">
                  <c:v>PE</c:v>
                </c:pt>
                <c:pt idx="5">
                  <c:v>GC</c:v>
                </c:pt>
                <c:pt idx="6">
                  <c:v>OvIns Cap</c:v>
                </c:pt>
                <c:pt idx="7">
                  <c:v>BV</c:v>
                </c:pt>
                <c:pt idx="8">
                  <c:v>BL et M</c:v>
                </c:pt>
              </c:strCache>
            </c:strRef>
          </c:cat>
          <c:val>
            <c:numRef>
              <c:f>RA20_ZM!$E$48:$M$48</c:f>
              <c:numCache>
                <c:formatCode>0%</c:formatCode>
                <c:ptCount val="9"/>
                <c:pt idx="0">
                  <c:v>0.71779141104294475</c:v>
                </c:pt>
                <c:pt idx="1">
                  <c:v>0.41820580474934038</c:v>
                </c:pt>
                <c:pt idx="2">
                  <c:v>0.36494760411283406</c:v>
                </c:pt>
                <c:pt idx="3">
                  <c:v>0.23897058823529413</c:v>
                </c:pt>
                <c:pt idx="4">
                  <c:v>0.19944444444444445</c:v>
                </c:pt>
                <c:pt idx="5">
                  <c:v>0.17757236682072489</c:v>
                </c:pt>
                <c:pt idx="6">
                  <c:v>5.3475935828877004E-2</c:v>
                </c:pt>
                <c:pt idx="7">
                  <c:v>2.24E-2</c:v>
                </c:pt>
                <c:pt idx="8">
                  <c:v>7.7469335054874116E-3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2-42F5-8C32-B8B4A71D9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75689727"/>
        <c:axId val="1575692223"/>
      </c:barChart>
      <c:catAx>
        <c:axId val="15756897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5692223"/>
        <c:crosses val="autoZero"/>
        <c:auto val="1"/>
        <c:lblAlgn val="ctr"/>
        <c:lblOffset val="100"/>
        <c:noMultiLvlLbl val="0"/>
      </c:catAx>
      <c:valAx>
        <c:axId val="1575692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5689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pilier 1 / exp et par ha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3773707376021361"/>
          <c:y val="0.13398099260823654"/>
          <c:w val="0.67554392342852521"/>
          <c:h val="0.664227689595822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RA20_ZM!$D$53</c:f>
              <c:strCache>
                <c:ptCount val="1"/>
                <c:pt idx="0">
                  <c:v>P1 moyen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RA20_ZM!$E$52:$M$52</c:f>
              <c:strCache>
                <c:ptCount val="9"/>
                <c:pt idx="0">
                  <c:v>GC</c:v>
                </c:pt>
                <c:pt idx="1">
                  <c:v>PE</c:v>
                </c:pt>
                <c:pt idx="2">
                  <c:v>Viticulture</c:v>
                </c:pt>
                <c:pt idx="3">
                  <c:v>Arboriculture</c:v>
                </c:pt>
                <c:pt idx="4">
                  <c:v>Leg et Horti</c:v>
                </c:pt>
                <c:pt idx="5">
                  <c:v>BL et M</c:v>
                </c:pt>
                <c:pt idx="6">
                  <c:v>BV</c:v>
                </c:pt>
                <c:pt idx="7">
                  <c:v>OvIns Cap</c:v>
                </c:pt>
                <c:pt idx="8">
                  <c:v>Granivores</c:v>
                </c:pt>
              </c:strCache>
            </c:strRef>
          </c:cat>
          <c:val>
            <c:numRef>
              <c:f>RA20_ZM!$E$53:$M$53</c:f>
              <c:numCache>
                <c:formatCode>_-* #\ ##0\ _€_-;\-* #\ ##0\ _€_-;_-* "-"??\ _€_-;_-@_-</c:formatCode>
                <c:ptCount val="9"/>
                <c:pt idx="0">
                  <c:v>40.498434947751917</c:v>
                </c:pt>
                <c:pt idx="1">
                  <c:v>82.347606226198309</c:v>
                </c:pt>
                <c:pt idx="2">
                  <c:v>26.207224311500546</c:v>
                </c:pt>
                <c:pt idx="3">
                  <c:v>29.131865337307552</c:v>
                </c:pt>
                <c:pt idx="4">
                  <c:v>21.770815513909611</c:v>
                </c:pt>
                <c:pt idx="5">
                  <c:v>76.013573326840671</c:v>
                </c:pt>
                <c:pt idx="6">
                  <c:v>144.60943871981669</c:v>
                </c:pt>
                <c:pt idx="7">
                  <c:v>149.5452852136751</c:v>
                </c:pt>
                <c:pt idx="8">
                  <c:v>104.49860306328495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F-4E0C-996C-80932365186C}"/>
            </c:ext>
          </c:extLst>
        </c:ser>
        <c:ser>
          <c:idx val="1"/>
          <c:order val="1"/>
          <c:tx>
            <c:strRef>
              <c:f>RA20_ZM!$D$54</c:f>
              <c:strCache>
                <c:ptCount val="1"/>
                <c:pt idx="0">
                  <c:v>P1/ha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RA20_ZM!$E$52:$M$52</c:f>
              <c:strCache>
                <c:ptCount val="9"/>
                <c:pt idx="0">
                  <c:v>GC</c:v>
                </c:pt>
                <c:pt idx="1">
                  <c:v>PE</c:v>
                </c:pt>
                <c:pt idx="2">
                  <c:v>Viticulture</c:v>
                </c:pt>
                <c:pt idx="3">
                  <c:v>Arboriculture</c:v>
                </c:pt>
                <c:pt idx="4">
                  <c:v>Leg et Horti</c:v>
                </c:pt>
                <c:pt idx="5">
                  <c:v>BL et M</c:v>
                </c:pt>
                <c:pt idx="6">
                  <c:v>BV</c:v>
                </c:pt>
                <c:pt idx="7">
                  <c:v>OvIns Cap</c:v>
                </c:pt>
                <c:pt idx="8">
                  <c:v>Granivores</c:v>
                </c:pt>
              </c:strCache>
            </c:strRef>
          </c:cat>
          <c:val>
            <c:numRef>
              <c:f>RA20_ZM!$E$54:$M$54</c:f>
              <c:numCache>
                <c:formatCode>_-* #\ ##0\ _€_-;\-* #\ ##0\ _€_-;_-* "-"??\ _€_-;_-@_-</c:formatCode>
                <c:ptCount val="9"/>
                <c:pt idx="0">
                  <c:v>81.735615201937023</c:v>
                </c:pt>
                <c:pt idx="1">
                  <c:v>92.235797577116713</c:v>
                </c:pt>
                <c:pt idx="2">
                  <c:v>49.181023334838848</c:v>
                </c:pt>
                <c:pt idx="3">
                  <c:v>87.558753007589004</c:v>
                </c:pt>
                <c:pt idx="4">
                  <c:v>84.287306046833876</c:v>
                </c:pt>
                <c:pt idx="5">
                  <c:v>55.158031197430951</c:v>
                </c:pt>
                <c:pt idx="6">
                  <c:v>107.03135536939551</c:v>
                </c:pt>
                <c:pt idx="7">
                  <c:v>103.33737228468466</c:v>
                </c:pt>
                <c:pt idx="8">
                  <c:v>100.58435431258958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F-4E0C-996C-809323651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75685151"/>
        <c:axId val="1575685567"/>
      </c:barChart>
      <c:catAx>
        <c:axId val="15756851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5685567"/>
        <c:crossesAt val="100"/>
        <c:auto val="1"/>
        <c:lblAlgn val="ctr"/>
        <c:lblOffset val="100"/>
        <c:noMultiLvlLbl val="0"/>
      </c:catAx>
      <c:valAx>
        <c:axId val="15756855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indice 100 moyenne de la zone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5685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RA20_ZM!$D$59:$E$59</c:f>
              <c:strCache>
                <c:ptCount val="2"/>
                <c:pt idx="0">
                  <c:v>SAU moy</c:v>
                </c:pt>
                <c:pt idx="1">
                  <c:v>NB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RA20_ZM!$F$57:$N$57</c:f>
              <c:strCache>
                <c:ptCount val="9"/>
                <c:pt idx="0">
                  <c:v>GC</c:v>
                </c:pt>
                <c:pt idx="1">
                  <c:v>PE</c:v>
                </c:pt>
                <c:pt idx="2">
                  <c:v>Viticulture</c:v>
                </c:pt>
                <c:pt idx="3">
                  <c:v>Arboriculture</c:v>
                </c:pt>
                <c:pt idx="4">
                  <c:v>Leg et Horti</c:v>
                </c:pt>
                <c:pt idx="5">
                  <c:v>BL et M</c:v>
                </c:pt>
                <c:pt idx="6">
                  <c:v>BV</c:v>
                </c:pt>
                <c:pt idx="7">
                  <c:v>OvIns Cap</c:v>
                </c:pt>
                <c:pt idx="8">
                  <c:v>Granivores</c:v>
                </c:pt>
              </c:strCache>
            </c:strRef>
          </c:cat>
          <c:val>
            <c:numRef>
              <c:f>RA20_ZM!$F$59:$N$59</c:f>
              <c:numCache>
                <c:formatCode>_-* #\ ##0\ _€_-;\-* #\ ##0\ _€_-;_-* "-"??\ _€_-;_-@_-</c:formatCode>
                <c:ptCount val="9"/>
                <c:pt idx="0">
                  <c:v>13.836196319018406</c:v>
                </c:pt>
                <c:pt idx="1">
                  <c:v>2.7887743732590531</c:v>
                </c:pt>
                <c:pt idx="2">
                  <c:v>9.4127692307692321</c:v>
                </c:pt>
                <c:pt idx="3">
                  <c:v>4.9032176656151414</c:v>
                </c:pt>
                <c:pt idx="4">
                  <c:v>2.0157692307692305</c:v>
                </c:pt>
                <c:pt idx="5">
                  <c:v>23.126666666666665</c:v>
                </c:pt>
                <c:pt idx="6">
                  <c:v>14.101696428571429</c:v>
                </c:pt>
                <c:pt idx="7">
                  <c:v>15.494641509433961</c:v>
                </c:pt>
                <c:pt idx="8">
                  <c:v>1.9546874999999999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1-4A4D-8761-F1A32D621881}"/>
            </c:ext>
          </c:extLst>
        </c:ser>
        <c:ser>
          <c:idx val="0"/>
          <c:order val="1"/>
          <c:tx>
            <c:strRef>
              <c:f>RA20_ZM!$D$58:$E$58</c:f>
              <c:strCache>
                <c:ptCount val="2"/>
                <c:pt idx="0">
                  <c:v>SAU moy</c:v>
                </c:pt>
                <c:pt idx="1">
                  <c:v>NB in RA 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cat>
            <c:strRef>
              <c:f>RA20_ZM!$F$57:$N$57</c:f>
              <c:strCache>
                <c:ptCount val="9"/>
                <c:pt idx="0">
                  <c:v>GC</c:v>
                </c:pt>
                <c:pt idx="1">
                  <c:v>PE</c:v>
                </c:pt>
                <c:pt idx="2">
                  <c:v>Viticulture</c:v>
                </c:pt>
                <c:pt idx="3">
                  <c:v>Arboriculture</c:v>
                </c:pt>
                <c:pt idx="4">
                  <c:v>Leg et Horti</c:v>
                </c:pt>
                <c:pt idx="5">
                  <c:v>BL et M</c:v>
                </c:pt>
                <c:pt idx="6">
                  <c:v>BV</c:v>
                </c:pt>
                <c:pt idx="7">
                  <c:v>OvIns Cap</c:v>
                </c:pt>
                <c:pt idx="8">
                  <c:v>Granivores</c:v>
                </c:pt>
              </c:strCache>
            </c:strRef>
          </c:cat>
          <c:val>
            <c:numRef>
              <c:f>RA20_ZM!$F$58:$N$58</c:f>
              <c:numCache>
                <c:formatCode>_-* #\ ##0\ _€_-;\-* #\ ##0\ _€_-;_-* "-"??\ _€_-;_-@_-</c:formatCode>
                <c:ptCount val="9"/>
                <c:pt idx="0">
                  <c:v>13.836196319018406</c:v>
                </c:pt>
                <c:pt idx="1">
                  <c:v>2.7887743732590531</c:v>
                </c:pt>
                <c:pt idx="2">
                  <c:v>9.4127692307692321</c:v>
                </c:pt>
                <c:pt idx="3">
                  <c:v>4.9032176656151414</c:v>
                </c:pt>
                <c:pt idx="4">
                  <c:v>2.0157692307692305</c:v>
                </c:pt>
                <c:pt idx="5">
                  <c:v>23</c:v>
                </c:pt>
                <c:pt idx="6">
                  <c:v>14.101696428571429</c:v>
                </c:pt>
                <c:pt idx="7">
                  <c:v>15.494641509433961</c:v>
                </c:pt>
                <c:pt idx="8">
                  <c:v>1.9546874999999999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B1-4A4D-8761-F1A32D621881}"/>
            </c:ext>
          </c:extLst>
        </c:ser>
        <c:ser>
          <c:idx val="2"/>
          <c:order val="2"/>
          <c:tx>
            <c:strRef>
              <c:f>RA20_ZM!$D$60:$E$60</c:f>
              <c:strCache>
                <c:ptCount val="2"/>
                <c:pt idx="0">
                  <c:v>SAU moy</c:v>
                </c:pt>
                <c:pt idx="1">
                  <c:v>B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RA20_ZM!$F$57:$N$57</c:f>
              <c:strCache>
                <c:ptCount val="9"/>
                <c:pt idx="0">
                  <c:v>GC</c:v>
                </c:pt>
                <c:pt idx="1">
                  <c:v>PE</c:v>
                </c:pt>
                <c:pt idx="2">
                  <c:v>Viticulture</c:v>
                </c:pt>
                <c:pt idx="3">
                  <c:v>Arboriculture</c:v>
                </c:pt>
                <c:pt idx="4">
                  <c:v>Leg et Horti</c:v>
                </c:pt>
                <c:pt idx="5">
                  <c:v>BL et M</c:v>
                </c:pt>
                <c:pt idx="6">
                  <c:v>BV</c:v>
                </c:pt>
                <c:pt idx="7">
                  <c:v>OvIns Cap</c:v>
                </c:pt>
                <c:pt idx="8">
                  <c:v>Granivores</c:v>
                </c:pt>
              </c:strCache>
            </c:strRef>
          </c:cat>
          <c:val>
            <c:numRef>
              <c:f>RA20_ZM!$F$60:$N$60</c:f>
              <c:numCache>
                <c:formatCode>_-* #\ ##0\ _€_-;\-* #\ ##0\ _€_-;_-* "-"??\ _€_-;_-@_-</c:formatCode>
                <c:ptCount val="9"/>
                <c:pt idx="0">
                  <c:v>65.194694718681106</c:v>
                </c:pt>
                <c:pt idx="1">
                  <c:v>81.580565573770485</c:v>
                </c:pt>
                <c:pt idx="2">
                  <c:v>63.348073510773126</c:v>
                </c:pt>
                <c:pt idx="3">
                  <c:v>40.64880215343203</c:v>
                </c:pt>
                <c:pt idx="4">
                  <c:v>24.271728971962617</c:v>
                </c:pt>
                <c:pt idx="5">
                  <c:v>85.749467554076546</c:v>
                </c:pt>
                <c:pt idx="6">
                  <c:v>74.429063032367978</c:v>
                </c:pt>
                <c:pt idx="7">
                  <c:v>48.700875576036864</c:v>
                </c:pt>
                <c:pt idx="8">
                  <c:v>55.478473967684018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B1-4A4D-8761-F1A32D621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8072799"/>
        <c:axId val="1308068223"/>
      </c:barChart>
      <c:catAx>
        <c:axId val="1308072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8068223"/>
        <c:crosses val="autoZero"/>
        <c:auto val="1"/>
        <c:lblAlgn val="ctr"/>
        <c:lblOffset val="100"/>
        <c:noMultiLvlLbl val="0"/>
      </c:catAx>
      <c:valAx>
        <c:axId val="1308068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SAU ha moyen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8072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RA20_ZM!$D$61:$E$61</c:f>
              <c:strCache>
                <c:ptCount val="2"/>
                <c:pt idx="0">
                  <c:v>P1 moyen</c:v>
                </c:pt>
                <c:pt idx="1">
                  <c:v>B</c:v>
                </c:pt>
              </c:strCache>
            </c:strRef>
          </c:tx>
          <c:spPr>
            <a:solidFill>
              <a:srgbClr val="C39BE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RA20_ZM!$F$57:$N$57</c:f>
              <c:strCache>
                <c:ptCount val="9"/>
                <c:pt idx="0">
                  <c:v>GC</c:v>
                </c:pt>
                <c:pt idx="1">
                  <c:v>PE</c:v>
                </c:pt>
                <c:pt idx="2">
                  <c:v>Viticulture</c:v>
                </c:pt>
                <c:pt idx="3">
                  <c:v>Arboriculture</c:v>
                </c:pt>
                <c:pt idx="4">
                  <c:v>Leg et Horti</c:v>
                </c:pt>
                <c:pt idx="5">
                  <c:v>BL et M</c:v>
                </c:pt>
                <c:pt idx="6">
                  <c:v>BV</c:v>
                </c:pt>
                <c:pt idx="7">
                  <c:v>OvIns Cap</c:v>
                </c:pt>
                <c:pt idx="8">
                  <c:v>Granivores</c:v>
                </c:pt>
              </c:strCache>
            </c:strRef>
          </c:cat>
          <c:val>
            <c:numRef>
              <c:f>RA20_ZM!$F$61:$N$61</c:f>
              <c:numCache>
                <c:formatCode>_-* #\ ##0\ _€_-;\-* #\ ##0\ _€_-;_-* "-"??\ _€_-;_-@_-</c:formatCode>
                <c:ptCount val="9"/>
                <c:pt idx="0">
                  <c:v>8210.3683584738246</c:v>
                </c:pt>
                <c:pt idx="1">
                  <c:v>16694.575517002082</c:v>
                </c:pt>
                <c:pt idx="2">
                  <c:v>5313.068653842246</c:v>
                </c:pt>
                <c:pt idx="3">
                  <c:v>5905.9898412698403</c:v>
                </c:pt>
                <c:pt idx="4">
                  <c:v>4413.6622826086959</c:v>
                </c:pt>
                <c:pt idx="5">
                  <c:v>15410.458158750811</c:v>
                </c:pt>
                <c:pt idx="6">
                  <c:v>29317.102291325697</c:v>
                </c:pt>
                <c:pt idx="7">
                  <c:v>30317.761154507487</c:v>
                </c:pt>
                <c:pt idx="8">
                  <c:v>21185.313091787437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EB-43AE-8B23-E5972D3FA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8072799"/>
        <c:axId val="1308068223"/>
      </c:barChart>
      <c:catAx>
        <c:axId val="1308072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8068223"/>
        <c:crosses val="autoZero"/>
        <c:auto val="1"/>
        <c:lblAlgn val="ctr"/>
        <c:lblOffset val="100"/>
        <c:noMultiLvlLbl val="0"/>
      </c:catAx>
      <c:valAx>
        <c:axId val="1308068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€ moyen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8072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OCM!$B$49</c:f>
              <c:strCache>
                <c:ptCount val="1"/>
                <c:pt idx="0">
                  <c:v>LRPAM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OCM!$D$48:$L$48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OCM!$D$49:$L$49</c:f>
              <c:numCache>
                <c:formatCode>_-* #\ ##0\ _€_-;\-* #\ ##0\ _€_-;_-* "-"??\ _€_-;_-@_-</c:formatCode>
                <c:ptCount val="9"/>
                <c:pt idx="0">
                  <c:v>100</c:v>
                </c:pt>
                <c:pt idx="1">
                  <c:v>95.047878245201815</c:v>
                </c:pt>
                <c:pt idx="2">
                  <c:v>108.0757969576518</c:v>
                </c:pt>
                <c:pt idx="3">
                  <c:v>103.58105928257069</c:v>
                </c:pt>
                <c:pt idx="4">
                  <c:v>105.04927532703111</c:v>
                </c:pt>
                <c:pt idx="5">
                  <c:v>124.50739890796864</c:v>
                </c:pt>
                <c:pt idx="6">
                  <c:v>111.34766649825602</c:v>
                </c:pt>
                <c:pt idx="7">
                  <c:v>124.8159068912412</c:v>
                </c:pt>
                <c:pt idx="8">
                  <c:v>130.49946615859409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5-401E-AB5C-7141B55F8CCB}"/>
            </c:ext>
          </c:extLst>
        </c:ser>
        <c:ser>
          <c:idx val="0"/>
          <c:order val="1"/>
          <c:tx>
            <c:strRef>
              <c:f>OCM!$B$50</c:f>
              <c:strCache>
                <c:ptCount val="1"/>
                <c:pt idx="0">
                  <c:v>MPPAM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OCM!$D$48:$L$48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OCM!$D$50:$L$50</c:f>
              <c:numCache>
                <c:formatCode>_-* #\ ##0\ _€_-;\-* #\ ##0\ _€_-;_-* "-"??\ _€_-;_-@_-</c:formatCode>
                <c:ptCount val="9"/>
                <c:pt idx="0">
                  <c:v>100</c:v>
                </c:pt>
                <c:pt idx="1">
                  <c:v>118.67961556912557</c:v>
                </c:pt>
                <c:pt idx="2">
                  <c:v>120.26644812456898</c:v>
                </c:pt>
                <c:pt idx="3">
                  <c:v>124.29415233317009</c:v>
                </c:pt>
                <c:pt idx="4">
                  <c:v>111.86623624534015</c:v>
                </c:pt>
                <c:pt idx="5">
                  <c:v>168.62388438590003</c:v>
                </c:pt>
                <c:pt idx="6">
                  <c:v>117.98050111436483</c:v>
                </c:pt>
                <c:pt idx="7">
                  <c:v>134.82260111736309</c:v>
                </c:pt>
                <c:pt idx="8">
                  <c:v>116.02089309093816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05-401E-AB5C-7141B55F8CCB}"/>
            </c:ext>
          </c:extLst>
        </c:ser>
        <c:ser>
          <c:idx val="2"/>
          <c:order val="2"/>
          <c:tx>
            <c:strRef>
              <c:f>OCM!$B$51</c:f>
              <c:strCache>
                <c:ptCount val="1"/>
                <c:pt idx="0">
                  <c:v>Hors PAM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OCM!$D$48:$L$48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OCM!$D$51:$L$51</c:f>
              <c:numCache>
                <c:formatCode>_-* #\ ##0\ _€_-;\-* #\ ##0\ _€_-;_-* "-"??\ _€_-;_-@_-</c:formatCode>
                <c:ptCount val="9"/>
                <c:pt idx="0">
                  <c:v>100</c:v>
                </c:pt>
                <c:pt idx="1">
                  <c:v>174.77772556266916</c:v>
                </c:pt>
                <c:pt idx="2">
                  <c:v>140.45277539436341</c:v>
                </c:pt>
                <c:pt idx="3">
                  <c:v>179.52610388753217</c:v>
                </c:pt>
                <c:pt idx="4">
                  <c:v>163.68556530922052</c:v>
                </c:pt>
                <c:pt idx="5">
                  <c:v>113.2598508349284</c:v>
                </c:pt>
                <c:pt idx="6">
                  <c:v>108.5703913933074</c:v>
                </c:pt>
                <c:pt idx="7">
                  <c:v>83.904692759553811</c:v>
                </c:pt>
                <c:pt idx="8">
                  <c:v>90.284073658504397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05-401E-AB5C-7141B55F8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7388848"/>
        <c:axId val="997390512"/>
      </c:barChart>
      <c:catAx>
        <c:axId val="99738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97390512"/>
        <c:crossesAt val="100"/>
        <c:auto val="1"/>
        <c:lblAlgn val="ctr"/>
        <c:lblOffset val="100"/>
        <c:noMultiLvlLbl val="0"/>
      </c:catAx>
      <c:valAx>
        <c:axId val="997390512"/>
        <c:scaling>
          <c:orientation val="minMax"/>
          <c:max val="17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en-US"/>
                  <a:t>base 100 2015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9738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'2015'!$B$7</c:f>
              <c:strCache>
                <c:ptCount val="1"/>
                <c:pt idx="0">
                  <c:v>AIDESP1_15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'2015'!$D$3:$AA$4</c15:sqref>
                  </c15:fullRef>
                </c:ext>
              </c:extLst>
              <c:f>'2015'!$F$3:$AA$4</c:f>
              <c:multiLvlStrCache>
                <c:ptCount val="10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  <c:pt idx="8">
                    <c:v>moyenne</c:v>
                  </c:pt>
                  <c:pt idx="9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'2015'!$D$7:$AA$7</c15:sqref>
                  </c15:fullRef>
                </c:ext>
              </c:extLst>
              <c:f>('2015'!$F$7:$G$7,'2015'!$K$7:$L$7,'2015'!$P$7:$Q$7,'2015'!$U$7:$V$7,'2015'!$Z$7:$AA$7)</c:f>
              <c:numCache>
                <c:formatCode>#,##0</c:formatCode>
                <c:ptCount val="10"/>
                <c:pt idx="0">
                  <c:v>17278.580473551636</c:v>
                </c:pt>
                <c:pt idx="1">
                  <c:v>10908.419999999998</c:v>
                </c:pt>
                <c:pt idx="2">
                  <c:v>20014.881389176593</c:v>
                </c:pt>
                <c:pt idx="3">
                  <c:v>16908.785</c:v>
                </c:pt>
                <c:pt idx="4">
                  <c:v>15065.237477203647</c:v>
                </c:pt>
                <c:pt idx="5">
                  <c:v>10211.92</c:v>
                </c:pt>
                <c:pt idx="6">
                  <c:v>21317.568113799283</c:v>
                </c:pt>
                <c:pt idx="7">
                  <c:v>17122.910000000003</c:v>
                </c:pt>
                <c:pt idx="8">
                  <c:v>10710.231840652748</c:v>
                </c:pt>
                <c:pt idx="9">
                  <c:v>6626.1399999999994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6-47B8-8A80-370FAA8AB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'2015'!$B$7</c:f>
              <c:strCache>
                <c:ptCount val="1"/>
                <c:pt idx="0">
                  <c:v>AIDESP1_15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'2015'!$AB$3:$AU$4</c15:sqref>
                  </c15:fullRef>
                </c:ext>
              </c:extLst>
              <c:f>'2015'!$AE$3:$AU$4</c:f>
              <c:multiLvlStrCache>
                <c:ptCount val="8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'2015'!$AB$7:$AU$7</c15:sqref>
                  </c15:fullRef>
                </c:ext>
              </c:extLst>
              <c:f>('2015'!$AE$7:$AF$7,'2015'!$AJ$7:$AK$7,'2015'!$AO$7:$AP$7,'2015'!$AT$7:$AU$7)</c:f>
              <c:numCache>
                <c:formatCode>#,##0</c:formatCode>
                <c:ptCount val="8"/>
                <c:pt idx="0">
                  <c:v>13982.88592186429</c:v>
                </c:pt>
                <c:pt idx="1">
                  <c:v>6208.4400000000005</c:v>
                </c:pt>
                <c:pt idx="2">
                  <c:v>10191.141766233766</c:v>
                </c:pt>
                <c:pt idx="3">
                  <c:v>3845.15</c:v>
                </c:pt>
                <c:pt idx="4">
                  <c:v>10557.59370294319</c:v>
                </c:pt>
                <c:pt idx="5">
                  <c:v>2793</c:v>
                </c:pt>
                <c:pt idx="6">
                  <c:v>8801.152655367232</c:v>
                </c:pt>
                <c:pt idx="7">
                  <c:v>1687.87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D-4C0B-93EE-42FB655D9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'2015'!$B$7</c:f>
              <c:strCache>
                <c:ptCount val="1"/>
                <c:pt idx="0">
                  <c:v>AIDESP1_15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'2015'!$AV$3:$BO$4</c15:sqref>
                  </c15:fullRef>
                </c:ext>
              </c:extLst>
              <c:f>'2015'!$AY$3:$BO$4</c:f>
              <c:multiLvlStrCache>
                <c:ptCount val="8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'2015'!$AV$7:$BO$7</c15:sqref>
                  </c15:fullRef>
                </c:ext>
              </c:extLst>
              <c:f>('2015'!$AY$7:$AZ$7,'2015'!$BD$7:$BE$7,'2015'!$BI$7:$BJ$7,'2015'!$BN$7:$BO$7)</c:f>
              <c:numCache>
                <c:formatCode>#,##0</c:formatCode>
                <c:ptCount val="8"/>
                <c:pt idx="0">
                  <c:v>15762.258000353606</c:v>
                </c:pt>
                <c:pt idx="1">
                  <c:v>8601.244999999999</c:v>
                </c:pt>
                <c:pt idx="2">
                  <c:v>16097.186588818118</c:v>
                </c:pt>
                <c:pt idx="3">
                  <c:v>11566.46</c:v>
                </c:pt>
                <c:pt idx="4">
                  <c:v>15651.236378878397</c:v>
                </c:pt>
                <c:pt idx="5">
                  <c:v>11424.699999999999</c:v>
                </c:pt>
                <c:pt idx="6">
                  <c:v>11524.237940258583</c:v>
                </c:pt>
                <c:pt idx="7">
                  <c:v>6657.1149999999998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A-4BA0-A3AB-D1017FDCE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[1]decileP1!$F$15</c:f>
              <c:strCache>
                <c:ptCount val="1"/>
                <c:pt idx="0">
                  <c:v>D1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[1]decileP1!$E$16:$E$28</c:f>
              <c:numCache>
                <c:formatCode>General</c:formatCode>
                <c:ptCount val="13"/>
                <c:pt idx="0">
                  <c:v>48</c:v>
                </c:pt>
                <c:pt idx="1">
                  <c:v>12</c:v>
                </c:pt>
                <c:pt idx="2">
                  <c:v>32</c:v>
                </c:pt>
                <c:pt idx="3">
                  <c:v>81</c:v>
                </c:pt>
                <c:pt idx="4">
                  <c:v>31</c:v>
                </c:pt>
                <c:pt idx="5">
                  <c:v>82</c:v>
                </c:pt>
                <c:pt idx="6">
                  <c:v>46</c:v>
                </c:pt>
                <c:pt idx="7">
                  <c:v>65</c:v>
                </c:pt>
                <c:pt idx="8">
                  <c:v>9</c:v>
                </c:pt>
                <c:pt idx="9">
                  <c:v>11</c:v>
                </c:pt>
                <c:pt idx="10">
                  <c:v>30</c:v>
                </c:pt>
                <c:pt idx="11">
                  <c:v>66</c:v>
                </c:pt>
                <c:pt idx="12">
                  <c:v>34</c:v>
                </c:pt>
              </c:numCache>
            </c:numRef>
          </c:cat>
          <c:val>
            <c:numRef>
              <c:f>[1]decileP1!$F$16:$F$28</c:f>
              <c:numCache>
                <c:formatCode>General</c:formatCode>
                <c:ptCount val="13"/>
                <c:pt idx="0">
                  <c:v>9.2817289851224241E-3</c:v>
                </c:pt>
                <c:pt idx="1">
                  <c:v>4.088324431561938E-3</c:v>
                </c:pt>
                <c:pt idx="2">
                  <c:v>3.2403431159267306E-3</c:v>
                </c:pt>
                <c:pt idx="3">
                  <c:v>3.2328429215565321E-3</c:v>
                </c:pt>
                <c:pt idx="4">
                  <c:v>3.2764313123323937E-3</c:v>
                </c:pt>
                <c:pt idx="5">
                  <c:v>3.649850329297859E-3</c:v>
                </c:pt>
                <c:pt idx="6">
                  <c:v>3.1718797291195653E-3</c:v>
                </c:pt>
                <c:pt idx="7">
                  <c:v>3.7724132793191712E-3</c:v>
                </c:pt>
                <c:pt idx="8">
                  <c:v>3.5897435893032206E-3</c:v>
                </c:pt>
                <c:pt idx="9">
                  <c:v>3.1381544318239731E-3</c:v>
                </c:pt>
                <c:pt idx="10">
                  <c:v>3.9883232376753336E-3</c:v>
                </c:pt>
                <c:pt idx="11">
                  <c:v>2.7146387076303169E-3</c:v>
                </c:pt>
                <c:pt idx="12">
                  <c:v>2.5590384370371968E-3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3-4327-99C5-5D98AB9B233B}"/>
            </c:ext>
          </c:extLst>
        </c:ser>
        <c:ser>
          <c:idx val="1"/>
          <c:order val="1"/>
          <c:tx>
            <c:strRef>
              <c:f>[1]decileP1!$G$15</c:f>
              <c:strCache>
                <c:ptCount val="1"/>
                <c:pt idx="0">
                  <c:v>D2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[1]decileP1!$E$16:$E$28</c:f>
              <c:numCache>
                <c:formatCode>General</c:formatCode>
                <c:ptCount val="13"/>
                <c:pt idx="0">
                  <c:v>48</c:v>
                </c:pt>
                <c:pt idx="1">
                  <c:v>12</c:v>
                </c:pt>
                <c:pt idx="2">
                  <c:v>32</c:v>
                </c:pt>
                <c:pt idx="3">
                  <c:v>81</c:v>
                </c:pt>
                <c:pt idx="4">
                  <c:v>31</c:v>
                </c:pt>
                <c:pt idx="5">
                  <c:v>82</c:v>
                </c:pt>
                <c:pt idx="6">
                  <c:v>46</c:v>
                </c:pt>
                <c:pt idx="7">
                  <c:v>65</c:v>
                </c:pt>
                <c:pt idx="8">
                  <c:v>9</c:v>
                </c:pt>
                <c:pt idx="9">
                  <c:v>11</c:v>
                </c:pt>
                <c:pt idx="10">
                  <c:v>30</c:v>
                </c:pt>
                <c:pt idx="11">
                  <c:v>66</c:v>
                </c:pt>
                <c:pt idx="12">
                  <c:v>34</c:v>
                </c:pt>
              </c:numCache>
            </c:numRef>
          </c:cat>
          <c:val>
            <c:numRef>
              <c:f>[1]decileP1!$G$16:$G$28</c:f>
              <c:numCache>
                <c:formatCode>General</c:formatCode>
                <c:ptCount val="13"/>
                <c:pt idx="0">
                  <c:v>2.5312615161408283E-2</c:v>
                </c:pt>
                <c:pt idx="1">
                  <c:v>1.6051013469965018E-2</c:v>
                </c:pt>
                <c:pt idx="2">
                  <c:v>8.3433714842983502E-3</c:v>
                </c:pt>
                <c:pt idx="3">
                  <c:v>7.7949674288825804E-3</c:v>
                </c:pt>
                <c:pt idx="4">
                  <c:v>6.5712950425472058E-3</c:v>
                </c:pt>
                <c:pt idx="5">
                  <c:v>8.5492530587991632E-3</c:v>
                </c:pt>
                <c:pt idx="6">
                  <c:v>8.146835923079257E-3</c:v>
                </c:pt>
                <c:pt idx="7">
                  <c:v>7.3850786613039844E-3</c:v>
                </c:pt>
                <c:pt idx="8">
                  <c:v>8.7312606818909233E-3</c:v>
                </c:pt>
                <c:pt idx="9">
                  <c:v>6.4481967692064743E-3</c:v>
                </c:pt>
                <c:pt idx="10">
                  <c:v>8.1956616713091367E-3</c:v>
                </c:pt>
                <c:pt idx="11">
                  <c:v>4.7357013050824525E-3</c:v>
                </c:pt>
                <c:pt idx="12">
                  <c:v>4.422962567609324E-3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3-4327-99C5-5D98AB9B233B}"/>
            </c:ext>
          </c:extLst>
        </c:ser>
        <c:ser>
          <c:idx val="2"/>
          <c:order val="2"/>
          <c:tx>
            <c:strRef>
              <c:f>[1]decileP1!$H$15</c:f>
              <c:strCache>
                <c:ptCount val="1"/>
                <c:pt idx="0">
                  <c:v>D3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[1]decileP1!$E$16:$E$28</c:f>
              <c:numCache>
                <c:formatCode>General</c:formatCode>
                <c:ptCount val="13"/>
                <c:pt idx="0">
                  <c:v>48</c:v>
                </c:pt>
                <c:pt idx="1">
                  <c:v>12</c:v>
                </c:pt>
                <c:pt idx="2">
                  <c:v>32</c:v>
                </c:pt>
                <c:pt idx="3">
                  <c:v>81</c:v>
                </c:pt>
                <c:pt idx="4">
                  <c:v>31</c:v>
                </c:pt>
                <c:pt idx="5">
                  <c:v>82</c:v>
                </c:pt>
                <c:pt idx="6">
                  <c:v>46</c:v>
                </c:pt>
                <c:pt idx="7">
                  <c:v>65</c:v>
                </c:pt>
                <c:pt idx="8">
                  <c:v>9</c:v>
                </c:pt>
                <c:pt idx="9">
                  <c:v>11</c:v>
                </c:pt>
                <c:pt idx="10">
                  <c:v>30</c:v>
                </c:pt>
                <c:pt idx="11">
                  <c:v>66</c:v>
                </c:pt>
                <c:pt idx="12">
                  <c:v>34</c:v>
                </c:pt>
              </c:numCache>
            </c:numRef>
          </c:cat>
          <c:val>
            <c:numRef>
              <c:f>[1]decileP1!$H$16:$H$28</c:f>
              <c:numCache>
                <c:formatCode>General</c:formatCode>
                <c:ptCount val="13"/>
                <c:pt idx="0">
                  <c:v>4.2741788311483425E-2</c:v>
                </c:pt>
                <c:pt idx="1">
                  <c:v>3.5769643830400495E-2</c:v>
                </c:pt>
                <c:pt idx="2">
                  <c:v>2.1404705152275817E-2</c:v>
                </c:pt>
                <c:pt idx="3">
                  <c:v>1.7303755554369155E-2</c:v>
                </c:pt>
                <c:pt idx="4">
                  <c:v>1.2706948455676572E-2</c:v>
                </c:pt>
                <c:pt idx="5">
                  <c:v>1.6669140728064556E-2</c:v>
                </c:pt>
                <c:pt idx="6">
                  <c:v>1.6886359165948574E-2</c:v>
                </c:pt>
                <c:pt idx="7">
                  <c:v>1.4492222768145862E-2</c:v>
                </c:pt>
                <c:pt idx="8">
                  <c:v>1.7446820747211517E-2</c:v>
                </c:pt>
                <c:pt idx="9">
                  <c:v>1.1567061638508923E-2</c:v>
                </c:pt>
                <c:pt idx="10">
                  <c:v>1.4341178004524663E-2</c:v>
                </c:pt>
                <c:pt idx="11">
                  <c:v>7.6043626277350305E-3</c:v>
                </c:pt>
                <c:pt idx="12">
                  <c:v>7.1937168815555258E-3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93-4327-99C5-5D98AB9B233B}"/>
            </c:ext>
          </c:extLst>
        </c:ser>
        <c:ser>
          <c:idx val="3"/>
          <c:order val="3"/>
          <c:tx>
            <c:strRef>
              <c:f>[1]decileP1!$I$15</c:f>
              <c:strCache>
                <c:ptCount val="1"/>
                <c:pt idx="0">
                  <c:v>D4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[1]decileP1!$E$16:$E$28</c:f>
              <c:numCache>
                <c:formatCode>General</c:formatCode>
                <c:ptCount val="13"/>
                <c:pt idx="0">
                  <c:v>48</c:v>
                </c:pt>
                <c:pt idx="1">
                  <c:v>12</c:v>
                </c:pt>
                <c:pt idx="2">
                  <c:v>32</c:v>
                </c:pt>
                <c:pt idx="3">
                  <c:v>81</c:v>
                </c:pt>
                <c:pt idx="4">
                  <c:v>31</c:v>
                </c:pt>
                <c:pt idx="5">
                  <c:v>82</c:v>
                </c:pt>
                <c:pt idx="6">
                  <c:v>46</c:v>
                </c:pt>
                <c:pt idx="7">
                  <c:v>65</c:v>
                </c:pt>
                <c:pt idx="8">
                  <c:v>9</c:v>
                </c:pt>
                <c:pt idx="9">
                  <c:v>11</c:v>
                </c:pt>
                <c:pt idx="10">
                  <c:v>30</c:v>
                </c:pt>
                <c:pt idx="11">
                  <c:v>66</c:v>
                </c:pt>
                <c:pt idx="12">
                  <c:v>34</c:v>
                </c:pt>
              </c:numCache>
            </c:numRef>
          </c:cat>
          <c:val>
            <c:numRef>
              <c:f>[1]decileP1!$I$16:$I$28</c:f>
              <c:numCache>
                <c:formatCode>General</c:formatCode>
                <c:ptCount val="13"/>
                <c:pt idx="0">
                  <c:v>5.776587106115541E-2</c:v>
                </c:pt>
                <c:pt idx="1">
                  <c:v>5.4987312145077905E-2</c:v>
                </c:pt>
                <c:pt idx="2">
                  <c:v>4.1957355007174187E-2</c:v>
                </c:pt>
                <c:pt idx="3">
                  <c:v>3.6810669548575509E-2</c:v>
                </c:pt>
                <c:pt idx="4">
                  <c:v>2.538871046807667E-2</c:v>
                </c:pt>
                <c:pt idx="5">
                  <c:v>2.9623224416821005E-2</c:v>
                </c:pt>
                <c:pt idx="6">
                  <c:v>3.0652403353783313E-2</c:v>
                </c:pt>
                <c:pt idx="7">
                  <c:v>2.8321989494089213E-2</c:v>
                </c:pt>
                <c:pt idx="8">
                  <c:v>3.2624692765060269E-2</c:v>
                </c:pt>
                <c:pt idx="9">
                  <c:v>2.0410430955612568E-2</c:v>
                </c:pt>
                <c:pt idx="10">
                  <c:v>2.2585350979506029E-2</c:v>
                </c:pt>
                <c:pt idx="11">
                  <c:v>1.2224185620954807E-2</c:v>
                </c:pt>
                <c:pt idx="12">
                  <c:v>1.2123398394154168E-2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93-4327-99C5-5D98AB9B233B}"/>
            </c:ext>
          </c:extLst>
        </c:ser>
        <c:ser>
          <c:idx val="4"/>
          <c:order val="4"/>
          <c:tx>
            <c:strRef>
              <c:f>[1]decileP1!$J$15</c:f>
              <c:strCache>
                <c:ptCount val="1"/>
                <c:pt idx="0">
                  <c:v>D5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[1]decileP1!$E$16:$E$28</c:f>
              <c:numCache>
                <c:formatCode>General</c:formatCode>
                <c:ptCount val="13"/>
                <c:pt idx="0">
                  <c:v>48</c:v>
                </c:pt>
                <c:pt idx="1">
                  <c:v>12</c:v>
                </c:pt>
                <c:pt idx="2">
                  <c:v>32</c:v>
                </c:pt>
                <c:pt idx="3">
                  <c:v>81</c:v>
                </c:pt>
                <c:pt idx="4">
                  <c:v>31</c:v>
                </c:pt>
                <c:pt idx="5">
                  <c:v>82</c:v>
                </c:pt>
                <c:pt idx="6">
                  <c:v>46</c:v>
                </c:pt>
                <c:pt idx="7">
                  <c:v>65</c:v>
                </c:pt>
                <c:pt idx="8">
                  <c:v>9</c:v>
                </c:pt>
                <c:pt idx="9">
                  <c:v>11</c:v>
                </c:pt>
                <c:pt idx="10">
                  <c:v>30</c:v>
                </c:pt>
                <c:pt idx="11">
                  <c:v>66</c:v>
                </c:pt>
                <c:pt idx="12">
                  <c:v>34</c:v>
                </c:pt>
              </c:numCache>
            </c:numRef>
          </c:cat>
          <c:val>
            <c:numRef>
              <c:f>[1]decileP1!$J$16:$J$28</c:f>
              <c:numCache>
                <c:formatCode>General</c:formatCode>
                <c:ptCount val="13"/>
                <c:pt idx="0">
                  <c:v>7.2400792755606902E-2</c:v>
                </c:pt>
                <c:pt idx="1">
                  <c:v>7.3376921774074871E-2</c:v>
                </c:pt>
                <c:pt idx="2">
                  <c:v>6.4849532423352077E-2</c:v>
                </c:pt>
                <c:pt idx="3">
                  <c:v>6.1543190978602773E-2</c:v>
                </c:pt>
                <c:pt idx="4">
                  <c:v>4.6322182883062113E-2</c:v>
                </c:pt>
                <c:pt idx="5">
                  <c:v>5.0575321957889115E-2</c:v>
                </c:pt>
                <c:pt idx="6">
                  <c:v>5.0947912738920034E-2</c:v>
                </c:pt>
                <c:pt idx="7">
                  <c:v>4.9792459994034574E-2</c:v>
                </c:pt>
                <c:pt idx="8">
                  <c:v>4.9358268861004279E-2</c:v>
                </c:pt>
                <c:pt idx="9">
                  <c:v>3.3595572270451325E-2</c:v>
                </c:pt>
                <c:pt idx="10">
                  <c:v>3.2842455221851474E-2</c:v>
                </c:pt>
                <c:pt idx="11">
                  <c:v>1.9694649393792944E-2</c:v>
                </c:pt>
                <c:pt idx="12">
                  <c:v>1.9698429574356895E-2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93-4327-99C5-5D98AB9B233B}"/>
            </c:ext>
          </c:extLst>
        </c:ser>
        <c:ser>
          <c:idx val="5"/>
          <c:order val="5"/>
          <c:tx>
            <c:strRef>
              <c:f>[1]decileP1!$K$15</c:f>
              <c:strCache>
                <c:ptCount val="1"/>
                <c:pt idx="0">
                  <c:v>D6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[1]decileP1!$E$16:$E$28</c:f>
              <c:numCache>
                <c:formatCode>General</c:formatCode>
                <c:ptCount val="13"/>
                <c:pt idx="0">
                  <c:v>48</c:v>
                </c:pt>
                <c:pt idx="1">
                  <c:v>12</c:v>
                </c:pt>
                <c:pt idx="2">
                  <c:v>32</c:v>
                </c:pt>
                <c:pt idx="3">
                  <c:v>81</c:v>
                </c:pt>
                <c:pt idx="4">
                  <c:v>31</c:v>
                </c:pt>
                <c:pt idx="5">
                  <c:v>82</c:v>
                </c:pt>
                <c:pt idx="6">
                  <c:v>46</c:v>
                </c:pt>
                <c:pt idx="7">
                  <c:v>65</c:v>
                </c:pt>
                <c:pt idx="8">
                  <c:v>9</c:v>
                </c:pt>
                <c:pt idx="9">
                  <c:v>11</c:v>
                </c:pt>
                <c:pt idx="10">
                  <c:v>30</c:v>
                </c:pt>
                <c:pt idx="11">
                  <c:v>66</c:v>
                </c:pt>
                <c:pt idx="12">
                  <c:v>34</c:v>
                </c:pt>
              </c:numCache>
            </c:numRef>
          </c:cat>
          <c:val>
            <c:numRef>
              <c:f>[1]decileP1!$K$16:$K$28</c:f>
              <c:numCache>
                <c:formatCode>General</c:formatCode>
                <c:ptCount val="13"/>
                <c:pt idx="0">
                  <c:v>9.0241214998490665E-2</c:v>
                </c:pt>
                <c:pt idx="1">
                  <c:v>9.2630667998861188E-2</c:v>
                </c:pt>
                <c:pt idx="2">
                  <c:v>8.8362812164035354E-2</c:v>
                </c:pt>
                <c:pt idx="3">
                  <c:v>8.7313479603648117E-2</c:v>
                </c:pt>
                <c:pt idx="4">
                  <c:v>7.4953667575566124E-2</c:v>
                </c:pt>
                <c:pt idx="5">
                  <c:v>7.4307844333159151E-2</c:v>
                </c:pt>
                <c:pt idx="6">
                  <c:v>7.6236463935587223E-2</c:v>
                </c:pt>
                <c:pt idx="7">
                  <c:v>7.6367790555579795E-2</c:v>
                </c:pt>
                <c:pt idx="8">
                  <c:v>6.9364264991627844E-2</c:v>
                </c:pt>
                <c:pt idx="9">
                  <c:v>5.8745445475585953E-2</c:v>
                </c:pt>
                <c:pt idx="10">
                  <c:v>4.847444715570895E-2</c:v>
                </c:pt>
                <c:pt idx="11">
                  <c:v>3.446299977310166E-2</c:v>
                </c:pt>
                <c:pt idx="12">
                  <c:v>3.6987331563215736E-2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93-4327-99C5-5D98AB9B233B}"/>
            </c:ext>
          </c:extLst>
        </c:ser>
        <c:ser>
          <c:idx val="6"/>
          <c:order val="6"/>
          <c:tx>
            <c:strRef>
              <c:f>[1]decileP1!$L$15</c:f>
              <c:strCache>
                <c:ptCount val="1"/>
                <c:pt idx="0">
                  <c:v>D7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[1]decileP1!$E$16:$E$28</c:f>
              <c:numCache>
                <c:formatCode>General</c:formatCode>
                <c:ptCount val="13"/>
                <c:pt idx="0">
                  <c:v>48</c:v>
                </c:pt>
                <c:pt idx="1">
                  <c:v>12</c:v>
                </c:pt>
                <c:pt idx="2">
                  <c:v>32</c:v>
                </c:pt>
                <c:pt idx="3">
                  <c:v>81</c:v>
                </c:pt>
                <c:pt idx="4">
                  <c:v>31</c:v>
                </c:pt>
                <c:pt idx="5">
                  <c:v>82</c:v>
                </c:pt>
                <c:pt idx="6">
                  <c:v>46</c:v>
                </c:pt>
                <c:pt idx="7">
                  <c:v>65</c:v>
                </c:pt>
                <c:pt idx="8">
                  <c:v>9</c:v>
                </c:pt>
                <c:pt idx="9">
                  <c:v>11</c:v>
                </c:pt>
                <c:pt idx="10">
                  <c:v>30</c:v>
                </c:pt>
                <c:pt idx="11">
                  <c:v>66</c:v>
                </c:pt>
                <c:pt idx="12">
                  <c:v>34</c:v>
                </c:pt>
              </c:numCache>
            </c:numRef>
          </c:cat>
          <c:val>
            <c:numRef>
              <c:f>[1]decileP1!$L$16:$L$28</c:f>
              <c:numCache>
                <c:formatCode>General</c:formatCode>
                <c:ptCount val="13"/>
                <c:pt idx="0">
                  <c:v>0.11009687648370237</c:v>
                </c:pt>
                <c:pt idx="1">
                  <c:v>0.11404278410151604</c:v>
                </c:pt>
                <c:pt idx="2">
                  <c:v>0.11405306399028425</c:v>
                </c:pt>
                <c:pt idx="3">
                  <c:v>0.11678132776759156</c:v>
                </c:pt>
                <c:pt idx="4">
                  <c:v>0.10928992391295986</c:v>
                </c:pt>
                <c:pt idx="5">
                  <c:v>0.10437535902145439</c:v>
                </c:pt>
                <c:pt idx="6">
                  <c:v>0.10618477485376596</c:v>
                </c:pt>
                <c:pt idx="7">
                  <c:v>0.10637589195712109</c:v>
                </c:pt>
                <c:pt idx="8">
                  <c:v>9.5441117750008242E-2</c:v>
                </c:pt>
                <c:pt idx="9">
                  <c:v>9.4983797059621025E-2</c:v>
                </c:pt>
                <c:pt idx="10">
                  <c:v>7.2767727872174989E-2</c:v>
                </c:pt>
                <c:pt idx="11">
                  <c:v>6.7242287749420801E-2</c:v>
                </c:pt>
                <c:pt idx="12">
                  <c:v>6.4797634975166732E-2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93-4327-99C5-5D98AB9B233B}"/>
            </c:ext>
          </c:extLst>
        </c:ser>
        <c:ser>
          <c:idx val="7"/>
          <c:order val="7"/>
          <c:tx>
            <c:strRef>
              <c:f>[1]decileP1!$M$15</c:f>
              <c:strCache>
                <c:ptCount val="1"/>
                <c:pt idx="0">
                  <c:v>D8</c:v>
                </c:pt>
              </c:strCache>
            </c:strRef>
          </c:tx>
          <c:spPr>
            <a:solidFill>
              <a:srgbClr val="8A15FF"/>
            </a:solidFill>
            <a:ln>
              <a:noFill/>
            </a:ln>
            <a:effectLst/>
          </c:spPr>
          <c:invertIfNegative val="0"/>
          <c:cat>
            <c:numRef>
              <c:f>[1]decileP1!$E$16:$E$28</c:f>
              <c:numCache>
                <c:formatCode>General</c:formatCode>
                <c:ptCount val="13"/>
                <c:pt idx="0">
                  <c:v>48</c:v>
                </c:pt>
                <c:pt idx="1">
                  <c:v>12</c:v>
                </c:pt>
                <c:pt idx="2">
                  <c:v>32</c:v>
                </c:pt>
                <c:pt idx="3">
                  <c:v>81</c:v>
                </c:pt>
                <c:pt idx="4">
                  <c:v>31</c:v>
                </c:pt>
                <c:pt idx="5">
                  <c:v>82</c:v>
                </c:pt>
                <c:pt idx="6">
                  <c:v>46</c:v>
                </c:pt>
                <c:pt idx="7">
                  <c:v>65</c:v>
                </c:pt>
                <c:pt idx="8">
                  <c:v>9</c:v>
                </c:pt>
                <c:pt idx="9">
                  <c:v>11</c:v>
                </c:pt>
                <c:pt idx="10">
                  <c:v>30</c:v>
                </c:pt>
                <c:pt idx="11">
                  <c:v>66</c:v>
                </c:pt>
                <c:pt idx="12">
                  <c:v>34</c:v>
                </c:pt>
              </c:numCache>
            </c:numRef>
          </c:cat>
          <c:val>
            <c:numRef>
              <c:f>[1]decileP1!$M$16:$M$28</c:f>
              <c:numCache>
                <c:formatCode>General</c:formatCode>
                <c:ptCount val="13"/>
                <c:pt idx="0">
                  <c:v>0.13459242220533407</c:v>
                </c:pt>
                <c:pt idx="1">
                  <c:v>0.14022558851436481</c:v>
                </c:pt>
                <c:pt idx="2">
                  <c:v>0.14615006947699974</c:v>
                </c:pt>
                <c:pt idx="3">
                  <c:v>0.15037411004070228</c:v>
                </c:pt>
                <c:pt idx="4">
                  <c:v>0.15185705997380822</c:v>
                </c:pt>
                <c:pt idx="5">
                  <c:v>0.14570248312038533</c:v>
                </c:pt>
                <c:pt idx="6">
                  <c:v>0.14250051486613902</c:v>
                </c:pt>
                <c:pt idx="7">
                  <c:v>0.14510492272705283</c:v>
                </c:pt>
                <c:pt idx="8">
                  <c:v>0.13191061038977581</c:v>
                </c:pt>
                <c:pt idx="9">
                  <c:v>0.14237903494703236</c:v>
                </c:pt>
                <c:pt idx="10">
                  <c:v>0.11199789839139382</c:v>
                </c:pt>
                <c:pt idx="11">
                  <c:v>0.11906942470662632</c:v>
                </c:pt>
                <c:pt idx="12">
                  <c:v>0.10502622062016626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F93-4327-99C5-5D98AB9B233B}"/>
            </c:ext>
          </c:extLst>
        </c:ser>
        <c:ser>
          <c:idx val="8"/>
          <c:order val="8"/>
          <c:tx>
            <c:strRef>
              <c:f>[1]decileP1!$N$15</c:f>
              <c:strCache>
                <c:ptCount val="1"/>
                <c:pt idx="0">
                  <c:v>D9</c:v>
                </c:pt>
              </c:strCache>
            </c:strRef>
          </c:tx>
          <c:spPr>
            <a:solidFill>
              <a:srgbClr val="CC99FF"/>
            </a:solidFill>
            <a:ln>
              <a:noFill/>
            </a:ln>
            <a:effectLst/>
          </c:spPr>
          <c:invertIfNegative val="0"/>
          <c:cat>
            <c:numRef>
              <c:f>[1]decileP1!$E$16:$E$28</c:f>
              <c:numCache>
                <c:formatCode>General</c:formatCode>
                <c:ptCount val="13"/>
                <c:pt idx="0">
                  <c:v>48</c:v>
                </c:pt>
                <c:pt idx="1">
                  <c:v>12</c:v>
                </c:pt>
                <c:pt idx="2">
                  <c:v>32</c:v>
                </c:pt>
                <c:pt idx="3">
                  <c:v>81</c:v>
                </c:pt>
                <c:pt idx="4">
                  <c:v>31</c:v>
                </c:pt>
                <c:pt idx="5">
                  <c:v>82</c:v>
                </c:pt>
                <c:pt idx="6">
                  <c:v>46</c:v>
                </c:pt>
                <c:pt idx="7">
                  <c:v>65</c:v>
                </c:pt>
                <c:pt idx="8">
                  <c:v>9</c:v>
                </c:pt>
                <c:pt idx="9">
                  <c:v>11</c:v>
                </c:pt>
                <c:pt idx="10">
                  <c:v>30</c:v>
                </c:pt>
                <c:pt idx="11">
                  <c:v>66</c:v>
                </c:pt>
                <c:pt idx="12">
                  <c:v>34</c:v>
                </c:pt>
              </c:numCache>
            </c:numRef>
          </c:cat>
          <c:val>
            <c:numRef>
              <c:f>[1]decileP1!$N$16:$N$28</c:f>
              <c:numCache>
                <c:formatCode>General</c:formatCode>
                <c:ptCount val="13"/>
                <c:pt idx="0">
                  <c:v>0.17459576515722142</c:v>
                </c:pt>
                <c:pt idx="1">
                  <c:v>0.17988999399027367</c:v>
                </c:pt>
                <c:pt idx="2">
                  <c:v>0.19188229956421937</c:v>
                </c:pt>
                <c:pt idx="3">
                  <c:v>0.19734170875599355</c:v>
                </c:pt>
                <c:pt idx="4">
                  <c:v>0.21112747307972871</c:v>
                </c:pt>
                <c:pt idx="5">
                  <c:v>0.20589107599673628</c:v>
                </c:pt>
                <c:pt idx="6">
                  <c:v>0.19788255791496359</c:v>
                </c:pt>
                <c:pt idx="7">
                  <c:v>0.19930674398445564</c:v>
                </c:pt>
                <c:pt idx="8">
                  <c:v>0.18873107649509949</c:v>
                </c:pt>
                <c:pt idx="9">
                  <c:v>0.21472016225890933</c:v>
                </c:pt>
                <c:pt idx="10">
                  <c:v>0.1894921018602379</c:v>
                </c:pt>
                <c:pt idx="11">
                  <c:v>0.22724402825852055</c:v>
                </c:pt>
                <c:pt idx="12">
                  <c:v>0.19535825472953505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F93-4327-99C5-5D98AB9B233B}"/>
            </c:ext>
          </c:extLst>
        </c:ser>
        <c:ser>
          <c:idx val="9"/>
          <c:order val="9"/>
          <c:tx>
            <c:strRef>
              <c:f>[1]decileP1!$O$15</c:f>
              <c:strCache>
                <c:ptCount val="1"/>
                <c:pt idx="0">
                  <c:v>D10</c:v>
                </c:pt>
              </c:strCache>
            </c:strRef>
          </c:tx>
          <c:spPr>
            <a:solidFill>
              <a:srgbClr val="F0E1FF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[1]decileP1!$E$16:$E$28</c:f>
              <c:numCache>
                <c:formatCode>General</c:formatCode>
                <c:ptCount val="13"/>
                <c:pt idx="0">
                  <c:v>48</c:v>
                </c:pt>
                <c:pt idx="1">
                  <c:v>12</c:v>
                </c:pt>
                <c:pt idx="2">
                  <c:v>32</c:v>
                </c:pt>
                <c:pt idx="3">
                  <c:v>81</c:v>
                </c:pt>
                <c:pt idx="4">
                  <c:v>31</c:v>
                </c:pt>
                <c:pt idx="5">
                  <c:v>82</c:v>
                </c:pt>
                <c:pt idx="6">
                  <c:v>46</c:v>
                </c:pt>
                <c:pt idx="7">
                  <c:v>65</c:v>
                </c:pt>
                <c:pt idx="8">
                  <c:v>9</c:v>
                </c:pt>
                <c:pt idx="9">
                  <c:v>11</c:v>
                </c:pt>
                <c:pt idx="10">
                  <c:v>30</c:v>
                </c:pt>
                <c:pt idx="11">
                  <c:v>66</c:v>
                </c:pt>
                <c:pt idx="12">
                  <c:v>34</c:v>
                </c:pt>
              </c:numCache>
            </c:numRef>
          </c:cat>
          <c:val>
            <c:numRef>
              <c:f>[1]decileP1!$O$16:$O$28</c:f>
              <c:numCache>
                <c:formatCode>General</c:formatCode>
                <c:ptCount val="13"/>
                <c:pt idx="0">
                  <c:v>0.28297092488047509</c:v>
                </c:pt>
                <c:pt idx="1">
                  <c:v>0.28893774974390407</c:v>
                </c:pt>
                <c:pt idx="2">
                  <c:v>0.31975644762143407</c:v>
                </c:pt>
                <c:pt idx="3">
                  <c:v>0.32150394740007798</c:v>
                </c:pt>
                <c:pt idx="4">
                  <c:v>0.35850630729624217</c:v>
                </c:pt>
                <c:pt idx="5">
                  <c:v>0.36065644703739314</c:v>
                </c:pt>
                <c:pt idx="6">
                  <c:v>0.36739029751869345</c:v>
                </c:pt>
                <c:pt idx="7">
                  <c:v>0.36908048657889791</c:v>
                </c:pt>
                <c:pt idx="8">
                  <c:v>0.40280214372901851</c:v>
                </c:pt>
                <c:pt idx="9">
                  <c:v>0.414012144193248</c:v>
                </c:pt>
                <c:pt idx="10">
                  <c:v>0.49531485560561778</c:v>
                </c:pt>
                <c:pt idx="11">
                  <c:v>0.50500772185713516</c:v>
                </c:pt>
                <c:pt idx="12">
                  <c:v>0.55183301225720316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F93-4327-99C5-5D98AB9B2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6060639"/>
        <c:axId val="1436064799"/>
      </c:barChart>
      <c:catAx>
        <c:axId val="14360606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6064799"/>
        <c:crosses val="autoZero"/>
        <c:auto val="1"/>
        <c:lblAlgn val="ctr"/>
        <c:lblOffset val="100"/>
        <c:noMultiLvlLbl val="0"/>
      </c:catAx>
      <c:valAx>
        <c:axId val="1436064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6060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'2016'!$B$7</c:f>
              <c:strCache>
                <c:ptCount val="1"/>
                <c:pt idx="0">
                  <c:v>AIDESP1_16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'2015'!$D$3:$AA$4</c15:sqref>
                  </c15:fullRef>
                </c:ext>
              </c:extLst>
              <c:f>'2015'!$F$3:$AA$4</c:f>
              <c:multiLvlStrCache>
                <c:ptCount val="10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  <c:pt idx="8">
                    <c:v>moyenne</c:v>
                  </c:pt>
                  <c:pt idx="9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'2016'!$D$7:$AA$7</c15:sqref>
                  </c15:fullRef>
                </c:ext>
              </c:extLst>
              <c:f>('2016'!$F$7:$G$7,'2016'!$K$7:$L$7,'2016'!$P$7:$Q$7,'2016'!$U$7:$V$7,'2016'!$Z$7:$AA$7)</c:f>
              <c:numCache>
                <c:formatCode>#,##0</c:formatCode>
                <c:ptCount val="10"/>
                <c:pt idx="0">
                  <c:v>19287.313567401332</c:v>
                </c:pt>
                <c:pt idx="1">
                  <c:v>12296.849999999999</c:v>
                </c:pt>
                <c:pt idx="2">
                  <c:v>21357.759322951035</c:v>
                </c:pt>
                <c:pt idx="3">
                  <c:v>17962.260000000002</c:v>
                </c:pt>
                <c:pt idx="4">
                  <c:v>15963.730200056354</c:v>
                </c:pt>
                <c:pt idx="5">
                  <c:v>10993.119999999999</c:v>
                </c:pt>
                <c:pt idx="6">
                  <c:v>23984.315381433822</c:v>
                </c:pt>
                <c:pt idx="7">
                  <c:v>19219.82</c:v>
                </c:pt>
                <c:pt idx="8">
                  <c:v>11502.866093943139</c:v>
                </c:pt>
                <c:pt idx="9">
                  <c:v>7471.18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9E-4FED-8705-1F0F37A65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'2016'!$B$7</c:f>
              <c:strCache>
                <c:ptCount val="1"/>
                <c:pt idx="0">
                  <c:v>AIDESP1_16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'2015'!$AB$3:$AU$4</c15:sqref>
                  </c15:fullRef>
                </c:ext>
              </c:extLst>
              <c:f>'2015'!$AE$3:$AU$4</c:f>
              <c:multiLvlStrCache>
                <c:ptCount val="8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'2016'!$AB$7:$AU$7</c15:sqref>
                  </c15:fullRef>
                </c:ext>
              </c:extLst>
              <c:f>('2016'!$AE$7:$AF$7,'2016'!$AJ$7:$AK$7,'2016'!$AO$7:$AP$7,'2016'!$AT$7:$AU$7)</c:f>
              <c:numCache>
                <c:formatCode>#,##0</c:formatCode>
                <c:ptCount val="8"/>
                <c:pt idx="0">
                  <c:v>14230.293738580463</c:v>
                </c:pt>
                <c:pt idx="1">
                  <c:v>6784.7849999999999</c:v>
                </c:pt>
                <c:pt idx="2">
                  <c:v>10341.855034965036</c:v>
                </c:pt>
                <c:pt idx="3">
                  <c:v>4246.7299999999996</c:v>
                </c:pt>
                <c:pt idx="4">
                  <c:v>11401.383342484558</c:v>
                </c:pt>
                <c:pt idx="5">
                  <c:v>3053.81</c:v>
                </c:pt>
                <c:pt idx="6">
                  <c:v>10041.328704720088</c:v>
                </c:pt>
                <c:pt idx="7">
                  <c:v>2331.6899999999996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7-48EE-81E9-1656AB461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'2016'!$B$7</c:f>
              <c:strCache>
                <c:ptCount val="1"/>
                <c:pt idx="0">
                  <c:v>AIDESP1_16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'2015'!$AV$3:$BO$4</c15:sqref>
                  </c15:fullRef>
                </c:ext>
              </c:extLst>
              <c:f>'2015'!$AY$3:$BO$4</c:f>
              <c:multiLvlStrCache>
                <c:ptCount val="8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'2016'!$AV$7:$BO$7</c15:sqref>
                  </c15:fullRef>
                </c:ext>
              </c:extLst>
              <c:f>('2016'!$AY$7:$AZ$7,'2016'!$BD$7:$BE$7,'2016'!$BI$7:$BJ$7,'2016'!$BN$7:$BO$7)</c:f>
              <c:numCache>
                <c:formatCode>#,##0</c:formatCode>
                <c:ptCount val="8"/>
                <c:pt idx="0">
                  <c:v>16078.476117989803</c:v>
                </c:pt>
                <c:pt idx="1">
                  <c:v>9393.1949999999997</c:v>
                </c:pt>
                <c:pt idx="2">
                  <c:v>16498.54109627238</c:v>
                </c:pt>
                <c:pt idx="3">
                  <c:v>12563.035</c:v>
                </c:pt>
                <c:pt idx="4">
                  <c:v>16571.509518385294</c:v>
                </c:pt>
                <c:pt idx="5">
                  <c:v>12692.674999999999</c:v>
                </c:pt>
                <c:pt idx="6">
                  <c:v>12067.559636196178</c:v>
                </c:pt>
                <c:pt idx="7">
                  <c:v>7399.9699999999993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7-45DF-B385-8DD17EC43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'2017'!$B$7</c:f>
              <c:strCache>
                <c:ptCount val="1"/>
                <c:pt idx="0">
                  <c:v>AIDESP1_17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'2015'!$D$3:$AA$4</c15:sqref>
                  </c15:fullRef>
                </c:ext>
              </c:extLst>
              <c:f>'2015'!$F$3:$AA$4</c:f>
              <c:multiLvlStrCache>
                <c:ptCount val="10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  <c:pt idx="8">
                    <c:v>moyenne</c:v>
                  </c:pt>
                  <c:pt idx="9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'2017'!$D$7:$AA$7</c15:sqref>
                  </c15:fullRef>
                </c:ext>
              </c:extLst>
              <c:f>('2017'!$F$7:$G$7,'2017'!$K$7:$L$7,'2017'!$P$7:$Q$7,'2017'!$U$7:$V$7,'2017'!$Z$7:$AA$7)</c:f>
              <c:numCache>
                <c:formatCode>#,##0</c:formatCode>
                <c:ptCount val="10"/>
                <c:pt idx="0">
                  <c:v>21156.370821355235</c:v>
                </c:pt>
                <c:pt idx="1">
                  <c:v>13175.054999999998</c:v>
                </c:pt>
                <c:pt idx="2">
                  <c:v>22247.907040376849</c:v>
                </c:pt>
                <c:pt idx="3">
                  <c:v>18504.449999999997</c:v>
                </c:pt>
                <c:pt idx="4">
                  <c:v>16519.796624293784</c:v>
                </c:pt>
                <c:pt idx="5">
                  <c:v>11258.44</c:v>
                </c:pt>
                <c:pt idx="6">
                  <c:v>26104.322388197324</c:v>
                </c:pt>
                <c:pt idx="7">
                  <c:v>21414.9</c:v>
                </c:pt>
                <c:pt idx="8">
                  <c:v>12184.998373902134</c:v>
                </c:pt>
                <c:pt idx="9">
                  <c:v>7960.51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49-4E9E-91CE-C9336282E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'2017'!$B$7</c:f>
              <c:strCache>
                <c:ptCount val="1"/>
                <c:pt idx="0">
                  <c:v>AIDESP1_17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'2015'!$AB$3:$AU$4</c15:sqref>
                  </c15:fullRef>
                </c:ext>
              </c:extLst>
              <c:f>'2015'!$AE$3:$AU$4</c:f>
              <c:multiLvlStrCache>
                <c:ptCount val="8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'2017'!$AB$7:$AU$7</c15:sqref>
                  </c15:fullRef>
                </c:ext>
              </c:extLst>
              <c:f>('2017'!$AE$7:$AF$7,'2017'!$AJ$7:$AK$7,'2017'!$AO$7:$AP$7,'2017'!$AT$7:$AU$7)</c:f>
              <c:numCache>
                <c:formatCode>#,##0</c:formatCode>
                <c:ptCount val="8"/>
                <c:pt idx="0">
                  <c:v>14352.10781621244</c:v>
                </c:pt>
                <c:pt idx="1">
                  <c:v>6730.625</c:v>
                </c:pt>
                <c:pt idx="2">
                  <c:v>10983.226494708995</c:v>
                </c:pt>
                <c:pt idx="3">
                  <c:v>4384.82</c:v>
                </c:pt>
                <c:pt idx="4">
                  <c:v>12289.827318941505</c:v>
                </c:pt>
                <c:pt idx="5">
                  <c:v>3117.4300000000003</c:v>
                </c:pt>
                <c:pt idx="6">
                  <c:v>12072.671125000001</c:v>
                </c:pt>
                <c:pt idx="7">
                  <c:v>2843.2799999999997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B-4E80-90BE-C45A0FE00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'2017'!$B$7</c:f>
              <c:strCache>
                <c:ptCount val="1"/>
                <c:pt idx="0">
                  <c:v>AIDESP1_17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'2015'!$AV$3:$BO$4</c15:sqref>
                  </c15:fullRef>
                </c:ext>
              </c:extLst>
              <c:f>'2015'!$AY$3:$BO$4</c:f>
              <c:multiLvlStrCache>
                <c:ptCount val="8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'2017'!$AV$7:$BO$7</c15:sqref>
                  </c15:fullRef>
                </c:ext>
              </c:extLst>
              <c:f>('2017'!$AY$7:$AZ$7,'2017'!$BD$7:$BE$7,'2017'!$BI$7:$BJ$7,'2017'!$BN$7:$BO$7)</c:f>
              <c:numCache>
                <c:formatCode>#,##0</c:formatCode>
                <c:ptCount val="8"/>
                <c:pt idx="0">
                  <c:v>16597.723453560084</c:v>
                </c:pt>
                <c:pt idx="1">
                  <c:v>9932.0499999999993</c:v>
                </c:pt>
                <c:pt idx="2">
                  <c:v>17007.508353741498</c:v>
                </c:pt>
                <c:pt idx="3">
                  <c:v>13084.32</c:v>
                </c:pt>
                <c:pt idx="4">
                  <c:v>17119.303389865141</c:v>
                </c:pt>
                <c:pt idx="5">
                  <c:v>13095.2</c:v>
                </c:pt>
                <c:pt idx="6">
                  <c:v>12485.333618233619</c:v>
                </c:pt>
                <c:pt idx="7">
                  <c:v>7838.8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B-4A4A-8752-A104F7B0B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'2018'!$B$7</c:f>
              <c:strCache>
                <c:ptCount val="1"/>
                <c:pt idx="0">
                  <c:v>AIDESP1_18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'2015'!$D$3:$AA$4</c15:sqref>
                  </c15:fullRef>
                </c:ext>
              </c:extLst>
              <c:f>'2015'!$F$3:$AA$4</c:f>
              <c:multiLvlStrCache>
                <c:ptCount val="10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  <c:pt idx="8">
                    <c:v>moyenne</c:v>
                  </c:pt>
                  <c:pt idx="9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'2018'!$D$7:$AA$7</c15:sqref>
                  </c15:fullRef>
                </c:ext>
              </c:extLst>
              <c:f>('2018'!$F$7:$G$7,'2018'!$K$7:$L$7,'2018'!$P$7:$Q$7,'2018'!$U$7:$V$7,'2018'!$Z$7:$AA$7)</c:f>
              <c:numCache>
                <c:formatCode>#,##0</c:formatCode>
                <c:ptCount val="10"/>
                <c:pt idx="0">
                  <c:v>22203.723221649485</c:v>
                </c:pt>
                <c:pt idx="1">
                  <c:v>13779.814999999999</c:v>
                </c:pt>
                <c:pt idx="2">
                  <c:v>22274.135727198027</c:v>
                </c:pt>
                <c:pt idx="3">
                  <c:v>18424.305</c:v>
                </c:pt>
                <c:pt idx="4">
                  <c:v>16594.449392724149</c:v>
                </c:pt>
                <c:pt idx="5">
                  <c:v>10960.09</c:v>
                </c:pt>
                <c:pt idx="6">
                  <c:v>26684.482787037035</c:v>
                </c:pt>
                <c:pt idx="7">
                  <c:v>22006.11</c:v>
                </c:pt>
                <c:pt idx="8">
                  <c:v>12242.187747448979</c:v>
                </c:pt>
                <c:pt idx="9">
                  <c:v>7823.73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D-4DE8-AD37-022A767E8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'2018'!$B$7</c:f>
              <c:strCache>
                <c:ptCount val="1"/>
                <c:pt idx="0">
                  <c:v>AIDESP1_18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'2015'!$AB$3:$AU$4</c15:sqref>
                  </c15:fullRef>
                </c:ext>
              </c:extLst>
              <c:f>'2015'!$AE$3:$AU$4</c:f>
              <c:multiLvlStrCache>
                <c:ptCount val="8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'2018'!$AB$7:$AU$7</c15:sqref>
                  </c15:fullRef>
                </c:ext>
              </c:extLst>
              <c:f>('2018'!$AE$7:$AF$7,'2018'!$AJ$7:$AK$7,'2018'!$AO$7:$AP$7,'2018'!$AT$7:$AU$7)</c:f>
              <c:numCache>
                <c:formatCode>#,##0</c:formatCode>
                <c:ptCount val="8"/>
                <c:pt idx="0">
                  <c:v>14381.36715766893</c:v>
                </c:pt>
                <c:pt idx="1">
                  <c:v>6840.91</c:v>
                </c:pt>
                <c:pt idx="2">
                  <c:v>10831.175375388717</c:v>
                </c:pt>
                <c:pt idx="3">
                  <c:v>4305.17</c:v>
                </c:pt>
                <c:pt idx="4">
                  <c:v>12555.854636042402</c:v>
                </c:pt>
                <c:pt idx="5">
                  <c:v>3097.87</c:v>
                </c:pt>
                <c:pt idx="6">
                  <c:v>13497.356394399067</c:v>
                </c:pt>
                <c:pt idx="7">
                  <c:v>3273.96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5-4601-82F4-0BA52D51D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'2018'!$B$7</c:f>
              <c:strCache>
                <c:ptCount val="1"/>
                <c:pt idx="0">
                  <c:v>AIDESP1_18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'2015'!$AV$3:$BO$4</c15:sqref>
                  </c15:fullRef>
                </c:ext>
              </c:extLst>
              <c:f>'2015'!$AY$3:$BO$4</c:f>
              <c:multiLvlStrCache>
                <c:ptCount val="8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'2018'!$AV$7:$BO$7</c15:sqref>
                  </c15:fullRef>
                </c:ext>
              </c:extLst>
              <c:f>('2018'!$AY$7:$AZ$7,'2018'!$BD$7:$BE$7,'2018'!$BI$7:$BJ$7,'2018'!$BN$7:$BO$7)</c:f>
              <c:numCache>
                <c:formatCode>#,##0</c:formatCode>
                <c:ptCount val="8"/>
                <c:pt idx="0">
                  <c:v>16244.18762464455</c:v>
                </c:pt>
                <c:pt idx="1">
                  <c:v>9877.35</c:v>
                </c:pt>
                <c:pt idx="2">
                  <c:v>16916.757410532897</c:v>
                </c:pt>
                <c:pt idx="3">
                  <c:v>13161.67</c:v>
                </c:pt>
                <c:pt idx="4">
                  <c:v>17321.510215508133</c:v>
                </c:pt>
                <c:pt idx="5">
                  <c:v>13386.51</c:v>
                </c:pt>
                <c:pt idx="6">
                  <c:v>12529.741502932551</c:v>
                </c:pt>
                <c:pt idx="7">
                  <c:v>7873.34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4-4882-B482-83CDDFDA1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'2019'!$B$7</c:f>
              <c:strCache>
                <c:ptCount val="1"/>
                <c:pt idx="0">
                  <c:v>AIDESP1_19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'2015'!$D$3:$AA$4</c15:sqref>
                  </c15:fullRef>
                </c:ext>
              </c:extLst>
              <c:f>'2015'!$F$3:$AA$4</c:f>
              <c:multiLvlStrCache>
                <c:ptCount val="10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  <c:pt idx="8">
                    <c:v>moyenne</c:v>
                  </c:pt>
                  <c:pt idx="9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'2019'!$D$7:$AA$7</c15:sqref>
                  </c15:fullRef>
                </c:ext>
              </c:extLst>
              <c:f>('2019'!$F$7:$G$7,'2019'!$K$7:$L$7,'2019'!$P$7:$Q$7,'2019'!$U$7:$V$7,'2019'!$Z$7:$AA$7)</c:f>
              <c:numCache>
                <c:formatCode>#,##0</c:formatCode>
                <c:ptCount val="10"/>
                <c:pt idx="0">
                  <c:v>23208.573805626598</c:v>
                </c:pt>
                <c:pt idx="1">
                  <c:v>14132.49</c:v>
                </c:pt>
                <c:pt idx="2">
                  <c:v>22833.781204050494</c:v>
                </c:pt>
                <c:pt idx="3">
                  <c:v>18718.560000000001</c:v>
                </c:pt>
                <c:pt idx="4">
                  <c:v>17138.557308248914</c:v>
                </c:pt>
                <c:pt idx="5">
                  <c:v>11166.929999999998</c:v>
                </c:pt>
                <c:pt idx="6">
                  <c:v>28196.598840242197</c:v>
                </c:pt>
                <c:pt idx="7">
                  <c:v>23064.180000000004</c:v>
                </c:pt>
                <c:pt idx="8">
                  <c:v>12826.433774025974</c:v>
                </c:pt>
                <c:pt idx="9">
                  <c:v>8183.7350000000006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3-47AC-A43A-FED0D894F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LR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'[2]8ans'!$A$4:$A$28</c:f>
              <c:strCache>
                <c:ptCount val="25"/>
                <c:pt idx="0">
                  <c:v>SAU PAC (ha)</c:v>
                </c:pt>
                <c:pt idx="1">
                  <c:v>NB DPB</c:v>
                </c:pt>
                <c:pt idx="2">
                  <c:v>Pilier 1</c:v>
                </c:pt>
                <c:pt idx="3">
                  <c:v>PU</c:v>
                </c:pt>
                <c:pt idx="4">
                  <c:v>Pbase</c:v>
                </c:pt>
                <c:pt idx="5">
                  <c:v>Pvert</c:v>
                </c:pt>
                <c:pt idx="6">
                  <c:v>Pred</c:v>
                </c:pt>
                <c:pt idx="7">
                  <c:v>Pja</c:v>
                </c:pt>
                <c:pt idx="8">
                  <c:v>aides couplées</c:v>
                </c:pt>
                <c:pt idx="9">
                  <c:v>aides couplées animales</c:v>
                </c:pt>
                <c:pt idx="10">
                  <c:v>ABA</c:v>
                </c:pt>
                <c:pt idx="11">
                  <c:v>ABL</c:v>
                </c:pt>
                <c:pt idx="12">
                  <c:v>AO</c:v>
                </c:pt>
                <c:pt idx="13">
                  <c:v>AC</c:v>
                </c:pt>
                <c:pt idx="14">
                  <c:v>aides couplées végétales </c:v>
                </c:pt>
                <c:pt idx="15">
                  <c:v>Protéagineux (total)</c:v>
                </c:pt>
                <c:pt idx="16">
                  <c:v>Blé dur</c:v>
                </c:pt>
                <c:pt idx="17">
                  <c:v>Riz</c:v>
                </c:pt>
                <c:pt idx="18">
                  <c:v>Fruits et légumes transformés </c:v>
                </c:pt>
                <c:pt idx="19">
                  <c:v>ICHN</c:v>
                </c:pt>
                <c:pt idx="20">
                  <c:v>Assurance récolte</c:v>
                </c:pt>
                <c:pt idx="21">
                  <c:v>BIO</c:v>
                </c:pt>
                <c:pt idx="22">
                  <c:v>CAB</c:v>
                </c:pt>
                <c:pt idx="23">
                  <c:v>MAB</c:v>
                </c:pt>
                <c:pt idx="24">
                  <c:v>MAEC</c:v>
                </c:pt>
              </c:strCache>
            </c:strRef>
          </c:cat>
          <c:val>
            <c:numRef>
              <c:f>'[2]8ans'!$G$4:$G$28</c:f>
              <c:numCache>
                <c:formatCode>General</c:formatCode>
                <c:ptCount val="25"/>
                <c:pt idx="0">
                  <c:v>0.17096496595902136</c:v>
                </c:pt>
                <c:pt idx="1">
                  <c:v>0.13711228583722554</c:v>
                </c:pt>
                <c:pt idx="2">
                  <c:v>0.11917873652095598</c:v>
                </c:pt>
                <c:pt idx="3">
                  <c:v>0.12999665570578914</c:v>
                </c:pt>
                <c:pt idx="4">
                  <c:v>0.13269597385861487</c:v>
                </c:pt>
                <c:pt idx="5">
                  <c:v>0.13250639854874185</c:v>
                </c:pt>
                <c:pt idx="6">
                  <c:v>0.11372609040869794</c:v>
                </c:pt>
                <c:pt idx="7">
                  <c:v>0.12312177812099204</c:v>
                </c:pt>
                <c:pt idx="8">
                  <c:v>7.6390782047737471E-2</c:v>
                </c:pt>
                <c:pt idx="9">
                  <c:v>5.4488400389347248E-2</c:v>
                </c:pt>
                <c:pt idx="10">
                  <c:v>4.9317922850452584E-2</c:v>
                </c:pt>
                <c:pt idx="11">
                  <c:v>1.3327110705014335E-2</c:v>
                </c:pt>
                <c:pt idx="12">
                  <c:v>7.2854795846215112E-2</c:v>
                </c:pt>
                <c:pt idx="13">
                  <c:v>0.1028585068230797</c:v>
                </c:pt>
                <c:pt idx="14">
                  <c:v>0.16927779937321272</c:v>
                </c:pt>
                <c:pt idx="15">
                  <c:v>0.10225221915923026</c:v>
                </c:pt>
                <c:pt idx="16">
                  <c:v>0.40233673836133782</c:v>
                </c:pt>
                <c:pt idx="17">
                  <c:v>0.9995809624755565</c:v>
                </c:pt>
                <c:pt idx="18">
                  <c:v>0.35150446167052385</c:v>
                </c:pt>
                <c:pt idx="19">
                  <c:v>9.7766391741500855E-2</c:v>
                </c:pt>
                <c:pt idx="20">
                  <c:v>0.41483550179786333</c:v>
                </c:pt>
                <c:pt idx="21">
                  <c:v>0.22396509830877182</c:v>
                </c:pt>
                <c:pt idx="22">
                  <c:v>0.21269964533976241</c:v>
                </c:pt>
                <c:pt idx="23">
                  <c:v>0.28507511384282364</c:v>
                </c:pt>
                <c:pt idx="24">
                  <c:v>0.51517547311250622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B1-4512-B558-D9F94462C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7446976"/>
        <c:axId val="307450720"/>
      </c:barChart>
      <c:catAx>
        <c:axId val="307446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50720"/>
        <c:crosses val="autoZero"/>
        <c:auto val="1"/>
        <c:lblAlgn val="ctr"/>
        <c:lblOffset val="100"/>
        <c:noMultiLvlLbl val="0"/>
      </c:catAx>
      <c:valAx>
        <c:axId val="307450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4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'2019'!$B$7</c:f>
              <c:strCache>
                <c:ptCount val="1"/>
                <c:pt idx="0">
                  <c:v>AIDESP1_19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'2015'!$AB$3:$AU$4</c15:sqref>
                  </c15:fullRef>
                </c:ext>
              </c:extLst>
              <c:f>'2015'!$AE$3:$AU$4</c:f>
              <c:multiLvlStrCache>
                <c:ptCount val="8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'2019'!$AB$7:$AU$7</c15:sqref>
                  </c15:fullRef>
                </c:ext>
              </c:extLst>
              <c:f>('2019'!$AE$7:$AF$7,'2019'!$AJ$7:$AK$7,'2019'!$AO$7:$AP$7,'2019'!$AT$7:$AU$7)</c:f>
              <c:numCache>
                <c:formatCode>#,##0</c:formatCode>
                <c:ptCount val="8"/>
                <c:pt idx="0">
                  <c:v>14543.250809833695</c:v>
                </c:pt>
                <c:pt idx="1">
                  <c:v>6743.8900000000012</c:v>
                </c:pt>
                <c:pt idx="2">
                  <c:v>11201.723730803975</c:v>
                </c:pt>
                <c:pt idx="3">
                  <c:v>4517.3249999999998</c:v>
                </c:pt>
                <c:pt idx="4">
                  <c:v>13405.570526315789</c:v>
                </c:pt>
                <c:pt idx="5">
                  <c:v>3355.7150000000001</c:v>
                </c:pt>
                <c:pt idx="6">
                  <c:v>14933.85358556461</c:v>
                </c:pt>
                <c:pt idx="7">
                  <c:v>3568.87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5-4D58-90CB-14F82AE56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'2019'!$B$7</c:f>
              <c:strCache>
                <c:ptCount val="1"/>
                <c:pt idx="0">
                  <c:v>AIDESP1_19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'2015'!$AV$3:$BO$4</c15:sqref>
                  </c15:fullRef>
                </c:ext>
              </c:extLst>
              <c:f>'2015'!$AY$3:$BO$4</c:f>
              <c:multiLvlStrCache>
                <c:ptCount val="8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'2019'!$AV$7:$BO$7</c15:sqref>
                  </c15:fullRef>
                </c:ext>
              </c:extLst>
              <c:f>('2019'!$AY$7:$AZ$7,'2019'!$BD$7:$BE$7,'2019'!$BI$7:$BJ$7,'2019'!$BN$7:$BO$7)</c:f>
              <c:numCache>
                <c:formatCode>#,##0</c:formatCode>
                <c:ptCount val="8"/>
                <c:pt idx="0">
                  <c:v>16501.865996135264</c:v>
                </c:pt>
                <c:pt idx="1">
                  <c:v>10005.61</c:v>
                </c:pt>
                <c:pt idx="2">
                  <c:v>17111.862134920633</c:v>
                </c:pt>
                <c:pt idx="3">
                  <c:v>13290.56</c:v>
                </c:pt>
                <c:pt idx="4">
                  <c:v>17798.24576523995</c:v>
                </c:pt>
                <c:pt idx="5">
                  <c:v>13667.755000000001</c:v>
                </c:pt>
                <c:pt idx="6">
                  <c:v>12796.467156031904</c:v>
                </c:pt>
                <c:pt idx="7">
                  <c:v>8192.4150000000009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E-43E6-9F5A-981BDA3A4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'2020'!$B$7</c:f>
              <c:strCache>
                <c:ptCount val="1"/>
                <c:pt idx="0">
                  <c:v>AIDESP1_20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'2015'!$D$3:$AA$4</c15:sqref>
                  </c15:fullRef>
                </c:ext>
              </c:extLst>
              <c:f>'2015'!$F$3:$AA$4</c:f>
              <c:multiLvlStrCache>
                <c:ptCount val="10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  <c:pt idx="8">
                    <c:v>moyenne</c:v>
                  </c:pt>
                  <c:pt idx="9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'2020'!$D$7:$AA$7</c15:sqref>
                  </c15:fullRef>
                </c:ext>
              </c:extLst>
              <c:f>('2020'!$F$7:$G$7,'2020'!$K$7:$L$7,'2020'!$P$7:$Q$7,'2020'!$U$7:$V$7,'2020'!$Z$7:$AA$7)</c:f>
              <c:numCache>
                <c:formatCode>#,##0</c:formatCode>
                <c:ptCount val="10"/>
                <c:pt idx="0">
                  <c:v>23072.495038402456</c:v>
                </c:pt>
                <c:pt idx="1">
                  <c:v>14188.71</c:v>
                </c:pt>
                <c:pt idx="2">
                  <c:v>22720.66699929726</c:v>
                </c:pt>
                <c:pt idx="3">
                  <c:v>18684.870000000003</c:v>
                </c:pt>
                <c:pt idx="4">
                  <c:v>17002.666679366939</c:v>
                </c:pt>
                <c:pt idx="5">
                  <c:v>10898.115000000002</c:v>
                </c:pt>
                <c:pt idx="6">
                  <c:v>27886.262170900693</c:v>
                </c:pt>
                <c:pt idx="7">
                  <c:v>22622.959999999999</c:v>
                </c:pt>
                <c:pt idx="8">
                  <c:v>12855.434347711731</c:v>
                </c:pt>
                <c:pt idx="9">
                  <c:v>8199.8799999999992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5B-46E6-9927-031DEE04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'2020'!$B$7</c:f>
              <c:strCache>
                <c:ptCount val="1"/>
                <c:pt idx="0">
                  <c:v>AIDESP1_20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'2015'!$AB$3:$AU$4</c15:sqref>
                  </c15:fullRef>
                </c:ext>
              </c:extLst>
              <c:f>'2015'!$AE$3:$AU$4</c:f>
              <c:multiLvlStrCache>
                <c:ptCount val="8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'2020'!$AB$7:$AU$7</c15:sqref>
                  </c15:fullRef>
                </c:ext>
              </c:extLst>
              <c:f>('2020'!$AE$7:$AF$7,'2020'!$AJ$7:$AK$7,'2020'!$AO$7:$AP$7,'2020'!$AT$7:$AU$7)</c:f>
              <c:numCache>
                <c:formatCode>#,##0</c:formatCode>
                <c:ptCount val="8"/>
                <c:pt idx="0">
                  <c:v>14399.622639942218</c:v>
                </c:pt>
                <c:pt idx="1">
                  <c:v>6525.5</c:v>
                </c:pt>
                <c:pt idx="2">
                  <c:v>11267.309082693177</c:v>
                </c:pt>
                <c:pt idx="3">
                  <c:v>4494.84</c:v>
                </c:pt>
                <c:pt idx="4">
                  <c:v>13342.342797153025</c:v>
                </c:pt>
                <c:pt idx="5">
                  <c:v>3386.06</c:v>
                </c:pt>
                <c:pt idx="6">
                  <c:v>15028.147529832935</c:v>
                </c:pt>
                <c:pt idx="7">
                  <c:v>3623.2150000000001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F4-4406-A83A-665A765BA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'2020'!$B$7</c:f>
              <c:strCache>
                <c:ptCount val="1"/>
                <c:pt idx="0">
                  <c:v>AIDESP1_20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'2015'!$AV$3:$BO$4</c15:sqref>
                  </c15:fullRef>
                </c:ext>
              </c:extLst>
              <c:f>'2015'!$AY$3:$BO$4</c:f>
              <c:multiLvlStrCache>
                <c:ptCount val="8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'2020'!$AV$7:$BO$7</c15:sqref>
                  </c15:fullRef>
                </c:ext>
              </c:extLst>
              <c:f>('2020'!$AY$7:$AZ$7,'2020'!$BD$7:$BE$7,'2020'!$BI$7:$BJ$7,'2020'!$BN$7:$BO$7)</c:f>
              <c:numCache>
                <c:formatCode>#,##0</c:formatCode>
                <c:ptCount val="8"/>
                <c:pt idx="0">
                  <c:v>16459.473906250001</c:v>
                </c:pt>
                <c:pt idx="1">
                  <c:v>9878.94</c:v>
                </c:pt>
                <c:pt idx="2">
                  <c:v>17058.211675824175</c:v>
                </c:pt>
                <c:pt idx="3">
                  <c:v>13216.28</c:v>
                </c:pt>
                <c:pt idx="4">
                  <c:v>17631.0457526178</c:v>
                </c:pt>
                <c:pt idx="5">
                  <c:v>13370.149999999998</c:v>
                </c:pt>
                <c:pt idx="6">
                  <c:v>12807.960288973383</c:v>
                </c:pt>
                <c:pt idx="7">
                  <c:v>8107.6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5-4B03-B71F-26099021D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'2021'!$B$7</c:f>
              <c:strCache>
                <c:ptCount val="1"/>
                <c:pt idx="0">
                  <c:v>AIDESP1_21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'2015'!$D$3:$AA$4</c15:sqref>
                  </c15:fullRef>
                </c:ext>
              </c:extLst>
              <c:f>'2015'!$F$3:$AA$4</c:f>
              <c:multiLvlStrCache>
                <c:ptCount val="10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  <c:pt idx="8">
                    <c:v>moyenne</c:v>
                  </c:pt>
                  <c:pt idx="9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'2021'!$D$7:$AA$7</c15:sqref>
                  </c15:fullRef>
                </c:ext>
              </c:extLst>
              <c:f>('2021'!$F$7:$G$7,'2021'!$K$7:$L$7,'2021'!$P$7:$Q$7,'2021'!$U$7:$V$7,'2021'!$Z$7:$AA$7)</c:f>
              <c:numCache>
                <c:formatCode>#,##0</c:formatCode>
                <c:ptCount val="10"/>
                <c:pt idx="0">
                  <c:v>23199.384721525337</c:v>
                </c:pt>
                <c:pt idx="1">
                  <c:v>13805.17</c:v>
                </c:pt>
                <c:pt idx="2">
                  <c:v>23047.204499432784</c:v>
                </c:pt>
                <c:pt idx="3">
                  <c:v>19037.255000000001</c:v>
                </c:pt>
                <c:pt idx="4">
                  <c:v>17195.292184009406</c:v>
                </c:pt>
                <c:pt idx="5">
                  <c:v>10855.365</c:v>
                </c:pt>
                <c:pt idx="6">
                  <c:v>28385.847842686293</c:v>
                </c:pt>
                <c:pt idx="7">
                  <c:v>22939.16</c:v>
                </c:pt>
                <c:pt idx="8">
                  <c:v>13166.021386880857</c:v>
                </c:pt>
                <c:pt idx="9">
                  <c:v>8381.8299999999981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1-4D4E-8695-8814B3239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'2021'!$B$7</c:f>
              <c:strCache>
                <c:ptCount val="1"/>
                <c:pt idx="0">
                  <c:v>AIDESP1_21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'2015'!$AB$3:$AU$4</c15:sqref>
                  </c15:fullRef>
                </c:ext>
              </c:extLst>
              <c:f>'2015'!$AE$3:$AU$4</c:f>
              <c:multiLvlStrCache>
                <c:ptCount val="8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'2021'!$AB$7:$AU$7</c15:sqref>
                  </c15:fullRef>
                </c:ext>
              </c:extLst>
              <c:f>('2021'!$AE$7:$AF$7,'2021'!$AJ$7:$AK$7,'2021'!$AO$7:$AP$7,'2021'!$AT$7:$AU$7)</c:f>
              <c:numCache>
                <c:formatCode>#,##0</c:formatCode>
                <c:ptCount val="8"/>
                <c:pt idx="0">
                  <c:v>14540.673783685361</c:v>
                </c:pt>
                <c:pt idx="1">
                  <c:v>6613.7749999999996</c:v>
                </c:pt>
                <c:pt idx="2">
                  <c:v>11406.905317139001</c:v>
                </c:pt>
                <c:pt idx="3">
                  <c:v>4454.95</c:v>
                </c:pt>
                <c:pt idx="4">
                  <c:v>13561.681292613637</c:v>
                </c:pt>
                <c:pt idx="5">
                  <c:v>3419.3199999999997</c:v>
                </c:pt>
                <c:pt idx="6">
                  <c:v>15280.490154028435</c:v>
                </c:pt>
                <c:pt idx="7">
                  <c:v>3886.85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3-4069-A2BC-1F8450A7C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'2021'!$B$7</c:f>
              <c:strCache>
                <c:ptCount val="1"/>
                <c:pt idx="0">
                  <c:v>AIDESP1_21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'2015'!$AV$3:$BO$4</c15:sqref>
                  </c15:fullRef>
                </c:ext>
              </c:extLst>
              <c:f>'2015'!$AY$3:$BO$4</c:f>
              <c:multiLvlStrCache>
                <c:ptCount val="8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'2021'!$AV$7:$BO$7</c15:sqref>
                  </c15:fullRef>
                </c:ext>
              </c:extLst>
              <c:f>('2021'!$AY$7:$AZ$7,'2021'!$BD$7:$BE$7,'2021'!$BI$7:$BJ$7,'2021'!$BN$7:$BO$7)</c:f>
              <c:numCache>
                <c:formatCode>#,##0</c:formatCode>
                <c:ptCount val="8"/>
                <c:pt idx="0">
                  <c:v>16768.990074980269</c:v>
                </c:pt>
                <c:pt idx="1">
                  <c:v>9992.9549999999999</c:v>
                </c:pt>
                <c:pt idx="2">
                  <c:v>17621.304823394119</c:v>
                </c:pt>
                <c:pt idx="3">
                  <c:v>13601.26</c:v>
                </c:pt>
                <c:pt idx="4">
                  <c:v>17893.590391897844</c:v>
                </c:pt>
                <c:pt idx="5">
                  <c:v>13361.9</c:v>
                </c:pt>
                <c:pt idx="6">
                  <c:v>13104.394107465771</c:v>
                </c:pt>
                <c:pt idx="7">
                  <c:v>8090.61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B-4138-99FB-25BF50355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'2022'!$B$7</c:f>
              <c:strCache>
                <c:ptCount val="1"/>
                <c:pt idx="0">
                  <c:v>AIDESP1_22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'2015'!$D$3:$AA$4</c15:sqref>
                  </c15:fullRef>
                </c:ext>
              </c:extLst>
              <c:f>'2015'!$F$3:$AA$4</c:f>
              <c:multiLvlStrCache>
                <c:ptCount val="10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  <c:pt idx="8">
                    <c:v>moyenne</c:v>
                  </c:pt>
                  <c:pt idx="9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'2022'!$D$7:$AA$7</c15:sqref>
                  </c15:fullRef>
                </c:ext>
              </c:extLst>
              <c:f>('2022'!$F$7:$G$7,'2022'!$K$7:$L$7,'2022'!$P$7:$Q$7,'2022'!$U$7:$V$7,'2022'!$Z$7:$AA$7)</c:f>
              <c:numCache>
                <c:formatCode>#,##0</c:formatCode>
                <c:ptCount val="10"/>
                <c:pt idx="0">
                  <c:v>23293.743135000001</c:v>
                </c:pt>
                <c:pt idx="1">
                  <c:v>13688.564999999999</c:v>
                </c:pt>
                <c:pt idx="2">
                  <c:v>23528.108897953342</c:v>
                </c:pt>
                <c:pt idx="3">
                  <c:v>19325.2</c:v>
                </c:pt>
                <c:pt idx="4">
                  <c:v>17541.420603907638</c:v>
                </c:pt>
                <c:pt idx="5">
                  <c:v>11024</c:v>
                </c:pt>
                <c:pt idx="6">
                  <c:v>28901.677741197989</c:v>
                </c:pt>
                <c:pt idx="7">
                  <c:v>23182.47</c:v>
                </c:pt>
                <c:pt idx="8">
                  <c:v>13525.351614839061</c:v>
                </c:pt>
                <c:pt idx="9">
                  <c:v>8357.08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7-4A61-A6F6-C5E1784FF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'2022'!$B$7</c:f>
              <c:strCache>
                <c:ptCount val="1"/>
                <c:pt idx="0">
                  <c:v>AIDESP1_22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'2015'!$AB$3:$AU$4</c15:sqref>
                  </c15:fullRef>
                </c:ext>
              </c:extLst>
              <c:f>'2015'!$AE$3:$AU$4</c:f>
              <c:multiLvlStrCache>
                <c:ptCount val="8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'2022'!$AB$7:$AU$7</c15:sqref>
                  </c15:fullRef>
                </c:ext>
              </c:extLst>
              <c:f>('2022'!$AE$7:$AF$7,'2022'!$AJ$7:$AK$7,'2022'!$AO$7:$AP$7,'2022'!$AT$7:$AU$7)</c:f>
              <c:numCache>
                <c:formatCode>#,##0</c:formatCode>
                <c:ptCount val="8"/>
                <c:pt idx="0">
                  <c:v>14854.520446824225</c:v>
                </c:pt>
                <c:pt idx="1">
                  <c:v>6447.5349999999999</c:v>
                </c:pt>
                <c:pt idx="2">
                  <c:v>11702.109639927074</c:v>
                </c:pt>
                <c:pt idx="3">
                  <c:v>4564.3999999999996</c:v>
                </c:pt>
                <c:pt idx="4">
                  <c:v>13978.680249287749</c:v>
                </c:pt>
                <c:pt idx="5">
                  <c:v>3592.6149999999998</c:v>
                </c:pt>
                <c:pt idx="6">
                  <c:v>15811.357334905661</c:v>
                </c:pt>
                <c:pt idx="7">
                  <c:v>4074.1400000000003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4-48C0-A75C-F933320D1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'[2]8ans'!$A$4:$A$28</c:f>
              <c:strCache>
                <c:ptCount val="25"/>
                <c:pt idx="0">
                  <c:v>SAU PAC (ha)</c:v>
                </c:pt>
                <c:pt idx="1">
                  <c:v>NB DPB</c:v>
                </c:pt>
                <c:pt idx="2">
                  <c:v>Pilier 1</c:v>
                </c:pt>
                <c:pt idx="3">
                  <c:v>PU</c:v>
                </c:pt>
                <c:pt idx="4">
                  <c:v>Pbase</c:v>
                </c:pt>
                <c:pt idx="5">
                  <c:v>Pvert</c:v>
                </c:pt>
                <c:pt idx="6">
                  <c:v>Pred</c:v>
                </c:pt>
                <c:pt idx="7">
                  <c:v>Pja</c:v>
                </c:pt>
                <c:pt idx="8">
                  <c:v>aides couplées</c:v>
                </c:pt>
                <c:pt idx="9">
                  <c:v>aides couplées animales</c:v>
                </c:pt>
                <c:pt idx="10">
                  <c:v>ABA</c:v>
                </c:pt>
                <c:pt idx="11">
                  <c:v>ABL</c:v>
                </c:pt>
                <c:pt idx="12">
                  <c:v>AO</c:v>
                </c:pt>
                <c:pt idx="13">
                  <c:v>AC</c:v>
                </c:pt>
                <c:pt idx="14">
                  <c:v>aides couplées végétales </c:v>
                </c:pt>
                <c:pt idx="15">
                  <c:v>Protéagineux (total)</c:v>
                </c:pt>
                <c:pt idx="16">
                  <c:v>Blé dur</c:v>
                </c:pt>
                <c:pt idx="17">
                  <c:v>Riz</c:v>
                </c:pt>
                <c:pt idx="18">
                  <c:v>Fruits et légumes transformés </c:v>
                </c:pt>
                <c:pt idx="19">
                  <c:v>ICHN</c:v>
                </c:pt>
                <c:pt idx="20">
                  <c:v>Assurance récolte</c:v>
                </c:pt>
                <c:pt idx="21">
                  <c:v>BIO</c:v>
                </c:pt>
                <c:pt idx="22">
                  <c:v>CAB</c:v>
                </c:pt>
                <c:pt idx="23">
                  <c:v>MAB</c:v>
                </c:pt>
                <c:pt idx="24">
                  <c:v>MAEC</c:v>
                </c:pt>
              </c:strCache>
            </c:strRef>
          </c:cat>
          <c:val>
            <c:numRef>
              <c:f>'[2]8ans'!$J$4:$J$28</c:f>
              <c:numCache>
                <c:formatCode>General</c:formatCode>
                <c:ptCount val="25"/>
                <c:pt idx="0">
                  <c:v>0.41175158811669899</c:v>
                </c:pt>
                <c:pt idx="1">
                  <c:v>0.42188882248646753</c:v>
                </c:pt>
                <c:pt idx="2">
                  <c:v>0.41591367699229731</c:v>
                </c:pt>
                <c:pt idx="3">
                  <c:v>0.44418903575176966</c:v>
                </c:pt>
                <c:pt idx="4">
                  <c:v>0.45085380296780059</c:v>
                </c:pt>
                <c:pt idx="5">
                  <c:v>0.44957045048692079</c:v>
                </c:pt>
                <c:pt idx="6">
                  <c:v>0.41393379314965895</c:v>
                </c:pt>
                <c:pt idx="7">
                  <c:v>0.35170187526908159</c:v>
                </c:pt>
                <c:pt idx="8">
                  <c:v>0.30407657203310678</c:v>
                </c:pt>
                <c:pt idx="9">
                  <c:v>0.2479132031861957</c:v>
                </c:pt>
                <c:pt idx="10">
                  <c:v>0.28258406602526942</c:v>
                </c:pt>
                <c:pt idx="11">
                  <c:v>0.21717673318429251</c:v>
                </c:pt>
                <c:pt idx="12">
                  <c:v>0.17707466570395769</c:v>
                </c:pt>
                <c:pt idx="13">
                  <c:v>0.23890627488531249</c:v>
                </c:pt>
                <c:pt idx="14">
                  <c:v>0.54226289790884308</c:v>
                </c:pt>
                <c:pt idx="15">
                  <c:v>0.54235486871776184</c:v>
                </c:pt>
                <c:pt idx="16">
                  <c:v>0.57290548804280261</c:v>
                </c:pt>
                <c:pt idx="17">
                  <c:v>4.1903752444350781E-4</c:v>
                </c:pt>
                <c:pt idx="18">
                  <c:v>0.54740026874075387</c:v>
                </c:pt>
                <c:pt idx="19">
                  <c:v>0.16212197414900648</c:v>
                </c:pt>
                <c:pt idx="20">
                  <c:v>0.44993320493414729</c:v>
                </c:pt>
                <c:pt idx="21">
                  <c:v>0.51945508314519195</c:v>
                </c:pt>
                <c:pt idx="22">
                  <c:v>0.53696981869456528</c:v>
                </c:pt>
                <c:pt idx="23">
                  <c:v>0.42444552033032684</c:v>
                </c:pt>
                <c:pt idx="24">
                  <c:v>0.15318806852178141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A-449A-8C91-47F603450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7446976"/>
        <c:axId val="307450720"/>
      </c:barChart>
      <c:catAx>
        <c:axId val="307446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50720"/>
        <c:crosses val="autoZero"/>
        <c:auto val="1"/>
        <c:lblAlgn val="ctr"/>
        <c:lblOffset val="100"/>
        <c:noMultiLvlLbl val="0"/>
      </c:catAx>
      <c:valAx>
        <c:axId val="307450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4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'2022'!$B$7</c:f>
              <c:strCache>
                <c:ptCount val="1"/>
                <c:pt idx="0">
                  <c:v>AIDESP1_22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'2015'!$AV$3:$BO$4</c15:sqref>
                  </c15:fullRef>
                </c:ext>
              </c:extLst>
              <c:f>'2015'!$AY$3:$BO$4</c:f>
              <c:multiLvlStrCache>
                <c:ptCount val="8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'2022'!$AV$7:$BO$7</c15:sqref>
                  </c15:fullRef>
                </c:ext>
              </c:extLst>
              <c:f>('2022'!$AY$7:$AZ$7,'2022'!$BD$7:$BE$7,'2022'!$BI$7:$BJ$7,'2022'!$BN$7:$BO$7)</c:f>
              <c:numCache>
                <c:formatCode>#,##0</c:formatCode>
                <c:ptCount val="8"/>
                <c:pt idx="0">
                  <c:v>16973.13967092142</c:v>
                </c:pt>
                <c:pt idx="1">
                  <c:v>9930.6850000000013</c:v>
                </c:pt>
                <c:pt idx="2">
                  <c:v>17904.549795307041</c:v>
                </c:pt>
                <c:pt idx="3">
                  <c:v>13735.01</c:v>
                </c:pt>
                <c:pt idx="4">
                  <c:v>18268.517930493275</c:v>
                </c:pt>
                <c:pt idx="5">
                  <c:v>13622.199999999999</c:v>
                </c:pt>
                <c:pt idx="6">
                  <c:v>13369.881078302136</c:v>
                </c:pt>
                <c:pt idx="7">
                  <c:v>8164.6600000000017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E-4B27-BF95-0EFF63E28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'2023'!$B$7</c:f>
              <c:strCache>
                <c:ptCount val="1"/>
                <c:pt idx="0">
                  <c:v>AIDESP1_23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'2015'!$D$3:$AA$4</c15:sqref>
                  </c15:fullRef>
                </c:ext>
              </c:extLst>
              <c:f>'2015'!$F$3:$AA$4</c:f>
              <c:multiLvlStrCache>
                <c:ptCount val="10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  <c:pt idx="8">
                    <c:v>moyenne</c:v>
                  </c:pt>
                  <c:pt idx="9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'2023'!$D$7:$AA$7</c15:sqref>
                  </c15:fullRef>
                </c:ext>
              </c:extLst>
              <c:f>('2023'!$F$7:$G$7,'2023'!$K$7:$L$7,'2023'!$P$7:$Q$7,'2023'!$U$7:$V$7,'2023'!$Z$7:$AA$7)</c:f>
              <c:numCache>
                <c:formatCode>#,##0</c:formatCode>
                <c:ptCount val="10"/>
                <c:pt idx="0">
                  <c:v>26349.51528587444</c:v>
                </c:pt>
                <c:pt idx="1">
                  <c:v>16095.23</c:v>
                </c:pt>
                <c:pt idx="2">
                  <c:v>24943.344521168568</c:v>
                </c:pt>
                <c:pt idx="3">
                  <c:v>20592.650000000001</c:v>
                </c:pt>
                <c:pt idx="4">
                  <c:v>20595.423188865399</c:v>
                </c:pt>
                <c:pt idx="5">
                  <c:v>14589</c:v>
                </c:pt>
                <c:pt idx="6">
                  <c:v>29577.558877598152</c:v>
                </c:pt>
                <c:pt idx="7">
                  <c:v>23839.61</c:v>
                </c:pt>
                <c:pt idx="8">
                  <c:v>17283.145724161768</c:v>
                </c:pt>
                <c:pt idx="9">
                  <c:v>12205.09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7-4DF8-A281-7A1EFE00F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'2023'!$B$7</c:f>
              <c:strCache>
                <c:ptCount val="1"/>
                <c:pt idx="0">
                  <c:v>AIDESP1_23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'2015'!$AB$3:$AU$4</c15:sqref>
                  </c15:fullRef>
                </c:ext>
              </c:extLst>
              <c:f>'2015'!$AE$3:$AU$4</c:f>
              <c:multiLvlStrCache>
                <c:ptCount val="8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'2023'!$AB$7:$AU$7</c15:sqref>
                  </c15:fullRef>
                </c:ext>
              </c:extLst>
              <c:f>('2023'!$AE$7:$AF$7,'2023'!$AJ$7:$AK$7,'2023'!$AO$7:$AP$7,'2023'!$AT$7:$AU$7)</c:f>
              <c:numCache>
                <c:formatCode>#,##0</c:formatCode>
                <c:ptCount val="8"/>
                <c:pt idx="0">
                  <c:v>13582.951601956589</c:v>
                </c:pt>
                <c:pt idx="1">
                  <c:v>5943.4400000000005</c:v>
                </c:pt>
                <c:pt idx="2">
                  <c:v>12455.214223157895</c:v>
                </c:pt>
                <c:pt idx="3">
                  <c:v>6265.26</c:v>
                </c:pt>
                <c:pt idx="4">
                  <c:v>11124.602023346304</c:v>
                </c:pt>
                <c:pt idx="5">
                  <c:v>4208.91</c:v>
                </c:pt>
                <c:pt idx="6">
                  <c:v>13319.226934931507</c:v>
                </c:pt>
                <c:pt idx="7">
                  <c:v>4497.6049999999996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4-45AF-8B5E-40290FF49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'2023'!$B$7</c:f>
              <c:strCache>
                <c:ptCount val="1"/>
                <c:pt idx="0">
                  <c:v>AIDESP1_23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'2015'!$AV$3:$BO$4</c15:sqref>
                  </c15:fullRef>
                </c:ext>
              </c:extLst>
              <c:f>'2015'!$AY$3:$BO$4</c:f>
              <c:multiLvlStrCache>
                <c:ptCount val="8"/>
                <c:lvl>
                  <c:pt idx="0">
                    <c:v>moyenne</c:v>
                  </c:pt>
                  <c:pt idx="1">
                    <c:v>médiane</c:v>
                  </c:pt>
                  <c:pt idx="2">
                    <c:v>moyenne</c:v>
                  </c:pt>
                  <c:pt idx="3">
                    <c:v>médiane</c:v>
                  </c:pt>
                  <c:pt idx="4">
                    <c:v>moyenne</c:v>
                  </c:pt>
                  <c:pt idx="5">
                    <c:v>médiane</c:v>
                  </c:pt>
                  <c:pt idx="6">
                    <c:v>moyenne</c:v>
                  </c:pt>
                  <c:pt idx="7">
                    <c:v>médiane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'2023'!$AV$7:$BO$7</c15:sqref>
                  </c15:fullRef>
                </c:ext>
              </c:extLst>
              <c:f>('2023'!$AY$7:$AZ$7,'2023'!$BD$7:$BE$7,'2023'!$BI$7:$BJ$7,'2023'!$BN$7:$BO$7)</c:f>
              <c:numCache>
                <c:formatCode>#,##0</c:formatCode>
                <c:ptCount val="8"/>
                <c:pt idx="0">
                  <c:v>21211.700987780041</c:v>
                </c:pt>
                <c:pt idx="1">
                  <c:v>15620.91</c:v>
                </c:pt>
                <c:pt idx="2">
                  <c:v>22093.816552907916</c:v>
                </c:pt>
                <c:pt idx="3">
                  <c:v>17965.84</c:v>
                </c:pt>
                <c:pt idx="4">
                  <c:v>21030.871239756805</c:v>
                </c:pt>
                <c:pt idx="5">
                  <c:v>17041.86</c:v>
                </c:pt>
                <c:pt idx="6">
                  <c:v>16318.601633387889</c:v>
                </c:pt>
                <c:pt idx="7">
                  <c:v>11660.210000000001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0-4302-BB6B-0246B9906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202912"/>
        <c:axId val="1061208320"/>
      </c:barChart>
      <c:catAx>
        <c:axId val="10612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8320"/>
        <c:crosses val="autoZero"/>
        <c:auto val="1"/>
        <c:lblAlgn val="ctr"/>
        <c:lblOffset val="100"/>
        <c:noMultiLvlLbl val="0"/>
      </c:catAx>
      <c:valAx>
        <c:axId val="10612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120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'[2]8ans'!$A$4:$A$28</c:f>
              <c:strCache>
                <c:ptCount val="25"/>
                <c:pt idx="0">
                  <c:v>SAU PAC (ha)</c:v>
                </c:pt>
                <c:pt idx="1">
                  <c:v>NB DPB</c:v>
                </c:pt>
                <c:pt idx="2">
                  <c:v>Pilier 1</c:v>
                </c:pt>
                <c:pt idx="3">
                  <c:v>PU</c:v>
                </c:pt>
                <c:pt idx="4">
                  <c:v>Pbase</c:v>
                </c:pt>
                <c:pt idx="5">
                  <c:v>Pvert</c:v>
                </c:pt>
                <c:pt idx="6">
                  <c:v>Pred</c:v>
                </c:pt>
                <c:pt idx="7">
                  <c:v>Pja</c:v>
                </c:pt>
                <c:pt idx="8">
                  <c:v>aides couplées</c:v>
                </c:pt>
                <c:pt idx="9">
                  <c:v>aides couplées animales</c:v>
                </c:pt>
                <c:pt idx="10">
                  <c:v>ABA</c:v>
                </c:pt>
                <c:pt idx="11">
                  <c:v>ABL</c:v>
                </c:pt>
                <c:pt idx="12">
                  <c:v>AO</c:v>
                </c:pt>
                <c:pt idx="13">
                  <c:v>AC</c:v>
                </c:pt>
                <c:pt idx="14">
                  <c:v>aides couplées végétales </c:v>
                </c:pt>
                <c:pt idx="15">
                  <c:v>Protéagineux (total)</c:v>
                </c:pt>
                <c:pt idx="16">
                  <c:v>Blé dur</c:v>
                </c:pt>
                <c:pt idx="17">
                  <c:v>Riz</c:v>
                </c:pt>
                <c:pt idx="18">
                  <c:v>Fruits et légumes transformés </c:v>
                </c:pt>
                <c:pt idx="19">
                  <c:v>ICHN</c:v>
                </c:pt>
                <c:pt idx="20">
                  <c:v>Assurance récolte</c:v>
                </c:pt>
                <c:pt idx="21">
                  <c:v>BIO</c:v>
                </c:pt>
                <c:pt idx="22">
                  <c:v>CAB</c:v>
                </c:pt>
                <c:pt idx="23">
                  <c:v>MAB</c:v>
                </c:pt>
                <c:pt idx="24">
                  <c:v>MAEC</c:v>
                </c:pt>
              </c:strCache>
            </c:strRef>
          </c:cat>
          <c:val>
            <c:numRef>
              <c:f>'[2]8ans'!$M$4:$M$28</c:f>
              <c:numCache>
                <c:formatCode>General</c:formatCode>
                <c:ptCount val="25"/>
                <c:pt idx="0">
                  <c:v>0.41728343485312624</c:v>
                </c:pt>
                <c:pt idx="1">
                  <c:v>0.44099898632898421</c:v>
                </c:pt>
                <c:pt idx="2">
                  <c:v>0.46490758648674685</c:v>
                </c:pt>
                <c:pt idx="3">
                  <c:v>0.42581430854244129</c:v>
                </c:pt>
                <c:pt idx="4">
                  <c:v>0.41645022317358454</c:v>
                </c:pt>
                <c:pt idx="5">
                  <c:v>0.41792315096433741</c:v>
                </c:pt>
                <c:pt idx="6">
                  <c:v>0.47234011644164342</c:v>
                </c:pt>
                <c:pt idx="7">
                  <c:v>0.5251763466099264</c:v>
                </c:pt>
                <c:pt idx="8">
                  <c:v>0.61953264591915569</c:v>
                </c:pt>
                <c:pt idx="9">
                  <c:v>0.6975983964244572</c:v>
                </c:pt>
                <c:pt idx="10">
                  <c:v>0.6680980111242778</c:v>
                </c:pt>
                <c:pt idx="11">
                  <c:v>0.769496156110693</c:v>
                </c:pt>
                <c:pt idx="12">
                  <c:v>0.75007053844982741</c:v>
                </c:pt>
                <c:pt idx="13">
                  <c:v>0.6582352182916078</c:v>
                </c:pt>
                <c:pt idx="14">
                  <c:v>0.28845930271794423</c:v>
                </c:pt>
                <c:pt idx="15">
                  <c:v>0.35539291212300794</c:v>
                </c:pt>
                <c:pt idx="16">
                  <c:v>2.4757773595859744E-2</c:v>
                </c:pt>
                <c:pt idx="17">
                  <c:v>0</c:v>
                </c:pt>
                <c:pt idx="18">
                  <c:v>0.10109526958872228</c:v>
                </c:pt>
                <c:pt idx="19">
                  <c:v>0.74011163410949266</c:v>
                </c:pt>
                <c:pt idx="20">
                  <c:v>0.13523129326798947</c:v>
                </c:pt>
                <c:pt idx="21">
                  <c:v>0.25657981854603623</c:v>
                </c:pt>
                <c:pt idx="22">
                  <c:v>0.2503305359656724</c:v>
                </c:pt>
                <c:pt idx="23">
                  <c:v>0.29047936582684947</c:v>
                </c:pt>
                <c:pt idx="24">
                  <c:v>0.33163645836571232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9-4253-9F28-0E3C51F64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7446976"/>
        <c:axId val="307450720"/>
      </c:barChart>
      <c:catAx>
        <c:axId val="307446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50720"/>
        <c:crosses val="autoZero"/>
        <c:auto val="1"/>
        <c:lblAlgn val="ctr"/>
        <c:lblOffset val="100"/>
        <c:noMultiLvlLbl val="0"/>
      </c:catAx>
      <c:valAx>
        <c:axId val="307450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4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répartition selon zonage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T1_oc!$A$54</c:f>
              <c:strCache>
                <c:ptCount val="1"/>
                <c:pt idx="0">
                  <c:v>Benef P1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T1_oc!$B$53:$D$53</c:f>
              <c:strCache>
                <c:ptCount val="3"/>
                <c:pt idx="0">
                  <c:v>LRPAM</c:v>
                </c:pt>
                <c:pt idx="1">
                  <c:v>MPPAM</c:v>
                </c:pt>
                <c:pt idx="2">
                  <c:v>HorsPAM</c:v>
                </c:pt>
              </c:strCache>
            </c:strRef>
          </c:cat>
          <c:val>
            <c:numRef>
              <c:f>T1_oc!$B$54:$D$54</c:f>
              <c:numCache>
                <c:formatCode>0%</c:formatCode>
                <c:ptCount val="3"/>
                <c:pt idx="0">
                  <c:v>0.16023114137251387</c:v>
                </c:pt>
                <c:pt idx="1">
                  <c:v>0.43173266439706148</c:v>
                </c:pt>
                <c:pt idx="2">
                  <c:v>0.40803619423042464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6-4D67-B97E-510E7FF94215}"/>
            </c:ext>
          </c:extLst>
        </c:ser>
        <c:ser>
          <c:idx val="1"/>
          <c:order val="1"/>
          <c:tx>
            <c:strRef>
              <c:f>T1_oc!$A$55</c:f>
              <c:strCache>
                <c:ptCount val="1"/>
                <c:pt idx="0">
                  <c:v>SAU_RA20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T1_oc!$B$53:$D$53</c:f>
              <c:strCache>
                <c:ptCount val="3"/>
                <c:pt idx="0">
                  <c:v>LRPAM</c:v>
                </c:pt>
                <c:pt idx="1">
                  <c:v>MPPAM</c:v>
                </c:pt>
                <c:pt idx="2">
                  <c:v>HorsPAM</c:v>
                </c:pt>
              </c:strCache>
            </c:strRef>
          </c:cat>
          <c:val>
            <c:numRef>
              <c:f>T1_oc!$B$55:$D$55</c:f>
              <c:numCache>
                <c:formatCode>0%</c:formatCode>
                <c:ptCount val="3"/>
                <c:pt idx="0">
                  <c:v>0.19</c:v>
                </c:pt>
                <c:pt idx="1">
                  <c:v>0.41175160583054449</c:v>
                </c:pt>
                <c:pt idx="2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96-4D67-B97E-510E7FF94215}"/>
            </c:ext>
          </c:extLst>
        </c:ser>
        <c:ser>
          <c:idx val="2"/>
          <c:order val="2"/>
          <c:tx>
            <c:strRef>
              <c:f>T1_oc!$A$56</c:f>
              <c:strCache>
                <c:ptCount val="1"/>
                <c:pt idx="0">
                  <c:v>DPB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T1_oc!$B$53:$D$53</c:f>
              <c:strCache>
                <c:ptCount val="3"/>
                <c:pt idx="0">
                  <c:v>LRPAM</c:v>
                </c:pt>
                <c:pt idx="1">
                  <c:v>MPPAM</c:v>
                </c:pt>
                <c:pt idx="2">
                  <c:v>HorsPAM</c:v>
                </c:pt>
              </c:strCache>
            </c:strRef>
          </c:cat>
          <c:val>
            <c:numRef>
              <c:f>T1_oc!$B$56:$D$56</c:f>
              <c:numCache>
                <c:formatCode>0%</c:formatCode>
                <c:ptCount val="3"/>
                <c:pt idx="0">
                  <c:v>0.13711226935751833</c:v>
                </c:pt>
                <c:pt idx="1">
                  <c:v>0.42188881361277902</c:v>
                </c:pt>
                <c:pt idx="2">
                  <c:v>0.44082967297204217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96-4D67-B97E-510E7FF94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6323983"/>
        <c:axId val="1596327311"/>
      </c:barChart>
      <c:catAx>
        <c:axId val="159632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6327311"/>
        <c:crosses val="autoZero"/>
        <c:auto val="1"/>
        <c:lblAlgn val="ctr"/>
        <c:lblOffset val="100"/>
        <c:noMultiLvlLbl val="0"/>
      </c:catAx>
      <c:valAx>
        <c:axId val="1596327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6323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4" Type="http://schemas.openxmlformats.org/officeDocument/2006/relationships/chart" Target="../charts/chart4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4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523874</xdr:colOff>
      <xdr:row>2</xdr:row>
      <xdr:rowOff>238125</xdr:rowOff>
    </xdr:from>
    <xdr:to>
      <xdr:col>12</xdr:col>
      <xdr:colOff>390525</xdr:colOff>
      <xdr:row>8</xdr:row>
      <xdr:rowOff>381000</xdr:rowOff>
    </xdr:to>
    <xdr:pic>
      <xdr:nvPicPr>
        <xdr:cNvPr id="3" name="Imag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4" y="619125"/>
          <a:ext cx="5200651" cy="27717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214313</xdr:colOff>
      <xdr:row>64</xdr:row>
      <xdr:rowOff>27383</xdr:rowOff>
    </xdr:from>
    <xdr:to>
      <xdr:col>4</xdr:col>
      <xdr:colOff>130968</xdr:colOff>
      <xdr:row>78</xdr:row>
      <xdr:rowOff>103583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142874</xdr:colOff>
      <xdr:row>64</xdr:row>
      <xdr:rowOff>0</xdr:rowOff>
    </xdr:from>
    <xdr:to>
      <xdr:col>9</xdr:col>
      <xdr:colOff>642937</xdr:colOff>
      <xdr:row>78</xdr:row>
      <xdr:rowOff>76200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-1</xdr:colOff>
      <xdr:row>64</xdr:row>
      <xdr:rowOff>11906</xdr:rowOff>
    </xdr:from>
    <xdr:to>
      <xdr:col>19</xdr:col>
      <xdr:colOff>107156</xdr:colOff>
      <xdr:row>78</xdr:row>
      <xdr:rowOff>88106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232832</xdr:colOff>
      <xdr:row>80</xdr:row>
      <xdr:rowOff>20108</xdr:rowOff>
    </xdr:from>
    <xdr:to>
      <xdr:col>19</xdr:col>
      <xdr:colOff>190500</xdr:colOff>
      <xdr:row>94</xdr:row>
      <xdr:rowOff>95250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158750</xdr:colOff>
      <xdr:row>94</xdr:row>
      <xdr:rowOff>169334</xdr:rowOff>
    </xdr:from>
    <xdr:to>
      <xdr:col>14</xdr:col>
      <xdr:colOff>190500</xdr:colOff>
      <xdr:row>109</xdr:row>
      <xdr:rowOff>75142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275166</xdr:colOff>
      <xdr:row>94</xdr:row>
      <xdr:rowOff>148167</xdr:rowOff>
    </xdr:from>
    <xdr:to>
      <xdr:col>19</xdr:col>
      <xdr:colOff>370417</xdr:colOff>
      <xdr:row>109</xdr:row>
      <xdr:rowOff>53975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301625</xdr:colOff>
      <xdr:row>4</xdr:row>
      <xdr:rowOff>108742</xdr:rowOff>
    </xdr:from>
    <xdr:to>
      <xdr:col>17</xdr:col>
      <xdr:colOff>171979</xdr:colOff>
      <xdr:row>18</xdr:row>
      <xdr:rowOff>126999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298979</xdr:colOff>
      <xdr:row>4</xdr:row>
      <xdr:rowOff>87576</xdr:rowOff>
    </xdr:from>
    <xdr:to>
      <xdr:col>21</xdr:col>
      <xdr:colOff>431270</xdr:colOff>
      <xdr:row>18</xdr:row>
      <xdr:rowOff>190499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59531</xdr:colOff>
      <xdr:row>35</xdr:row>
      <xdr:rowOff>98818</xdr:rowOff>
    </xdr:from>
    <xdr:to>
      <xdr:col>19</xdr:col>
      <xdr:colOff>523875</xdr:colOff>
      <xdr:row>56</xdr:row>
      <xdr:rowOff>190499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654842</xdr:colOff>
      <xdr:row>35</xdr:row>
      <xdr:rowOff>119063</xdr:rowOff>
    </xdr:from>
    <xdr:to>
      <xdr:col>24</xdr:col>
      <xdr:colOff>452435</xdr:colOff>
      <xdr:row>56</xdr:row>
      <xdr:rowOff>119063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285748</xdr:colOff>
      <xdr:row>41</xdr:row>
      <xdr:rowOff>145256</xdr:rowOff>
    </xdr:from>
    <xdr:to>
      <xdr:col>23</xdr:col>
      <xdr:colOff>154781</xdr:colOff>
      <xdr:row>54</xdr:row>
      <xdr:rowOff>97631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31</xdr:row>
      <xdr:rowOff>146446</xdr:rowOff>
    </xdr:from>
    <xdr:to>
      <xdr:col>7</xdr:col>
      <xdr:colOff>154781</xdr:colOff>
      <xdr:row>43</xdr:row>
      <xdr:rowOff>175021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369095</xdr:colOff>
      <xdr:row>31</xdr:row>
      <xdr:rowOff>190499</xdr:rowOff>
    </xdr:from>
    <xdr:to>
      <xdr:col>15</xdr:col>
      <xdr:colOff>452438</xdr:colOff>
      <xdr:row>43</xdr:row>
      <xdr:rowOff>219074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607219</xdr:colOff>
      <xdr:row>31</xdr:row>
      <xdr:rowOff>202407</xdr:rowOff>
    </xdr:from>
    <xdr:to>
      <xdr:col>23</xdr:col>
      <xdr:colOff>857249</xdr:colOff>
      <xdr:row>44</xdr:row>
      <xdr:rowOff>4763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32</xdr:row>
      <xdr:rowOff>0</xdr:rowOff>
    </xdr:from>
    <xdr:to>
      <xdr:col>10</xdr:col>
      <xdr:colOff>369093</xdr:colOff>
      <xdr:row>44</xdr:row>
      <xdr:rowOff>28575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476250</xdr:colOff>
      <xdr:row>32</xdr:row>
      <xdr:rowOff>11906</xdr:rowOff>
    </xdr:from>
    <xdr:to>
      <xdr:col>18</xdr:col>
      <xdr:colOff>702468</xdr:colOff>
      <xdr:row>44</xdr:row>
      <xdr:rowOff>40481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32</xdr:row>
      <xdr:rowOff>0</xdr:rowOff>
    </xdr:from>
    <xdr:to>
      <xdr:col>27</xdr:col>
      <xdr:colOff>226218</xdr:colOff>
      <xdr:row>44</xdr:row>
      <xdr:rowOff>28575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297656</xdr:colOff>
      <xdr:row>31</xdr:row>
      <xdr:rowOff>83343</xdr:rowOff>
    </xdr:from>
    <xdr:to>
      <xdr:col>7</xdr:col>
      <xdr:colOff>214312</xdr:colOff>
      <xdr:row>43</xdr:row>
      <xdr:rowOff>111918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500063</xdr:colOff>
      <xdr:row>31</xdr:row>
      <xdr:rowOff>142875</xdr:rowOff>
    </xdr:from>
    <xdr:to>
      <xdr:col>15</xdr:col>
      <xdr:colOff>488156</xdr:colOff>
      <xdr:row>43</xdr:row>
      <xdr:rowOff>171450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702469</xdr:colOff>
      <xdr:row>31</xdr:row>
      <xdr:rowOff>154781</xdr:rowOff>
    </xdr:from>
    <xdr:to>
      <xdr:col>24</xdr:col>
      <xdr:colOff>47624</xdr:colOff>
      <xdr:row>43</xdr:row>
      <xdr:rowOff>183356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31</xdr:row>
      <xdr:rowOff>83344</xdr:rowOff>
    </xdr:from>
    <xdr:to>
      <xdr:col>6</xdr:col>
      <xdr:colOff>571499</xdr:colOff>
      <xdr:row>44</xdr:row>
      <xdr:rowOff>111919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666750</xdr:colOff>
      <xdr:row>31</xdr:row>
      <xdr:rowOff>59531</xdr:rowOff>
    </xdr:from>
    <xdr:to>
      <xdr:col>15</xdr:col>
      <xdr:colOff>59531</xdr:colOff>
      <xdr:row>44</xdr:row>
      <xdr:rowOff>88106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107157</xdr:colOff>
      <xdr:row>31</xdr:row>
      <xdr:rowOff>35719</xdr:rowOff>
    </xdr:from>
    <xdr:to>
      <xdr:col>23</xdr:col>
      <xdr:colOff>357187</xdr:colOff>
      <xdr:row>44</xdr:row>
      <xdr:rowOff>64294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31</xdr:row>
      <xdr:rowOff>0</xdr:rowOff>
    </xdr:from>
    <xdr:to>
      <xdr:col>11</xdr:col>
      <xdr:colOff>250031</xdr:colOff>
      <xdr:row>43</xdr:row>
      <xdr:rowOff>28575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357188</xdr:colOff>
      <xdr:row>31</xdr:row>
      <xdr:rowOff>11906</xdr:rowOff>
    </xdr:from>
    <xdr:to>
      <xdr:col>19</xdr:col>
      <xdr:colOff>416718</xdr:colOff>
      <xdr:row>43</xdr:row>
      <xdr:rowOff>40481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619125</xdr:colOff>
      <xdr:row>31</xdr:row>
      <xdr:rowOff>0</xdr:rowOff>
    </xdr:from>
    <xdr:to>
      <xdr:col>28</xdr:col>
      <xdr:colOff>226218</xdr:colOff>
      <xdr:row>43</xdr:row>
      <xdr:rowOff>28575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464344</xdr:colOff>
      <xdr:row>31</xdr:row>
      <xdr:rowOff>71437</xdr:rowOff>
    </xdr:from>
    <xdr:to>
      <xdr:col>7</xdr:col>
      <xdr:colOff>285750</xdr:colOff>
      <xdr:row>45</xdr:row>
      <xdr:rowOff>100011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488155</xdr:colOff>
      <xdr:row>31</xdr:row>
      <xdr:rowOff>95250</xdr:rowOff>
    </xdr:from>
    <xdr:to>
      <xdr:col>15</xdr:col>
      <xdr:colOff>523874</xdr:colOff>
      <xdr:row>45</xdr:row>
      <xdr:rowOff>88105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631032</xdr:colOff>
      <xdr:row>31</xdr:row>
      <xdr:rowOff>59531</xdr:rowOff>
    </xdr:from>
    <xdr:to>
      <xdr:col>23</xdr:col>
      <xdr:colOff>881062</xdr:colOff>
      <xdr:row>45</xdr:row>
      <xdr:rowOff>88105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0</xdr:rowOff>
    </xdr:from>
    <xdr:to>
      <xdr:col>8</xdr:col>
      <xdr:colOff>761999</xdr:colOff>
      <xdr:row>43</xdr:row>
      <xdr:rowOff>28575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869156</xdr:colOff>
      <xdr:row>31</xdr:row>
      <xdr:rowOff>11906</xdr:rowOff>
    </xdr:from>
    <xdr:to>
      <xdr:col>17</xdr:col>
      <xdr:colOff>166687</xdr:colOff>
      <xdr:row>43</xdr:row>
      <xdr:rowOff>40481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369094</xdr:colOff>
      <xdr:row>31</xdr:row>
      <xdr:rowOff>0</xdr:rowOff>
    </xdr:from>
    <xdr:to>
      <xdr:col>25</xdr:col>
      <xdr:colOff>476249</xdr:colOff>
      <xdr:row>43</xdr:row>
      <xdr:rowOff>28575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152399</xdr:colOff>
      <xdr:row>0</xdr:row>
      <xdr:rowOff>61913</xdr:rowOff>
    </xdr:from>
    <xdr:to>
      <xdr:col>16</xdr:col>
      <xdr:colOff>542924</xdr:colOff>
      <xdr:row>12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168728</xdr:colOff>
      <xdr:row>12</xdr:row>
      <xdr:rowOff>47626</xdr:rowOff>
    </xdr:from>
    <xdr:to>
      <xdr:col>16</xdr:col>
      <xdr:colOff>559253</xdr:colOff>
      <xdr:row>24</xdr:row>
      <xdr:rowOff>176893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180975</xdr:colOff>
      <xdr:row>27</xdr:row>
      <xdr:rowOff>9525</xdr:rowOff>
    </xdr:from>
    <xdr:to>
      <xdr:col>16</xdr:col>
      <xdr:colOff>571500</xdr:colOff>
      <xdr:row>40</xdr:row>
      <xdr:rowOff>33338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114300</xdr:colOff>
      <xdr:row>41</xdr:row>
      <xdr:rowOff>76200</xdr:rowOff>
    </xdr:from>
    <xdr:to>
      <xdr:col>16</xdr:col>
      <xdr:colOff>504825</xdr:colOff>
      <xdr:row>54</xdr:row>
      <xdr:rowOff>100013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266699</xdr:colOff>
      <xdr:row>15</xdr:row>
      <xdr:rowOff>109536</xdr:rowOff>
    </xdr:from>
    <xdr:to>
      <xdr:col>24</xdr:col>
      <xdr:colOff>876299</xdr:colOff>
      <xdr:row>32</xdr:row>
      <xdr:rowOff>76199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557893</xdr:colOff>
      <xdr:row>62</xdr:row>
      <xdr:rowOff>136071</xdr:rowOff>
    </xdr:from>
    <xdr:to>
      <xdr:col>19</xdr:col>
      <xdr:colOff>557893</xdr:colOff>
      <xdr:row>89</xdr:row>
      <xdr:rowOff>150359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729343</xdr:colOff>
      <xdr:row>63</xdr:row>
      <xdr:rowOff>67357</xdr:rowOff>
    </xdr:from>
    <xdr:to>
      <xdr:col>25</xdr:col>
      <xdr:colOff>729343</xdr:colOff>
      <xdr:row>90</xdr:row>
      <xdr:rowOff>81645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92529</xdr:colOff>
      <xdr:row>62</xdr:row>
      <xdr:rowOff>176212</xdr:rowOff>
    </xdr:from>
    <xdr:to>
      <xdr:col>32</xdr:col>
      <xdr:colOff>92529</xdr:colOff>
      <xdr:row>90</xdr:row>
      <xdr:rowOff>0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8</xdr:col>
      <xdr:colOff>761999</xdr:colOff>
      <xdr:row>44</xdr:row>
      <xdr:rowOff>28575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869156</xdr:colOff>
      <xdr:row>32</xdr:row>
      <xdr:rowOff>11906</xdr:rowOff>
    </xdr:from>
    <xdr:to>
      <xdr:col>17</xdr:col>
      <xdr:colOff>166687</xdr:colOff>
      <xdr:row>44</xdr:row>
      <xdr:rowOff>40481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369094</xdr:colOff>
      <xdr:row>32</xdr:row>
      <xdr:rowOff>0</xdr:rowOff>
    </xdr:from>
    <xdr:to>
      <xdr:col>25</xdr:col>
      <xdr:colOff>476249</xdr:colOff>
      <xdr:row>44</xdr:row>
      <xdr:rowOff>28575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8</xdr:col>
      <xdr:colOff>760299</xdr:colOff>
      <xdr:row>43</xdr:row>
      <xdr:rowOff>198664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867456</xdr:colOff>
      <xdr:row>32</xdr:row>
      <xdr:rowOff>11906</xdr:rowOff>
    </xdr:from>
    <xdr:to>
      <xdr:col>16</xdr:col>
      <xdr:colOff>617424</xdr:colOff>
      <xdr:row>43</xdr:row>
      <xdr:rowOff>210570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139474</xdr:colOff>
      <xdr:row>32</xdr:row>
      <xdr:rowOff>0</xdr:rowOff>
    </xdr:from>
    <xdr:to>
      <xdr:col>25</xdr:col>
      <xdr:colOff>243228</xdr:colOff>
      <xdr:row>43</xdr:row>
      <xdr:rowOff>198664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321469</xdr:colOff>
      <xdr:row>68</xdr:row>
      <xdr:rowOff>110728</xdr:rowOff>
    </xdr:from>
    <xdr:to>
      <xdr:col>4</xdr:col>
      <xdr:colOff>440531</xdr:colOff>
      <xdr:row>83</xdr:row>
      <xdr:rowOff>186928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51</xdr:row>
      <xdr:rowOff>107156</xdr:rowOff>
    </xdr:from>
    <xdr:to>
      <xdr:col>12</xdr:col>
      <xdr:colOff>321468</xdr:colOff>
      <xdr:row>66</xdr:row>
      <xdr:rowOff>183356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452438</xdr:colOff>
      <xdr:row>51</xdr:row>
      <xdr:rowOff>119061</xdr:rowOff>
    </xdr:from>
    <xdr:to>
      <xdr:col>19</xdr:col>
      <xdr:colOff>226219</xdr:colOff>
      <xdr:row>67</xdr:row>
      <xdr:rowOff>4761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328738</xdr:colOff>
      <xdr:row>69</xdr:row>
      <xdr:rowOff>46987</xdr:rowOff>
    </xdr:from>
    <xdr:to>
      <xdr:col>18</xdr:col>
      <xdr:colOff>90614</xdr:colOff>
      <xdr:row>84</xdr:row>
      <xdr:rowOff>123187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142875</xdr:colOff>
      <xdr:row>69</xdr:row>
      <xdr:rowOff>142875</xdr:rowOff>
    </xdr:from>
    <xdr:to>
      <xdr:col>17</xdr:col>
      <xdr:colOff>119062</xdr:colOff>
      <xdr:row>71</xdr:row>
      <xdr:rowOff>35720</xdr:rowOff>
    </xdr:to>
    <xdr:cxnSp macro="">
      <xdr:nvCxnSpPr>
        <xdr:cNvPr id="6" name="Connecteur droit avec flèche 5"/>
        <xdr:cNvCxnSpPr/>
      </xdr:nvCxnSpPr>
      <xdr:spPr>
        <a:xfrm flipV="1">
          <a:off x="10982325" y="13973175"/>
          <a:ext cx="604837" cy="273845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621508</xdr:colOff>
      <xdr:row>75</xdr:row>
      <xdr:rowOff>85725</xdr:rowOff>
    </xdr:from>
    <xdr:to>
      <xdr:col>11</xdr:col>
      <xdr:colOff>504825</xdr:colOff>
      <xdr:row>76</xdr:row>
      <xdr:rowOff>114300</xdr:rowOff>
    </xdr:to>
    <xdr:cxnSp macro="">
      <xdr:nvCxnSpPr>
        <xdr:cNvPr id="7" name="Connecteur droit avec flèche 6"/>
        <xdr:cNvCxnSpPr/>
      </xdr:nvCxnSpPr>
      <xdr:spPr>
        <a:xfrm flipV="1">
          <a:off x="7755733" y="15059025"/>
          <a:ext cx="607217" cy="219075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404812</xdr:colOff>
      <xdr:row>72</xdr:row>
      <xdr:rowOff>47627</xdr:rowOff>
    </xdr:from>
    <xdr:to>
      <xdr:col>14</xdr:col>
      <xdr:colOff>71438</xdr:colOff>
      <xdr:row>73</xdr:row>
      <xdr:rowOff>83343</xdr:rowOff>
    </xdr:to>
    <xdr:cxnSp macro="">
      <xdr:nvCxnSpPr>
        <xdr:cNvPr id="8" name="Connecteur droit avec flèche 7"/>
        <xdr:cNvCxnSpPr/>
      </xdr:nvCxnSpPr>
      <xdr:spPr>
        <a:xfrm>
          <a:off x="9434512" y="14449427"/>
          <a:ext cx="590551" cy="226216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177921</xdr:colOff>
      <xdr:row>85</xdr:row>
      <xdr:rowOff>4471</xdr:rowOff>
    </xdr:from>
    <xdr:to>
      <xdr:col>19</xdr:col>
      <xdr:colOff>406521</xdr:colOff>
      <xdr:row>98</xdr:row>
      <xdr:rowOff>120079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138149</xdr:colOff>
      <xdr:row>98</xdr:row>
      <xdr:rowOff>196316</xdr:rowOff>
    </xdr:from>
    <xdr:to>
      <xdr:col>14</xdr:col>
      <xdr:colOff>381001</xdr:colOff>
      <xdr:row>110</xdr:row>
      <xdr:rowOff>115608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485775</xdr:colOff>
      <xdr:row>99</xdr:row>
      <xdr:rowOff>19051</xdr:rowOff>
    </xdr:from>
    <xdr:to>
      <xdr:col>21</xdr:col>
      <xdr:colOff>76200</xdr:colOff>
      <xdr:row>110</xdr:row>
      <xdr:rowOff>106303</xdr:rowOff>
    </xdr:to>
    <xdr:graphicFrame macro="">
      <xdr:nvGraphicFramePr>
        <xdr:cNvPr id="16" name="Graphique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654843</xdr:colOff>
      <xdr:row>114</xdr:row>
      <xdr:rowOff>178592</xdr:rowOff>
    </xdr:from>
    <xdr:to>
      <xdr:col>9</xdr:col>
      <xdr:colOff>238125</xdr:colOff>
      <xdr:row>148</xdr:row>
      <xdr:rowOff>119061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0.17836</cdr:x>
      <cdr:y>0.40859</cdr:y>
    </cdr:from>
    <cdr:to>
      <cdr:x>0.93416</cdr:x>
      <cdr:y>0.62581</cdr:y>
    </cdr:to>
    <cdr:sp macro="" textlink="">
      <cdr:nvSpPr>
        <cdr:cNvPr id="2" name="Forme libre 1"/>
        <cdr:cNvSpPr/>
      </cdr:nvSpPr>
      <cdr:spPr>
        <a:xfrm xmlns:a="http://schemas.openxmlformats.org/drawingml/2006/main">
          <a:off x="1087270" y="2294020"/>
          <a:ext cx="4607370" cy="1219548"/>
        </a:xfrm>
        <a:custGeom xmlns:a="http://schemas.openxmlformats.org/drawingml/2006/main">
          <a:avLst/>
          <a:gdLst>
            <a:gd name="connsiteX0" fmla="*/ 393867 w 4607370"/>
            <a:gd name="connsiteY0" fmla="*/ 344405 h 1219548"/>
            <a:gd name="connsiteX1" fmla="*/ 50967 w 4607370"/>
            <a:gd name="connsiteY1" fmla="*/ 687305 h 1219548"/>
            <a:gd name="connsiteX2" fmla="*/ 1422567 w 4607370"/>
            <a:gd name="connsiteY2" fmla="*/ 1077830 h 1219548"/>
            <a:gd name="connsiteX3" fmla="*/ 2498892 w 4607370"/>
            <a:gd name="connsiteY3" fmla="*/ 1163555 h 1219548"/>
            <a:gd name="connsiteX4" fmla="*/ 4508667 w 4607370"/>
            <a:gd name="connsiteY4" fmla="*/ 268205 h 1219548"/>
            <a:gd name="connsiteX5" fmla="*/ 4070517 w 4607370"/>
            <a:gd name="connsiteY5" fmla="*/ 1505 h 1219548"/>
            <a:gd name="connsiteX6" fmla="*/ 2098842 w 4607370"/>
            <a:gd name="connsiteY6" fmla="*/ 353930 h 1219548"/>
            <a:gd name="connsiteX7" fmla="*/ 1346367 w 4607370"/>
            <a:gd name="connsiteY7" fmla="*/ 192005 h 1219548"/>
            <a:gd name="connsiteX8" fmla="*/ 393867 w 4607370"/>
            <a:gd name="connsiteY8" fmla="*/ 344405 h 1219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4607370" h="1219548">
              <a:moveTo>
                <a:pt x="393867" y="344405"/>
              </a:moveTo>
              <a:cubicBezTo>
                <a:pt x="177967" y="426955"/>
                <a:pt x="-120483" y="565068"/>
                <a:pt x="50967" y="687305"/>
              </a:cubicBezTo>
              <a:cubicBezTo>
                <a:pt x="222417" y="809543"/>
                <a:pt x="1014580" y="998455"/>
                <a:pt x="1422567" y="1077830"/>
              </a:cubicBezTo>
              <a:cubicBezTo>
                <a:pt x="1830555" y="1157205"/>
                <a:pt x="1984542" y="1298492"/>
                <a:pt x="2498892" y="1163555"/>
              </a:cubicBezTo>
              <a:cubicBezTo>
                <a:pt x="3013242" y="1028618"/>
                <a:pt x="4246730" y="461880"/>
                <a:pt x="4508667" y="268205"/>
              </a:cubicBezTo>
              <a:cubicBezTo>
                <a:pt x="4770604" y="74530"/>
                <a:pt x="4472155" y="-12783"/>
                <a:pt x="4070517" y="1505"/>
              </a:cubicBezTo>
              <a:cubicBezTo>
                <a:pt x="3668879" y="15793"/>
                <a:pt x="2552867" y="322180"/>
                <a:pt x="2098842" y="353930"/>
              </a:cubicBezTo>
              <a:cubicBezTo>
                <a:pt x="1644817" y="385680"/>
                <a:pt x="1627354" y="199942"/>
                <a:pt x="1346367" y="192005"/>
              </a:cubicBezTo>
              <a:cubicBezTo>
                <a:pt x="1065380" y="184068"/>
                <a:pt x="609767" y="261855"/>
                <a:pt x="393867" y="344405"/>
              </a:cubicBezTo>
              <a:close/>
            </a:path>
          </a:pathLst>
        </a:cu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400050</xdr:colOff>
      <xdr:row>29</xdr:row>
      <xdr:rowOff>63735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6050" cy="55882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214313</xdr:colOff>
      <xdr:row>64</xdr:row>
      <xdr:rowOff>27383</xdr:rowOff>
    </xdr:from>
    <xdr:to>
      <xdr:col>4</xdr:col>
      <xdr:colOff>130968</xdr:colOff>
      <xdr:row>78</xdr:row>
      <xdr:rowOff>103583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142874</xdr:colOff>
      <xdr:row>64</xdr:row>
      <xdr:rowOff>0</xdr:rowOff>
    </xdr:from>
    <xdr:to>
      <xdr:col>9</xdr:col>
      <xdr:colOff>642937</xdr:colOff>
      <xdr:row>78</xdr:row>
      <xdr:rowOff>76200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-1</xdr:colOff>
      <xdr:row>64</xdr:row>
      <xdr:rowOff>11906</xdr:rowOff>
    </xdr:from>
    <xdr:to>
      <xdr:col>19</xdr:col>
      <xdr:colOff>107156</xdr:colOff>
      <xdr:row>78</xdr:row>
      <xdr:rowOff>88106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142874</xdr:colOff>
      <xdr:row>83</xdr:row>
      <xdr:rowOff>18711</xdr:rowOff>
    </xdr:from>
    <xdr:to>
      <xdr:col>22</xdr:col>
      <xdr:colOff>54429</xdr:colOff>
      <xdr:row>97</xdr:row>
      <xdr:rowOff>163287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164987</xdr:colOff>
      <xdr:row>98</xdr:row>
      <xdr:rowOff>10204</xdr:rowOff>
    </xdr:from>
    <xdr:to>
      <xdr:col>15</xdr:col>
      <xdr:colOff>164986</xdr:colOff>
      <xdr:row>111</xdr:row>
      <xdr:rowOff>28916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273843</xdr:colOff>
      <xdr:row>98</xdr:row>
      <xdr:rowOff>6802</xdr:rowOff>
    </xdr:from>
    <xdr:to>
      <xdr:col>22</xdr:col>
      <xdr:colOff>35718</xdr:colOff>
      <xdr:row>109</xdr:row>
      <xdr:rowOff>96950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246290</xdr:colOff>
      <xdr:row>32</xdr:row>
      <xdr:rowOff>19050</xdr:rowOff>
    </xdr:from>
    <xdr:to>
      <xdr:col>17</xdr:col>
      <xdr:colOff>666751</xdr:colOff>
      <xdr:row>52</xdr:row>
      <xdr:rowOff>152400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707572</xdr:colOff>
      <xdr:row>32</xdr:row>
      <xdr:rowOff>2721</xdr:rowOff>
    </xdr:from>
    <xdr:to>
      <xdr:col>22</xdr:col>
      <xdr:colOff>152400</xdr:colOff>
      <xdr:row>52</xdr:row>
      <xdr:rowOff>180975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28575</xdr:colOff>
      <xdr:row>2</xdr:row>
      <xdr:rowOff>157161</xdr:rowOff>
    </xdr:from>
    <xdr:to>
      <xdr:col>16</xdr:col>
      <xdr:colOff>581025</xdr:colOff>
      <xdr:row>19</xdr:row>
      <xdr:rowOff>66674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495300</xdr:colOff>
      <xdr:row>2</xdr:row>
      <xdr:rowOff>147637</xdr:rowOff>
    </xdr:from>
    <xdr:to>
      <xdr:col>20</xdr:col>
      <xdr:colOff>523875</xdr:colOff>
      <xdr:row>19</xdr:row>
      <xdr:rowOff>104775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166688</xdr:colOff>
      <xdr:row>64</xdr:row>
      <xdr:rowOff>83345</xdr:rowOff>
    </xdr:from>
    <xdr:to>
      <xdr:col>4</xdr:col>
      <xdr:colOff>750094</xdr:colOff>
      <xdr:row>78</xdr:row>
      <xdr:rowOff>159545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64</xdr:row>
      <xdr:rowOff>71437</xdr:rowOff>
    </xdr:from>
    <xdr:to>
      <xdr:col>15</xdr:col>
      <xdr:colOff>559594</xdr:colOff>
      <xdr:row>78</xdr:row>
      <xdr:rowOff>147637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202406</xdr:colOff>
      <xdr:row>80</xdr:row>
      <xdr:rowOff>158354</xdr:rowOff>
    </xdr:from>
    <xdr:to>
      <xdr:col>19</xdr:col>
      <xdr:colOff>381000</xdr:colOff>
      <xdr:row>94</xdr:row>
      <xdr:rowOff>44054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226220</xdr:colOff>
      <xdr:row>95</xdr:row>
      <xdr:rowOff>23811</xdr:rowOff>
    </xdr:from>
    <xdr:to>
      <xdr:col>15</xdr:col>
      <xdr:colOff>226220</xdr:colOff>
      <xdr:row>109</xdr:row>
      <xdr:rowOff>178593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285750</xdr:colOff>
      <xdr:row>95</xdr:row>
      <xdr:rowOff>11906</xdr:rowOff>
    </xdr:from>
    <xdr:to>
      <xdr:col>20</xdr:col>
      <xdr:colOff>654843</xdr:colOff>
      <xdr:row>109</xdr:row>
      <xdr:rowOff>166688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249464</xdr:colOff>
      <xdr:row>4</xdr:row>
      <xdr:rowOff>13002</xdr:rowOff>
    </xdr:from>
    <xdr:to>
      <xdr:col>23</xdr:col>
      <xdr:colOff>241906</xdr:colOff>
      <xdr:row>18</xdr:row>
      <xdr:rowOff>80586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297846</xdr:colOff>
      <xdr:row>3</xdr:row>
      <xdr:rowOff>186418</xdr:rowOff>
    </xdr:from>
    <xdr:to>
      <xdr:col>18</xdr:col>
      <xdr:colOff>211667</xdr:colOff>
      <xdr:row>18</xdr:row>
      <xdr:rowOff>42334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110216</xdr:colOff>
      <xdr:row>33</xdr:row>
      <xdr:rowOff>142875</xdr:rowOff>
    </xdr:from>
    <xdr:to>
      <xdr:col>20</xdr:col>
      <xdr:colOff>714375</xdr:colOff>
      <xdr:row>57</xdr:row>
      <xdr:rowOff>99331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243568</xdr:colOff>
      <xdr:row>33</xdr:row>
      <xdr:rowOff>180975</xdr:rowOff>
    </xdr:from>
    <xdr:to>
      <xdr:col>25</xdr:col>
      <xdr:colOff>600076</xdr:colOff>
      <xdr:row>57</xdr:row>
      <xdr:rowOff>151039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an-pierre.cassagne\Documents\pac23\pac22-23\new_noteDEPO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an-pierre.cassagne\Documents\pac23\pac_2015-2023%20agr&#233;g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gene"/>
      <sheetName val="decileP1"/>
      <sheetName val="dispPBV"/>
      <sheetName val="dispPVRED"/>
      <sheetName val="depindikha"/>
      <sheetName val="benefJA"/>
      <sheetName val="P1-dep"/>
      <sheetName val="ACAdetailDEP"/>
      <sheetName val="ACVdetailDEP"/>
      <sheetName val="Feuil1"/>
      <sheetName val="T4_zones"/>
      <sheetName val="2023Z_T1"/>
      <sheetName val="2022depoc"/>
      <sheetName val="Pred"/>
    </sheetNames>
    <sheetDataSet>
      <sheetData sheetId="0"/>
      <sheetData sheetId="1">
        <row r="15">
          <cell r="F15" t="str">
            <v>D1</v>
          </cell>
          <cell r="G15" t="str">
            <v>D2</v>
          </cell>
          <cell r="H15" t="str">
            <v>D3</v>
          </cell>
          <cell r="I15" t="str">
            <v>D4</v>
          </cell>
          <cell r="J15" t="str">
            <v>D5</v>
          </cell>
          <cell r="K15" t="str">
            <v>D6</v>
          </cell>
          <cell r="L15" t="str">
            <v>D7</v>
          </cell>
          <cell r="M15" t="str">
            <v>D8</v>
          </cell>
          <cell r="N15" t="str">
            <v>D9</v>
          </cell>
          <cell r="O15" t="str">
            <v>D10</v>
          </cell>
        </row>
        <row r="16">
          <cell r="E16">
            <v>48</v>
          </cell>
          <cell r="F16">
            <v>9.2817289851224241E-3</v>
          </cell>
          <cell r="G16">
            <v>2.5312615161408283E-2</v>
          </cell>
          <cell r="H16">
            <v>4.2741788311483425E-2</v>
          </cell>
          <cell r="I16">
            <v>5.776587106115541E-2</v>
          </cell>
          <cell r="J16">
            <v>7.2400792755606902E-2</v>
          </cell>
          <cell r="K16">
            <v>9.0241214998490665E-2</v>
          </cell>
          <cell r="L16">
            <v>0.11009687648370237</v>
          </cell>
          <cell r="M16">
            <v>0.13459242220533407</v>
          </cell>
          <cell r="N16">
            <v>0.17459576515722142</v>
          </cell>
          <cell r="O16">
            <v>0.28297092488047509</v>
          </cell>
        </row>
        <row r="17">
          <cell r="E17">
            <v>12</v>
          </cell>
          <cell r="F17">
            <v>4.088324431561938E-3</v>
          </cell>
          <cell r="G17">
            <v>1.6051013469965018E-2</v>
          </cell>
          <cell r="H17">
            <v>3.5769643830400495E-2</v>
          </cell>
          <cell r="I17">
            <v>5.4987312145077905E-2</v>
          </cell>
          <cell r="J17">
            <v>7.3376921774074871E-2</v>
          </cell>
          <cell r="K17">
            <v>9.2630667998861188E-2</v>
          </cell>
          <cell r="L17">
            <v>0.11404278410151604</v>
          </cell>
          <cell r="M17">
            <v>0.14022558851436481</v>
          </cell>
          <cell r="N17">
            <v>0.17988999399027367</v>
          </cell>
          <cell r="O17">
            <v>0.28893774974390407</v>
          </cell>
        </row>
        <row r="18">
          <cell r="E18">
            <v>32</v>
          </cell>
          <cell r="F18">
            <v>3.2403431159267306E-3</v>
          </cell>
          <cell r="G18">
            <v>8.3433714842983502E-3</v>
          </cell>
          <cell r="H18">
            <v>2.1404705152275817E-2</v>
          </cell>
          <cell r="I18">
            <v>4.1957355007174187E-2</v>
          </cell>
          <cell r="J18">
            <v>6.4849532423352077E-2</v>
          </cell>
          <cell r="K18">
            <v>8.8362812164035354E-2</v>
          </cell>
          <cell r="L18">
            <v>0.11405306399028425</v>
          </cell>
          <cell r="M18">
            <v>0.14615006947699974</v>
          </cell>
          <cell r="N18">
            <v>0.19188229956421937</v>
          </cell>
          <cell r="O18">
            <v>0.31975644762143407</v>
          </cell>
        </row>
        <row r="19">
          <cell r="E19">
            <v>81</v>
          </cell>
          <cell r="F19">
            <v>3.2328429215565321E-3</v>
          </cell>
          <cell r="G19">
            <v>7.7949674288825804E-3</v>
          </cell>
          <cell r="H19">
            <v>1.7303755554369155E-2</v>
          </cell>
          <cell r="I19">
            <v>3.6810669548575509E-2</v>
          </cell>
          <cell r="J19">
            <v>6.1543190978602773E-2</v>
          </cell>
          <cell r="K19">
            <v>8.7313479603648117E-2</v>
          </cell>
          <cell r="L19">
            <v>0.11678132776759156</v>
          </cell>
          <cell r="M19">
            <v>0.15037411004070228</v>
          </cell>
          <cell r="N19">
            <v>0.19734170875599355</v>
          </cell>
          <cell r="O19">
            <v>0.32150394740007798</v>
          </cell>
        </row>
        <row r="20">
          <cell r="E20">
            <v>31</v>
          </cell>
          <cell r="F20">
            <v>3.2764313123323937E-3</v>
          </cell>
          <cell r="G20">
            <v>6.5712950425472058E-3</v>
          </cell>
          <cell r="H20">
            <v>1.2706948455676572E-2</v>
          </cell>
          <cell r="I20">
            <v>2.538871046807667E-2</v>
          </cell>
          <cell r="J20">
            <v>4.6322182883062113E-2</v>
          </cell>
          <cell r="K20">
            <v>7.4953667575566124E-2</v>
          </cell>
          <cell r="L20">
            <v>0.10928992391295986</v>
          </cell>
          <cell r="M20">
            <v>0.15185705997380822</v>
          </cell>
          <cell r="N20">
            <v>0.21112747307972871</v>
          </cell>
          <cell r="O20">
            <v>0.35850630729624217</v>
          </cell>
        </row>
        <row r="21">
          <cell r="E21">
            <v>82</v>
          </cell>
          <cell r="F21">
            <v>3.649850329297859E-3</v>
          </cell>
          <cell r="G21">
            <v>8.5492530587991632E-3</v>
          </cell>
          <cell r="H21">
            <v>1.6669140728064556E-2</v>
          </cell>
          <cell r="I21">
            <v>2.9623224416821005E-2</v>
          </cell>
          <cell r="J21">
            <v>5.0575321957889115E-2</v>
          </cell>
          <cell r="K21">
            <v>7.4307844333159151E-2</v>
          </cell>
          <cell r="L21">
            <v>0.10437535902145439</v>
          </cell>
          <cell r="M21">
            <v>0.14570248312038533</v>
          </cell>
          <cell r="N21">
            <v>0.20589107599673628</v>
          </cell>
          <cell r="O21">
            <v>0.36065644703739314</v>
          </cell>
        </row>
        <row r="22">
          <cell r="E22">
            <v>46</v>
          </cell>
          <cell r="F22">
            <v>3.1718797291195653E-3</v>
          </cell>
          <cell r="G22">
            <v>8.146835923079257E-3</v>
          </cell>
          <cell r="H22">
            <v>1.6886359165948574E-2</v>
          </cell>
          <cell r="I22">
            <v>3.0652403353783313E-2</v>
          </cell>
          <cell r="J22">
            <v>5.0947912738920034E-2</v>
          </cell>
          <cell r="K22">
            <v>7.6236463935587223E-2</v>
          </cell>
          <cell r="L22">
            <v>0.10618477485376596</v>
          </cell>
          <cell r="M22">
            <v>0.14250051486613902</v>
          </cell>
          <cell r="N22">
            <v>0.19788255791496359</v>
          </cell>
          <cell r="O22">
            <v>0.36739029751869345</v>
          </cell>
        </row>
        <row r="23">
          <cell r="E23">
            <v>65</v>
          </cell>
          <cell r="F23">
            <v>3.7724132793191712E-3</v>
          </cell>
          <cell r="G23">
            <v>7.3850786613039844E-3</v>
          </cell>
          <cell r="H23">
            <v>1.4492222768145862E-2</v>
          </cell>
          <cell r="I23">
            <v>2.8321989494089213E-2</v>
          </cell>
          <cell r="J23">
            <v>4.9792459994034574E-2</v>
          </cell>
          <cell r="K23">
            <v>7.6367790555579795E-2</v>
          </cell>
          <cell r="L23">
            <v>0.10637589195712109</v>
          </cell>
          <cell r="M23">
            <v>0.14510492272705283</v>
          </cell>
          <cell r="N23">
            <v>0.19930674398445564</v>
          </cell>
          <cell r="O23">
            <v>0.36908048657889791</v>
          </cell>
        </row>
        <row r="24">
          <cell r="E24">
            <v>9</v>
          </cell>
          <cell r="F24">
            <v>3.5897435893032206E-3</v>
          </cell>
          <cell r="G24">
            <v>8.7312606818909233E-3</v>
          </cell>
          <cell r="H24">
            <v>1.7446820747211517E-2</v>
          </cell>
          <cell r="I24">
            <v>3.2624692765060269E-2</v>
          </cell>
          <cell r="J24">
            <v>4.9358268861004279E-2</v>
          </cell>
          <cell r="K24">
            <v>6.9364264991627844E-2</v>
          </cell>
          <cell r="L24">
            <v>9.5441117750008242E-2</v>
          </cell>
          <cell r="M24">
            <v>0.13191061038977581</v>
          </cell>
          <cell r="N24">
            <v>0.18873107649509949</v>
          </cell>
          <cell r="O24">
            <v>0.40280214372901851</v>
          </cell>
        </row>
        <row r="25">
          <cell r="E25">
            <v>11</v>
          </cell>
          <cell r="F25">
            <v>3.1381544318239731E-3</v>
          </cell>
          <cell r="G25">
            <v>6.4481967692064743E-3</v>
          </cell>
          <cell r="H25">
            <v>1.1567061638508923E-2</v>
          </cell>
          <cell r="I25">
            <v>2.0410430955612568E-2</v>
          </cell>
          <cell r="J25">
            <v>3.3595572270451325E-2</v>
          </cell>
          <cell r="K25">
            <v>5.8745445475585953E-2</v>
          </cell>
          <cell r="L25">
            <v>9.4983797059621025E-2</v>
          </cell>
          <cell r="M25">
            <v>0.14237903494703236</v>
          </cell>
          <cell r="N25">
            <v>0.21472016225890933</v>
          </cell>
          <cell r="O25">
            <v>0.414012144193248</v>
          </cell>
        </row>
        <row r="26">
          <cell r="E26">
            <v>30</v>
          </cell>
          <cell r="F26">
            <v>3.9883232376753336E-3</v>
          </cell>
          <cell r="G26">
            <v>8.1956616713091367E-3</v>
          </cell>
          <cell r="H26">
            <v>1.4341178004524663E-2</v>
          </cell>
          <cell r="I26">
            <v>2.2585350979506029E-2</v>
          </cell>
          <cell r="J26">
            <v>3.2842455221851474E-2</v>
          </cell>
          <cell r="K26">
            <v>4.847444715570895E-2</v>
          </cell>
          <cell r="L26">
            <v>7.2767727872174989E-2</v>
          </cell>
          <cell r="M26">
            <v>0.11199789839139382</v>
          </cell>
          <cell r="N26">
            <v>0.1894921018602379</v>
          </cell>
          <cell r="O26">
            <v>0.49531485560561778</v>
          </cell>
        </row>
        <row r="27">
          <cell r="E27">
            <v>66</v>
          </cell>
          <cell r="F27">
            <v>2.7146387076303169E-3</v>
          </cell>
          <cell r="G27">
            <v>4.7357013050824525E-3</v>
          </cell>
          <cell r="H27">
            <v>7.6043626277350305E-3</v>
          </cell>
          <cell r="I27">
            <v>1.2224185620954807E-2</v>
          </cell>
          <cell r="J27">
            <v>1.9694649393792944E-2</v>
          </cell>
          <cell r="K27">
            <v>3.446299977310166E-2</v>
          </cell>
          <cell r="L27">
            <v>6.7242287749420801E-2</v>
          </cell>
          <cell r="M27">
            <v>0.11906942470662632</v>
          </cell>
          <cell r="N27">
            <v>0.22724402825852055</v>
          </cell>
          <cell r="O27">
            <v>0.50500772185713516</v>
          </cell>
        </row>
        <row r="28">
          <cell r="E28">
            <v>34</v>
          </cell>
          <cell r="F28">
            <v>2.5590384370371968E-3</v>
          </cell>
          <cell r="G28">
            <v>4.422962567609324E-3</v>
          </cell>
          <cell r="H28">
            <v>7.1937168815555258E-3</v>
          </cell>
          <cell r="I28">
            <v>1.2123398394154168E-2</v>
          </cell>
          <cell r="J28">
            <v>1.9698429574356895E-2</v>
          </cell>
          <cell r="K28">
            <v>3.6987331563215736E-2</v>
          </cell>
          <cell r="L28">
            <v>6.4797634975166732E-2</v>
          </cell>
          <cell r="M28">
            <v>0.10502622062016626</v>
          </cell>
          <cell r="N28">
            <v>0.19535825472953505</v>
          </cell>
          <cell r="O28">
            <v>0.55183301225720316</v>
          </cell>
        </row>
      </sheetData>
      <sheetData sheetId="2"/>
      <sheetData sheetId="3"/>
      <sheetData sheetId="4">
        <row r="2">
          <cell r="A2">
            <v>1</v>
          </cell>
          <cell r="U2">
            <v>0.12106628902615515</v>
          </cell>
          <cell r="W2">
            <v>212.39924888121135</v>
          </cell>
        </row>
        <row r="3">
          <cell r="A3">
            <v>2</v>
          </cell>
          <cell r="U3">
            <v>7.7812799668234206E-2</v>
          </cell>
          <cell r="W3">
            <v>226.06874367716534</v>
          </cell>
        </row>
        <row r="4">
          <cell r="A4">
            <v>3</v>
          </cell>
          <cell r="U4">
            <v>0.10575409341478088</v>
          </cell>
          <cell r="W4">
            <v>205.56607520508692</v>
          </cell>
        </row>
        <row r="5">
          <cell r="A5">
            <v>4</v>
          </cell>
          <cell r="U5">
            <v>0.10936645734586389</v>
          </cell>
          <cell r="W5">
            <v>177.17351003574547</v>
          </cell>
        </row>
        <row r="6">
          <cell r="A6">
            <v>5</v>
          </cell>
          <cell r="U6">
            <v>0.12134828450983272</v>
          </cell>
          <cell r="W6">
            <v>263.20688919490817</v>
          </cell>
        </row>
        <row r="7">
          <cell r="A7">
            <v>6</v>
          </cell>
          <cell r="U7">
            <v>0.10687429380903514</v>
          </cell>
          <cell r="W7">
            <v>123.54684993597397</v>
          </cell>
        </row>
        <row r="8">
          <cell r="A8">
            <v>7</v>
          </cell>
          <cell r="U8">
            <v>0.17814671494786607</v>
          </cell>
          <cell r="W8">
            <v>165.79595142508296</v>
          </cell>
        </row>
        <row r="9">
          <cell r="A9">
            <v>8</v>
          </cell>
          <cell r="U9">
            <v>9.3653107318249079E-2</v>
          </cell>
          <cell r="W9">
            <v>220.24276968115649</v>
          </cell>
        </row>
        <row r="10">
          <cell r="A10">
            <v>9</v>
          </cell>
          <cell r="U10">
            <v>0.12301060000673962</v>
          </cell>
          <cell r="W10">
            <v>268.87147282837435</v>
          </cell>
        </row>
        <row r="11">
          <cell r="A11">
            <v>10</v>
          </cell>
          <cell r="U11">
            <v>7.8004860650750227E-2</v>
          </cell>
          <cell r="W11">
            <v>222.11948202382948</v>
          </cell>
        </row>
        <row r="12">
          <cell r="A12">
            <v>11</v>
          </cell>
          <cell r="U12">
            <v>0.12241703478168496</v>
          </cell>
          <cell r="W12">
            <v>178.68472582803852</v>
          </cell>
        </row>
        <row r="13">
          <cell r="A13">
            <v>12</v>
          </cell>
          <cell r="U13">
            <v>0.1652529292203132</v>
          </cell>
          <cell r="W13">
            <v>213.92200739517892</v>
          </cell>
        </row>
        <row r="14">
          <cell r="A14">
            <v>13</v>
          </cell>
          <cell r="U14">
            <v>8.3739777361280923E-2</v>
          </cell>
          <cell r="W14">
            <v>181.28306493344809</v>
          </cell>
        </row>
        <row r="15">
          <cell r="A15">
            <v>14</v>
          </cell>
          <cell r="U15">
            <v>0.11996551145392426</v>
          </cell>
          <cell r="W15">
            <v>219.01501366144421</v>
          </cell>
        </row>
        <row r="16">
          <cell r="A16">
            <v>15</v>
          </cell>
          <cell r="U16">
            <v>0.16651947928824351</v>
          </cell>
          <cell r="W16">
            <v>218.6110451277178</v>
          </cell>
        </row>
        <row r="17">
          <cell r="A17">
            <v>16</v>
          </cell>
          <cell r="U17">
            <v>0.11899370079806748</v>
          </cell>
          <cell r="W17">
            <v>193.75169631728212</v>
          </cell>
        </row>
        <row r="18">
          <cell r="A18">
            <v>17</v>
          </cell>
          <cell r="U18">
            <v>0.11213133320222379</v>
          </cell>
          <cell r="W18">
            <v>197.93391446477611</v>
          </cell>
        </row>
        <row r="19">
          <cell r="A19">
            <v>18</v>
          </cell>
          <cell r="U19">
            <v>7.5743814983702903E-2</v>
          </cell>
          <cell r="W19">
            <v>203.0733594574603</v>
          </cell>
        </row>
        <row r="20">
          <cell r="A20">
            <v>19</v>
          </cell>
          <cell r="U20">
            <v>0.15974407935609444</v>
          </cell>
          <cell r="W20">
            <v>206.98654692151126</v>
          </cell>
        </row>
        <row r="21">
          <cell r="A21">
            <v>21</v>
          </cell>
          <cell r="U21">
            <v>8.0579131667255124E-2</v>
          </cell>
          <cell r="W21">
            <v>202.64253311944177</v>
          </cell>
        </row>
        <row r="22">
          <cell r="A22">
            <v>22</v>
          </cell>
          <cell r="U22">
            <v>0.15135071642566192</v>
          </cell>
          <cell r="W22">
            <v>240.60034886863886</v>
          </cell>
        </row>
        <row r="23">
          <cell r="A23">
            <v>23</v>
          </cell>
          <cell r="U23">
            <v>0.13382964578952661</v>
          </cell>
          <cell r="W23">
            <v>207.76904115005627</v>
          </cell>
        </row>
        <row r="24">
          <cell r="A24">
            <v>24</v>
          </cell>
          <cell r="U24">
            <v>0.13467914522535659</v>
          </cell>
          <cell r="W24">
            <v>214.29172076129885</v>
          </cell>
        </row>
        <row r="25">
          <cell r="A25">
            <v>25</v>
          </cell>
          <cell r="U25">
            <v>0.16610550073528327</v>
          </cell>
          <cell r="W25">
            <v>221.08757759965206</v>
          </cell>
        </row>
        <row r="26">
          <cell r="A26">
            <v>26</v>
          </cell>
          <cell r="U26">
            <v>0.15439331774466153</v>
          </cell>
          <cell r="W26">
            <v>195.19273259964422</v>
          </cell>
        </row>
        <row r="27">
          <cell r="A27">
            <v>27</v>
          </cell>
          <cell r="U27">
            <v>9.1763852629758447E-2</v>
          </cell>
          <cell r="W27">
            <v>219.86787732139027</v>
          </cell>
        </row>
        <row r="28">
          <cell r="A28">
            <v>28</v>
          </cell>
          <cell r="U28">
            <v>8.2910638681457011E-2</v>
          </cell>
          <cell r="W28">
            <v>218.41722941240803</v>
          </cell>
        </row>
        <row r="29">
          <cell r="A29">
            <v>29</v>
          </cell>
          <cell r="U29">
            <v>0.14221276307463152</v>
          </cell>
          <cell r="W29">
            <v>228.8892769145736</v>
          </cell>
        </row>
        <row r="30">
          <cell r="A30" t="str">
            <v>2A</v>
          </cell>
          <cell r="U30">
            <v>0.12730173689020199</v>
          </cell>
          <cell r="W30">
            <v>182.81688496592267</v>
          </cell>
        </row>
        <row r="31">
          <cell r="A31" t="str">
            <v>2B</v>
          </cell>
          <cell r="U31">
            <v>0.11775454586889124</v>
          </cell>
          <cell r="W31">
            <v>259.23353913012539</v>
          </cell>
        </row>
        <row r="32">
          <cell r="A32">
            <v>30</v>
          </cell>
          <cell r="U32">
            <v>0.12091324274153445</v>
          </cell>
          <cell r="W32">
            <v>156.925862560654</v>
          </cell>
        </row>
        <row r="33">
          <cell r="A33">
            <v>31</v>
          </cell>
          <cell r="U33">
            <v>0.11187805819249179</v>
          </cell>
          <cell r="W33">
            <v>223.31815891425168</v>
          </cell>
        </row>
        <row r="34">
          <cell r="A34">
            <v>32</v>
          </cell>
          <cell r="U34">
            <v>0.11139683590500409</v>
          </cell>
          <cell r="W34">
            <v>213.26784462971253</v>
          </cell>
        </row>
        <row r="35">
          <cell r="A35">
            <v>33</v>
          </cell>
          <cell r="U35">
            <v>0.14861656300380507</v>
          </cell>
          <cell r="W35">
            <v>174.93762017593662</v>
          </cell>
        </row>
        <row r="36">
          <cell r="A36">
            <v>34</v>
          </cell>
          <cell r="U36">
            <v>8.9088244798292693E-2</v>
          </cell>
          <cell r="W36">
            <v>125.18134220201857</v>
          </cell>
        </row>
        <row r="37">
          <cell r="A37">
            <v>35</v>
          </cell>
          <cell r="U37">
            <v>9.4923044396600473E-2</v>
          </cell>
          <cell r="W37">
            <v>246.75704835291592</v>
          </cell>
        </row>
        <row r="38">
          <cell r="A38">
            <v>36</v>
          </cell>
          <cell r="U38">
            <v>0.14252441436895036</v>
          </cell>
          <cell r="W38">
            <v>203.67989574420935</v>
          </cell>
        </row>
        <row r="39">
          <cell r="A39">
            <v>37</v>
          </cell>
          <cell r="U39">
            <v>0.13215318096234679</v>
          </cell>
          <cell r="W39">
            <v>209.50350201293224</v>
          </cell>
        </row>
        <row r="40">
          <cell r="A40">
            <v>38</v>
          </cell>
          <cell r="U40">
            <v>0.12558081702931706</v>
          </cell>
          <cell r="W40">
            <v>216.10440911675789</v>
          </cell>
        </row>
        <row r="41">
          <cell r="A41">
            <v>39</v>
          </cell>
          <cell r="U41">
            <v>9.1204773073826184E-2</v>
          </cell>
          <cell r="W41">
            <v>204.41257439337573</v>
          </cell>
        </row>
        <row r="42">
          <cell r="A42">
            <v>40</v>
          </cell>
          <cell r="U42">
            <v>0.1670085106784486</v>
          </cell>
          <cell r="W42">
            <v>233.82950061454056</v>
          </cell>
        </row>
        <row r="43">
          <cell r="A43">
            <v>41</v>
          </cell>
          <cell r="U43">
            <v>0.1772971998255117</v>
          </cell>
          <cell r="W43">
            <v>211.32698216012557</v>
          </cell>
        </row>
        <row r="44">
          <cell r="A44">
            <v>42</v>
          </cell>
          <cell r="U44">
            <v>0.13220966639176776</v>
          </cell>
          <cell r="W44">
            <v>219.15539556409522</v>
          </cell>
        </row>
        <row r="45">
          <cell r="A45">
            <v>43</v>
          </cell>
          <cell r="U45">
            <v>8.4724061623259447E-2</v>
          </cell>
          <cell r="W45">
            <v>215.17762014305347</v>
          </cell>
        </row>
        <row r="46">
          <cell r="A46">
            <v>44</v>
          </cell>
          <cell r="U46">
            <v>0.14708308701351533</v>
          </cell>
          <cell r="W46">
            <v>218.15828993386361</v>
          </cell>
        </row>
        <row r="47">
          <cell r="A47">
            <v>45</v>
          </cell>
          <cell r="U47">
            <v>0.11362749422808145</v>
          </cell>
          <cell r="W47">
            <v>217.19066510131097</v>
          </cell>
        </row>
        <row r="48">
          <cell r="A48">
            <v>46</v>
          </cell>
          <cell r="U48">
            <v>0.14277034503622799</v>
          </cell>
          <cell r="W48">
            <v>205.46617698250418</v>
          </cell>
        </row>
        <row r="49">
          <cell r="A49">
            <v>47</v>
          </cell>
          <cell r="U49">
            <v>0.13412734918110208</v>
          </cell>
          <cell r="W49">
            <v>248.32591650252192</v>
          </cell>
        </row>
        <row r="50">
          <cell r="A50">
            <v>48</v>
          </cell>
          <cell r="U50">
            <v>0.14594435667961961</v>
          </cell>
          <cell r="W50">
            <v>169.70031473562182</v>
          </cell>
        </row>
        <row r="51">
          <cell r="A51">
            <v>49</v>
          </cell>
          <cell r="U51">
            <v>7.7250920115206331E-2</v>
          </cell>
          <cell r="W51">
            <v>223.01245623229266</v>
          </cell>
        </row>
        <row r="52">
          <cell r="A52">
            <v>50</v>
          </cell>
          <cell r="U52">
            <v>8.0644131237327596E-2</v>
          </cell>
          <cell r="W52">
            <v>231.52273246437969</v>
          </cell>
        </row>
        <row r="53">
          <cell r="A53">
            <v>51</v>
          </cell>
          <cell r="U53">
            <v>0.14307009896922573</v>
          </cell>
          <cell r="W53">
            <v>237.2750362894183</v>
          </cell>
        </row>
        <row r="54">
          <cell r="A54">
            <v>52</v>
          </cell>
          <cell r="U54">
            <v>9.4240614717722312E-2</v>
          </cell>
          <cell r="W54">
            <v>205.47395242521057</v>
          </cell>
        </row>
        <row r="55">
          <cell r="A55">
            <v>53</v>
          </cell>
          <cell r="U55">
            <v>8.6798819129109611E-2</v>
          </cell>
          <cell r="W55">
            <v>244.70915250246546</v>
          </cell>
        </row>
        <row r="56">
          <cell r="A56">
            <v>54</v>
          </cell>
          <cell r="U56">
            <v>0.1430572147172349</v>
          </cell>
          <cell r="W56">
            <v>210.46923220879506</v>
          </cell>
        </row>
        <row r="57">
          <cell r="A57">
            <v>55</v>
          </cell>
          <cell r="U57">
            <v>0.10111190569792637</v>
          </cell>
          <cell r="W57">
            <v>211.8100334260759</v>
          </cell>
        </row>
        <row r="58">
          <cell r="A58">
            <v>56</v>
          </cell>
          <cell r="U58">
            <v>8.8072221764903952E-2</v>
          </cell>
          <cell r="W58">
            <v>229.89714342549661</v>
          </cell>
        </row>
        <row r="59">
          <cell r="A59">
            <v>57</v>
          </cell>
          <cell r="U59">
            <v>0.13117464303308415</v>
          </cell>
          <cell r="W59">
            <v>207.89758600390613</v>
          </cell>
        </row>
        <row r="60">
          <cell r="A60">
            <v>58</v>
          </cell>
          <cell r="U60">
            <v>8.0401671098572283E-2</v>
          </cell>
          <cell r="W60">
            <v>200.70762080893996</v>
          </cell>
        </row>
        <row r="61">
          <cell r="A61">
            <v>59</v>
          </cell>
          <cell r="U61">
            <v>0.11828544336430266</v>
          </cell>
          <cell r="W61">
            <v>236.10340004176427</v>
          </cell>
        </row>
        <row r="62">
          <cell r="A62">
            <v>60</v>
          </cell>
          <cell r="U62">
            <v>0.11841962367238133</v>
          </cell>
          <cell r="W62">
            <v>226.01997774824261</v>
          </cell>
        </row>
        <row r="63">
          <cell r="A63">
            <v>61</v>
          </cell>
          <cell r="U63">
            <v>0.1475346956691875</v>
          </cell>
          <cell r="W63">
            <v>221.12684476256121</v>
          </cell>
        </row>
        <row r="64">
          <cell r="A64">
            <v>62</v>
          </cell>
          <cell r="U64">
            <v>0.16898486574905708</v>
          </cell>
          <cell r="W64">
            <v>239.17504708356918</v>
          </cell>
        </row>
        <row r="65">
          <cell r="A65">
            <v>63</v>
          </cell>
          <cell r="U65">
            <v>0.14670511537639933</v>
          </cell>
          <cell r="W65">
            <v>211.43941884689295</v>
          </cell>
        </row>
        <row r="66">
          <cell r="A66">
            <v>64</v>
          </cell>
          <cell r="U66">
            <v>0.11384748201886062</v>
          </cell>
          <cell r="W66">
            <v>226.85183029166421</v>
          </cell>
        </row>
        <row r="67">
          <cell r="A67">
            <v>65</v>
          </cell>
          <cell r="U67">
            <v>0.12986096526100832</v>
          </cell>
          <cell r="W67">
            <v>316.46878655548841</v>
          </cell>
        </row>
        <row r="68">
          <cell r="A68">
            <v>66</v>
          </cell>
          <cell r="U68">
            <v>0.13904077028531001</v>
          </cell>
          <cell r="W68">
            <v>163.37157742255346</v>
          </cell>
        </row>
        <row r="69">
          <cell r="A69">
            <v>67</v>
          </cell>
          <cell r="U69">
            <v>0.16786035191454537</v>
          </cell>
          <cell r="W69">
            <v>245.59654949406968</v>
          </cell>
        </row>
        <row r="70">
          <cell r="A70">
            <v>68</v>
          </cell>
          <cell r="U70">
            <v>0.10877397555709442</v>
          </cell>
          <cell r="W70">
            <v>231.3005487689951</v>
          </cell>
        </row>
        <row r="71">
          <cell r="A71">
            <v>69</v>
          </cell>
          <cell r="U71">
            <v>0.11136580868519844</v>
          </cell>
          <cell r="W71">
            <v>209.55706062568993</v>
          </cell>
        </row>
        <row r="72">
          <cell r="A72">
            <v>70</v>
          </cell>
          <cell r="U72">
            <v>0.11691636324308873</v>
          </cell>
          <cell r="W72">
            <v>209.55884312922163</v>
          </cell>
        </row>
        <row r="73">
          <cell r="A73">
            <v>71</v>
          </cell>
          <cell r="U73">
            <v>0.13889883417841076</v>
          </cell>
          <cell r="W73">
            <v>206.65157369489606</v>
          </cell>
        </row>
        <row r="74">
          <cell r="A74">
            <v>72</v>
          </cell>
          <cell r="U74">
            <v>0.17875507959570927</v>
          </cell>
          <cell r="W74">
            <v>218.99923835124085</v>
          </cell>
        </row>
        <row r="75">
          <cell r="A75">
            <v>73</v>
          </cell>
          <cell r="U75">
            <v>0.10328787487202912</v>
          </cell>
          <cell r="W75">
            <v>176.54613697736062</v>
          </cell>
        </row>
        <row r="76">
          <cell r="A76">
            <v>74</v>
          </cell>
          <cell r="U76">
            <v>0.10667743168443969</v>
          </cell>
          <cell r="W76">
            <v>208.96160037252838</v>
          </cell>
        </row>
        <row r="77">
          <cell r="A77">
            <v>75</v>
          </cell>
          <cell r="U77">
            <v>7.1074924326840011E-2</v>
          </cell>
          <cell r="W77">
            <v>233.53623730875404</v>
          </cell>
        </row>
        <row r="78">
          <cell r="A78">
            <v>76</v>
          </cell>
          <cell r="U78">
            <v>8.2933104780261682E-2</v>
          </cell>
          <cell r="W78">
            <v>231.12898242617527</v>
          </cell>
        </row>
        <row r="79">
          <cell r="A79">
            <v>77</v>
          </cell>
          <cell r="U79">
            <v>0.11614357685671377</v>
          </cell>
          <cell r="W79">
            <v>220.18848460964182</v>
          </cell>
        </row>
        <row r="80">
          <cell r="A80">
            <v>78</v>
          </cell>
          <cell r="U80">
            <v>9.0917000834697073E-2</v>
          </cell>
          <cell r="W80">
            <v>212.73950620501029</v>
          </cell>
        </row>
        <row r="81">
          <cell r="A81">
            <v>79</v>
          </cell>
          <cell r="U81">
            <v>0.14565497265130342</v>
          </cell>
          <cell r="W81">
            <v>219.68707517046698</v>
          </cell>
        </row>
        <row r="82">
          <cell r="A82">
            <v>80</v>
          </cell>
          <cell r="U82">
            <v>0.14067168756727147</v>
          </cell>
          <cell r="W82">
            <v>235.49343959431218</v>
          </cell>
        </row>
        <row r="83">
          <cell r="A83">
            <v>81</v>
          </cell>
          <cell r="U83">
            <v>0.10493566163326182</v>
          </cell>
          <cell r="W83">
            <v>216.75514533139906</v>
          </cell>
        </row>
        <row r="84">
          <cell r="A84">
            <v>82</v>
          </cell>
          <cell r="U84">
            <v>0.1373154571526683</v>
          </cell>
          <cell r="W84">
            <v>217.83450630116369</v>
          </cell>
        </row>
        <row r="85">
          <cell r="A85">
            <v>83</v>
          </cell>
          <cell r="U85">
            <v>0.12302986640270357</v>
          </cell>
          <cell r="W85">
            <v>115.44879583046568</v>
          </cell>
        </row>
        <row r="86">
          <cell r="A86">
            <v>84</v>
          </cell>
          <cell r="U86">
            <v>9.1173021633128001E-2</v>
          </cell>
          <cell r="W86">
            <v>144.41880627484969</v>
          </cell>
        </row>
        <row r="87">
          <cell r="A87">
            <v>85</v>
          </cell>
          <cell r="U87">
            <v>0.13062204017454992</v>
          </cell>
          <cell r="W87">
            <v>227.86416004797695</v>
          </cell>
        </row>
        <row r="88">
          <cell r="A88">
            <v>86</v>
          </cell>
          <cell r="U88">
            <v>0.12178075810080752</v>
          </cell>
          <cell r="W88">
            <v>211.01092436271509</v>
          </cell>
        </row>
        <row r="89">
          <cell r="A89">
            <v>87</v>
          </cell>
          <cell r="U89">
            <v>7.7569577777983206E-2</v>
          </cell>
          <cell r="W89">
            <v>206.36786547909503</v>
          </cell>
        </row>
        <row r="90">
          <cell r="A90">
            <v>88</v>
          </cell>
          <cell r="U90">
            <v>0.12548133555552599</v>
          </cell>
          <cell r="W90">
            <v>210.32837954240335</v>
          </cell>
        </row>
        <row r="91">
          <cell r="A91">
            <v>89</v>
          </cell>
          <cell r="U91">
            <v>7.7822417482262304E-2</v>
          </cell>
          <cell r="W91">
            <v>210.09325695402484</v>
          </cell>
        </row>
        <row r="92">
          <cell r="A92">
            <v>90</v>
          </cell>
          <cell r="U92">
            <v>0.15086420400575745</v>
          </cell>
          <cell r="W92">
            <v>211.07925319384452</v>
          </cell>
        </row>
        <row r="93">
          <cell r="A93">
            <v>91</v>
          </cell>
          <cell r="U93">
            <v>5.1608147343785146E-2</v>
          </cell>
          <cell r="W93">
            <v>216.55326124051334</v>
          </cell>
        </row>
        <row r="94">
          <cell r="A94">
            <v>92</v>
          </cell>
          <cell r="W94">
            <v>217.23617374792309</v>
          </cell>
        </row>
        <row r="95">
          <cell r="A95">
            <v>93</v>
          </cell>
          <cell r="W95">
            <v>226.7414443525964</v>
          </cell>
        </row>
        <row r="96">
          <cell r="A96">
            <v>94</v>
          </cell>
          <cell r="U96">
            <v>0.1002011628034573</v>
          </cell>
          <cell r="W96">
            <v>144.58385677311895</v>
          </cell>
        </row>
        <row r="97">
          <cell r="A97">
            <v>95</v>
          </cell>
          <cell r="U97">
            <v>6.3892211923110787E-2</v>
          </cell>
          <cell r="W97">
            <v>126.91440814384586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f"/>
      <sheetName val="8ans"/>
      <sheetName val="2015"/>
      <sheetName val="2016"/>
      <sheetName val="2017"/>
      <sheetName val="2018"/>
      <sheetName val="2019"/>
      <sheetName val="2020"/>
      <sheetName val="2021"/>
      <sheetName val="2022"/>
      <sheetName val="2023"/>
    </sheetNames>
    <sheetDataSet>
      <sheetData sheetId="0"/>
      <sheetData sheetId="1">
        <row r="4">
          <cell r="A4" t="str">
            <v>SAU PAC (ha)</v>
          </cell>
          <cell r="G4">
            <v>0.17096496595902136</v>
          </cell>
          <cell r="J4">
            <v>0.41175158811669899</v>
          </cell>
          <cell r="M4">
            <v>0.41728343485312624</v>
          </cell>
        </row>
        <row r="5">
          <cell r="A5" t="str">
            <v>NB DPB</v>
          </cell>
          <cell r="G5">
            <v>0.13711228583722554</v>
          </cell>
          <cell r="J5">
            <v>0.42188882248646753</v>
          </cell>
          <cell r="M5">
            <v>0.44099898632898421</v>
          </cell>
        </row>
        <row r="6">
          <cell r="A6" t="str">
            <v>Pilier 1</v>
          </cell>
          <cell r="G6">
            <v>0.11917873652095598</v>
          </cell>
          <cell r="J6">
            <v>0.41591367699229731</v>
          </cell>
          <cell r="M6">
            <v>0.46490758648674685</v>
          </cell>
        </row>
        <row r="7">
          <cell r="A7" t="str">
            <v>PU</v>
          </cell>
          <cell r="G7">
            <v>0.12999665570578914</v>
          </cell>
          <cell r="J7">
            <v>0.44418903575176966</v>
          </cell>
          <cell r="M7">
            <v>0.42581430854244129</v>
          </cell>
        </row>
        <row r="8">
          <cell r="A8" t="str">
            <v>Pbase</v>
          </cell>
          <cell r="G8">
            <v>0.13269597385861487</v>
          </cell>
          <cell r="J8">
            <v>0.45085380296780059</v>
          </cell>
          <cell r="M8">
            <v>0.41645022317358454</v>
          </cell>
        </row>
        <row r="9">
          <cell r="A9" t="str">
            <v>Pvert</v>
          </cell>
          <cell r="G9">
            <v>0.13250639854874185</v>
          </cell>
          <cell r="J9">
            <v>0.44957045048692079</v>
          </cell>
          <cell r="M9">
            <v>0.41792315096433741</v>
          </cell>
        </row>
        <row r="10">
          <cell r="A10" t="str">
            <v>Pred</v>
          </cell>
          <cell r="G10">
            <v>0.11372609040869794</v>
          </cell>
          <cell r="J10">
            <v>0.41393379314965895</v>
          </cell>
          <cell r="M10">
            <v>0.47234011644164342</v>
          </cell>
        </row>
        <row r="11">
          <cell r="A11" t="str">
            <v>Pja</v>
          </cell>
          <cell r="G11">
            <v>0.12312177812099204</v>
          </cell>
          <cell r="J11">
            <v>0.35170187526908159</v>
          </cell>
          <cell r="M11">
            <v>0.5251763466099264</v>
          </cell>
        </row>
        <row r="12">
          <cell r="A12" t="str">
            <v>aides couplées</v>
          </cell>
          <cell r="G12">
            <v>7.6390782047737471E-2</v>
          </cell>
          <cell r="J12">
            <v>0.30407657203310678</v>
          </cell>
          <cell r="M12">
            <v>0.61953264591915569</v>
          </cell>
        </row>
        <row r="13">
          <cell r="A13" t="str">
            <v>aides couplées animales</v>
          </cell>
          <cell r="G13">
            <v>5.4488400389347248E-2</v>
          </cell>
          <cell r="J13">
            <v>0.2479132031861957</v>
          </cell>
          <cell r="M13">
            <v>0.6975983964244572</v>
          </cell>
        </row>
        <row r="14">
          <cell r="A14" t="str">
            <v>ABA</v>
          </cell>
          <cell r="G14">
            <v>4.9317922850452584E-2</v>
          </cell>
          <cell r="J14">
            <v>0.28258406602526942</v>
          </cell>
          <cell r="M14">
            <v>0.6680980111242778</v>
          </cell>
        </row>
        <row r="15">
          <cell r="A15" t="str">
            <v>ABL</v>
          </cell>
          <cell r="G15">
            <v>1.3327110705014335E-2</v>
          </cell>
          <cell r="J15">
            <v>0.21717673318429251</v>
          </cell>
          <cell r="M15">
            <v>0.769496156110693</v>
          </cell>
        </row>
        <row r="16">
          <cell r="A16" t="str">
            <v>AO</v>
          </cell>
          <cell r="G16">
            <v>7.2854795846215112E-2</v>
          </cell>
          <cell r="J16">
            <v>0.17707466570395769</v>
          </cell>
          <cell r="M16">
            <v>0.75007053844982741</v>
          </cell>
        </row>
        <row r="17">
          <cell r="A17" t="str">
            <v>AC</v>
          </cell>
          <cell r="G17">
            <v>0.1028585068230797</v>
          </cell>
          <cell r="J17">
            <v>0.23890627488531249</v>
          </cell>
          <cell r="M17">
            <v>0.6582352182916078</v>
          </cell>
        </row>
        <row r="18">
          <cell r="A18" t="str">
            <v xml:space="preserve">aides couplées végétales </v>
          </cell>
          <cell r="G18">
            <v>0.16927779937321272</v>
          </cell>
          <cell r="J18">
            <v>0.54226289790884308</v>
          </cell>
          <cell r="M18">
            <v>0.28845930271794423</v>
          </cell>
        </row>
        <row r="19">
          <cell r="A19" t="str">
            <v>Protéagineux (total)</v>
          </cell>
          <cell r="G19">
            <v>0.10225221915923026</v>
          </cell>
          <cell r="J19">
            <v>0.54235486871776184</v>
          </cell>
          <cell r="M19">
            <v>0.35539291212300794</v>
          </cell>
        </row>
        <row r="20">
          <cell r="A20" t="str">
            <v>Blé dur</v>
          </cell>
          <cell r="G20">
            <v>0.40233673836133782</v>
          </cell>
          <cell r="J20">
            <v>0.57290548804280261</v>
          </cell>
          <cell r="M20">
            <v>2.4757773595859744E-2</v>
          </cell>
        </row>
        <row r="21">
          <cell r="A21" t="str">
            <v>Riz</v>
          </cell>
          <cell r="G21">
            <v>0.9995809624755565</v>
          </cell>
          <cell r="J21">
            <v>4.1903752444350781E-4</v>
          </cell>
          <cell r="M21">
            <v>0</v>
          </cell>
        </row>
        <row r="22">
          <cell r="A22" t="str">
            <v xml:space="preserve">Fruits et légumes transformés </v>
          </cell>
          <cell r="G22">
            <v>0.35150446167052385</v>
          </cell>
          <cell r="J22">
            <v>0.54740026874075387</v>
          </cell>
          <cell r="M22">
            <v>0.10109526958872228</v>
          </cell>
        </row>
        <row r="23">
          <cell r="A23" t="str">
            <v>ICHN</v>
          </cell>
          <cell r="G23">
            <v>9.7766391741500855E-2</v>
          </cell>
          <cell r="J23">
            <v>0.16212197414900648</v>
          </cell>
          <cell r="M23">
            <v>0.74011163410949266</v>
          </cell>
        </row>
        <row r="24">
          <cell r="A24" t="str">
            <v>Assurance récolte</v>
          </cell>
          <cell r="G24">
            <v>0.41483550179786333</v>
          </cell>
          <cell r="J24">
            <v>0.44993320493414729</v>
          </cell>
          <cell r="M24">
            <v>0.13523129326798947</v>
          </cell>
        </row>
        <row r="25">
          <cell r="A25" t="str">
            <v>BIO</v>
          </cell>
          <cell r="G25">
            <v>0.22396509830877182</v>
          </cell>
          <cell r="J25">
            <v>0.51945508314519195</v>
          </cell>
          <cell r="M25">
            <v>0.25657981854603623</v>
          </cell>
        </row>
        <row r="26">
          <cell r="A26" t="str">
            <v>CAB</v>
          </cell>
          <cell r="G26">
            <v>0.21269964533976241</v>
          </cell>
          <cell r="J26">
            <v>0.53696981869456528</v>
          </cell>
          <cell r="M26">
            <v>0.2503305359656724</v>
          </cell>
        </row>
        <row r="27">
          <cell r="A27" t="str">
            <v>MAB</v>
          </cell>
          <cell r="G27">
            <v>0.28507511384282364</v>
          </cell>
          <cell r="J27">
            <v>0.42444552033032684</v>
          </cell>
          <cell r="M27">
            <v>0.29047936582684947</v>
          </cell>
        </row>
        <row r="28">
          <cell r="A28" t="str">
            <v>MAEC</v>
          </cell>
          <cell r="G28">
            <v>0.51517547311250622</v>
          </cell>
          <cell r="J28">
            <v>0.15318806852178141</v>
          </cell>
          <cell r="M28">
            <v>0.33163645836571232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4"/>
  <sheetViews>
    <sheetView tabSelected="1" workbookViewId="0"/>
  </sheetViews>
  <sheetFormatPr baseColWidth="10" defaultRowHeight="15" x14ac:dyDescent="0.25"/>
  <cols>
    <col min="1" max="1" width="32.85546875" customWidth="1"/>
  </cols>
  <sheetData>
    <row r="2" spans="1:17" x14ac:dyDescent="0.25">
      <c r="A2" t="s">
        <v>413</v>
      </c>
    </row>
    <row r="3" spans="1:17" ht="34.5" customHeight="1" x14ac:dyDescent="0.25">
      <c r="A3" s="452" t="s">
        <v>431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</row>
    <row r="4" spans="1:17" ht="34.5" customHeight="1" x14ac:dyDescent="0.25">
      <c r="A4" s="328"/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</row>
    <row r="5" spans="1:17" ht="34.5" customHeight="1" x14ac:dyDescent="0.25">
      <c r="A5" s="328"/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</row>
    <row r="6" spans="1:17" ht="34.5" customHeight="1" x14ac:dyDescent="0.25">
      <c r="A6" s="328"/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</row>
    <row r="7" spans="1:17" ht="34.5" customHeight="1" x14ac:dyDescent="0.25">
      <c r="A7" s="328"/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</row>
    <row r="8" spans="1:17" ht="34.5" customHeight="1" x14ac:dyDescent="0.25">
      <c r="A8" s="328"/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</row>
    <row r="9" spans="1:17" ht="34.5" customHeight="1" x14ac:dyDescent="0.25">
      <c r="A9" s="328"/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</row>
    <row r="10" spans="1:17" ht="39.75" customHeight="1" x14ac:dyDescent="0.25">
      <c r="A10" s="330" t="s">
        <v>417</v>
      </c>
      <c r="B10" s="452" t="s">
        <v>418</v>
      </c>
      <c r="C10" s="452"/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452"/>
      <c r="O10" s="452"/>
    </row>
    <row r="11" spans="1:17" x14ac:dyDescent="0.25">
      <c r="A11" s="329" t="s">
        <v>422</v>
      </c>
      <c r="B11" t="s">
        <v>421</v>
      </c>
    </row>
    <row r="12" spans="1:17" x14ac:dyDescent="0.25">
      <c r="A12" s="329" t="s">
        <v>500</v>
      </c>
      <c r="B12" t="s">
        <v>499</v>
      </c>
    </row>
    <row r="13" spans="1:17" x14ac:dyDescent="0.25">
      <c r="A13" s="329" t="s">
        <v>414</v>
      </c>
      <c r="B13" t="s">
        <v>423</v>
      </c>
    </row>
    <row r="14" spans="1:17" x14ac:dyDescent="0.25">
      <c r="A14" s="329" t="s">
        <v>498</v>
      </c>
      <c r="B14" t="s">
        <v>496</v>
      </c>
    </row>
    <row r="15" spans="1:17" x14ac:dyDescent="0.25">
      <c r="A15" s="329" t="s">
        <v>415</v>
      </c>
      <c r="B15" t="s">
        <v>424</v>
      </c>
    </row>
    <row r="16" spans="1:17" x14ac:dyDescent="0.25">
      <c r="A16" s="329" t="s">
        <v>497</v>
      </c>
      <c r="B16" t="s">
        <v>496</v>
      </c>
    </row>
    <row r="17" spans="1:2" x14ac:dyDescent="0.25">
      <c r="A17" s="329" t="s">
        <v>416</v>
      </c>
      <c r="B17" t="s">
        <v>425</v>
      </c>
    </row>
    <row r="18" spans="1:2" x14ac:dyDescent="0.25">
      <c r="A18" s="329" t="s">
        <v>497</v>
      </c>
      <c r="B18" t="s">
        <v>496</v>
      </c>
    </row>
    <row r="19" spans="1:2" x14ac:dyDescent="0.25">
      <c r="A19" s="329" t="s">
        <v>86</v>
      </c>
      <c r="B19" t="s">
        <v>420</v>
      </c>
    </row>
    <row r="20" spans="1:2" x14ac:dyDescent="0.25">
      <c r="A20" s="329" t="s">
        <v>419</v>
      </c>
      <c r="B20" t="s">
        <v>428</v>
      </c>
    </row>
    <row r="23" spans="1:2" x14ac:dyDescent="0.25">
      <c r="A23" t="s">
        <v>426</v>
      </c>
      <c r="B23" t="s">
        <v>427</v>
      </c>
    </row>
    <row r="24" spans="1:2" x14ac:dyDescent="0.25">
      <c r="A24" s="337" t="s">
        <v>429</v>
      </c>
      <c r="B24" s="336" t="s">
        <v>430</v>
      </c>
    </row>
  </sheetData>
  <mergeCells count="2">
    <mergeCell ref="A3:Q3"/>
    <mergeCell ref="B10:O10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7"/>
  <sheetViews>
    <sheetView showGridLines="0" zoomScale="80" zoomScaleNormal="80" workbookViewId="0"/>
  </sheetViews>
  <sheetFormatPr baseColWidth="10" defaultRowHeight="15" x14ac:dyDescent="0.3"/>
  <cols>
    <col min="1" max="1" width="23.7109375" style="2" customWidth="1"/>
    <col min="2" max="2" width="13.5703125" style="181" customWidth="1"/>
    <col min="3" max="3" width="11.140625" style="181" bestFit="1" customWidth="1"/>
    <col min="4" max="4" width="11.7109375" style="181" customWidth="1"/>
    <col min="5" max="5" width="11.140625" style="181" customWidth="1"/>
    <col min="6" max="6" width="11.85546875" style="2" customWidth="1"/>
    <col min="7" max="7" width="11.5703125" style="2" customWidth="1"/>
    <col min="8" max="8" width="11.140625" style="182" customWidth="1"/>
    <col min="9" max="9" width="11.28515625" style="184" customWidth="1"/>
    <col min="10" max="10" width="9.28515625" style="184" customWidth="1"/>
    <col min="11" max="11" width="1.28515625" style="184" customWidth="1"/>
    <col min="12" max="12" width="10.5703125" style="2" customWidth="1"/>
    <col min="13" max="13" width="12.5703125" style="2" customWidth="1"/>
    <col min="14" max="14" width="13.140625" style="2" customWidth="1"/>
    <col min="15" max="15" width="9.28515625" style="2" customWidth="1"/>
    <col min="16" max="16" width="12.85546875" style="2" customWidth="1"/>
    <col min="17" max="17" width="0.85546875" style="2" customWidth="1"/>
    <col min="18" max="18" width="11.42578125" style="2"/>
    <col min="19" max="19" width="11.5703125" style="2" customWidth="1"/>
    <col min="20" max="20" width="9.5703125" style="2" customWidth="1"/>
    <col min="21" max="16384" width="11.42578125" style="2"/>
  </cols>
  <sheetData>
    <row r="1" spans="1:20" ht="18" x14ac:dyDescent="0.35">
      <c r="A1" s="1" t="s">
        <v>0</v>
      </c>
    </row>
    <row r="2" spans="1:20" x14ac:dyDescent="0.3">
      <c r="A2" s="489"/>
      <c r="B2" s="659">
        <v>2015</v>
      </c>
      <c r="C2" s="659"/>
      <c r="D2" s="659"/>
      <c r="E2" s="659">
        <v>2020</v>
      </c>
      <c r="F2" s="659"/>
      <c r="G2" s="659"/>
      <c r="H2" s="660">
        <v>2022</v>
      </c>
      <c r="I2" s="660"/>
      <c r="J2" s="660"/>
      <c r="K2" s="185"/>
      <c r="L2" s="659" t="s">
        <v>1</v>
      </c>
      <c r="M2" s="659"/>
      <c r="N2" s="659"/>
      <c r="O2" s="659"/>
      <c r="P2" s="659"/>
      <c r="R2" s="186">
        <v>2023</v>
      </c>
      <c r="S2" s="186"/>
      <c r="T2" s="186"/>
    </row>
    <row r="3" spans="1:20" ht="30" x14ac:dyDescent="0.3">
      <c r="A3" s="489"/>
      <c r="B3" s="5" t="s">
        <v>2</v>
      </c>
      <c r="C3" s="6" t="s">
        <v>3</v>
      </c>
      <c r="D3" s="7" t="s">
        <v>4</v>
      </c>
      <c r="E3" s="5" t="s">
        <v>2</v>
      </c>
      <c r="F3" s="6" t="s">
        <v>3</v>
      </c>
      <c r="G3" s="7" t="s">
        <v>4</v>
      </c>
      <c r="H3" s="187" t="s">
        <v>2</v>
      </c>
      <c r="I3" s="188" t="s">
        <v>3</v>
      </c>
      <c r="J3" s="189" t="s">
        <v>4</v>
      </c>
      <c r="K3" s="189"/>
      <c r="L3" s="498" t="s">
        <v>5</v>
      </c>
      <c r="M3" s="498"/>
      <c r="N3" s="497" t="s">
        <v>6</v>
      </c>
      <c r="O3" s="497"/>
      <c r="P3" s="497"/>
      <c r="R3" s="5" t="s">
        <v>2</v>
      </c>
      <c r="S3" s="6" t="s">
        <v>3</v>
      </c>
      <c r="T3" s="7" t="s">
        <v>4</v>
      </c>
    </row>
    <row r="4" spans="1:20" ht="30" x14ac:dyDescent="0.3">
      <c r="A4" s="489"/>
      <c r="B4" s="487" t="s">
        <v>7</v>
      </c>
      <c r="C4" s="486">
        <v>1000</v>
      </c>
      <c r="D4" s="487" t="s">
        <v>8</v>
      </c>
      <c r="E4" s="487" t="s">
        <v>7</v>
      </c>
      <c r="F4" s="503">
        <v>1000</v>
      </c>
      <c r="G4" s="487" t="s">
        <v>8</v>
      </c>
      <c r="H4" s="661" t="s">
        <v>7</v>
      </c>
      <c r="I4" s="662">
        <v>1000</v>
      </c>
      <c r="J4" s="663" t="s">
        <v>8</v>
      </c>
      <c r="K4" s="190"/>
      <c r="L4" s="8" t="s">
        <v>70</v>
      </c>
      <c r="M4" s="8" t="s">
        <v>71</v>
      </c>
      <c r="N4" s="8" t="s">
        <v>10</v>
      </c>
      <c r="O4" s="8" t="s">
        <v>72</v>
      </c>
      <c r="P4" s="8" t="s">
        <v>11</v>
      </c>
      <c r="R4" s="56" t="s">
        <v>7</v>
      </c>
      <c r="S4" s="191">
        <v>1000</v>
      </c>
      <c r="T4" s="56" t="s">
        <v>8</v>
      </c>
    </row>
    <row r="5" spans="1:20" x14ac:dyDescent="0.3">
      <c r="A5" s="489"/>
      <c r="B5" s="487"/>
      <c r="C5" s="486"/>
      <c r="D5" s="487"/>
      <c r="E5" s="487"/>
      <c r="F5" s="503"/>
      <c r="G5" s="487"/>
      <c r="H5" s="661"/>
      <c r="I5" s="662"/>
      <c r="J5" s="663"/>
      <c r="K5" s="190"/>
      <c r="L5" s="58" t="s">
        <v>12</v>
      </c>
      <c r="M5" s="29"/>
      <c r="N5" s="58" t="s">
        <v>73</v>
      </c>
      <c r="O5" s="58" t="s">
        <v>12</v>
      </c>
      <c r="P5" s="137">
        <v>1000</v>
      </c>
      <c r="R5" s="56"/>
      <c r="S5" s="192"/>
      <c r="T5" s="56"/>
    </row>
    <row r="6" spans="1:20" x14ac:dyDescent="0.3">
      <c r="A6" s="11" t="s">
        <v>14</v>
      </c>
      <c r="B6" s="13">
        <v>19727</v>
      </c>
      <c r="C6" s="13">
        <v>335624.36862999998</v>
      </c>
      <c r="D6" s="15">
        <v>17013.452052009936</v>
      </c>
      <c r="E6" s="13">
        <v>18447</v>
      </c>
      <c r="F6" s="13">
        <v>373981.34620999999</v>
      </c>
      <c r="G6" s="15">
        <v>20273.288134113947</v>
      </c>
      <c r="H6" s="13">
        <v>18218</v>
      </c>
      <c r="I6" s="13">
        <v>383025.21017999999</v>
      </c>
      <c r="J6" s="13">
        <v>21024.547709957187</v>
      </c>
      <c r="K6" s="13"/>
      <c r="L6" s="14">
        <v>-7.6494145080346687E-2</v>
      </c>
      <c r="M6" s="163">
        <v>0.14123182337292017</v>
      </c>
      <c r="N6" s="15">
        <v>2944.17927624</v>
      </c>
      <c r="O6" s="163">
        <v>0.46490758648674685</v>
      </c>
      <c r="P6" s="15">
        <v>363962.04058625002</v>
      </c>
      <c r="Q6" s="193"/>
      <c r="R6" s="15">
        <v>16081</v>
      </c>
      <c r="S6" s="15">
        <v>379155.25010999996</v>
      </c>
      <c r="T6" s="15">
        <v>23577.840315278896</v>
      </c>
    </row>
    <row r="7" spans="1:20" x14ac:dyDescent="0.3">
      <c r="A7" s="16" t="s">
        <v>15</v>
      </c>
      <c r="B7" s="18">
        <v>19632</v>
      </c>
      <c r="C7" s="18">
        <v>237163.11215999996</v>
      </c>
      <c r="D7" s="20">
        <v>12080.435623471882</v>
      </c>
      <c r="E7" s="18">
        <v>18341</v>
      </c>
      <c r="F7" s="18">
        <v>277566.33038</v>
      </c>
      <c r="G7" s="20">
        <v>15133.653038547516</v>
      </c>
      <c r="H7" s="18">
        <v>18128</v>
      </c>
      <c r="I7" s="18">
        <v>284616.23491</v>
      </c>
      <c r="J7" s="18">
        <v>15700.366003420126</v>
      </c>
      <c r="K7" s="18"/>
      <c r="L7" s="19">
        <v>-7.660961695191526E-2</v>
      </c>
      <c r="M7" s="164">
        <v>0.2000864397410429</v>
      </c>
      <c r="N7" s="20">
        <v>2152.4199845499998</v>
      </c>
      <c r="O7" s="194">
        <v>0.42581430854244118</v>
      </c>
      <c r="P7" s="20">
        <v>271721.65483249997</v>
      </c>
      <c r="Q7" s="193"/>
      <c r="R7" s="21">
        <v>15985</v>
      </c>
      <c r="S7" s="21">
        <v>292484.72054000001</v>
      </c>
      <c r="T7" s="21">
        <v>18297.448892086333</v>
      </c>
    </row>
    <row r="8" spans="1:20" x14ac:dyDescent="0.3">
      <c r="A8" s="22" t="s">
        <v>16</v>
      </c>
      <c r="B8" s="26"/>
      <c r="C8" s="26">
        <v>181.74615016993184</v>
      </c>
      <c r="D8" s="28"/>
      <c r="E8" s="26"/>
      <c r="F8" s="26">
        <v>214.33765628739874</v>
      </c>
      <c r="G8" s="28"/>
      <c r="H8" s="26"/>
      <c r="I8" s="26">
        <v>218.72326242195805</v>
      </c>
      <c r="J8" s="26"/>
      <c r="K8" s="26"/>
      <c r="L8" s="656"/>
      <c r="M8" s="657"/>
      <c r="N8" s="657"/>
      <c r="O8" s="658"/>
      <c r="P8" s="28"/>
      <c r="Q8" s="193"/>
      <c r="R8" s="29"/>
      <c r="S8" s="30">
        <v>219.62904116770599</v>
      </c>
      <c r="T8" s="31"/>
    </row>
    <row r="9" spans="1:20" x14ac:dyDescent="0.3">
      <c r="A9" s="29" t="s">
        <v>17</v>
      </c>
      <c r="B9" s="32">
        <v>19610</v>
      </c>
      <c r="C9" s="32">
        <v>132253.40096</v>
      </c>
      <c r="D9" s="35">
        <v>6744.1815889852114</v>
      </c>
      <c r="E9" s="32">
        <v>18333</v>
      </c>
      <c r="F9" s="32">
        <v>135624.92444</v>
      </c>
      <c r="G9" s="35">
        <v>5189.5286025200458</v>
      </c>
      <c r="H9" s="195">
        <v>18122</v>
      </c>
      <c r="I9" s="195">
        <v>139765.14653999999</v>
      </c>
      <c r="J9" s="195">
        <v>7712.4570433726958</v>
      </c>
      <c r="K9" s="195"/>
      <c r="L9" s="34">
        <v>-7.5879653238143829E-2</v>
      </c>
      <c r="M9" s="94">
        <v>5.6798127877799587E-2</v>
      </c>
      <c r="N9" s="35">
        <v>1070.3135558700001</v>
      </c>
      <c r="O9" s="94">
        <v>0.41645022317358454</v>
      </c>
      <c r="P9" s="35">
        <v>135766.29439</v>
      </c>
      <c r="Q9" s="193"/>
      <c r="R9" s="32">
        <v>15981</v>
      </c>
      <c r="S9" s="32">
        <v>147232.25929999998</v>
      </c>
      <c r="T9" s="32">
        <v>9212.9565922032398</v>
      </c>
    </row>
    <row r="10" spans="1:20" x14ac:dyDescent="0.3">
      <c r="A10" s="22" t="s">
        <v>18</v>
      </c>
      <c r="B10" s="26"/>
      <c r="C10" s="26">
        <v>101.24967360547605</v>
      </c>
      <c r="D10" s="28"/>
      <c r="E10" s="26"/>
      <c r="F10" s="26">
        <v>72.781683502003915</v>
      </c>
      <c r="G10" s="28"/>
      <c r="H10" s="26"/>
      <c r="I10" s="26">
        <v>107.40739660820299</v>
      </c>
      <c r="J10" s="26"/>
      <c r="K10" s="26"/>
      <c r="L10" s="656"/>
      <c r="M10" s="657"/>
      <c r="N10" s="657"/>
      <c r="O10" s="658"/>
      <c r="P10" s="28"/>
      <c r="Q10" s="193"/>
      <c r="R10" s="29"/>
      <c r="S10" s="30">
        <v>120.77889253552713</v>
      </c>
      <c r="T10" s="31"/>
    </row>
    <row r="11" spans="1:20" x14ac:dyDescent="0.3">
      <c r="A11" s="29" t="s">
        <v>19</v>
      </c>
      <c r="B11" s="32">
        <v>19631</v>
      </c>
      <c r="C11" s="32">
        <v>80858.613200000007</v>
      </c>
      <c r="D11" s="35">
        <v>4118.9248229840559</v>
      </c>
      <c r="E11" s="32">
        <v>18333</v>
      </c>
      <c r="F11" s="32">
        <v>95139.627870000011</v>
      </c>
      <c r="G11" s="35">
        <v>5189.5286025200458</v>
      </c>
      <c r="H11" s="195">
        <v>18119</v>
      </c>
      <c r="I11" s="195">
        <v>96827.680259999994</v>
      </c>
      <c r="J11" s="195">
        <v>5343.985885534521</v>
      </c>
      <c r="K11" s="195"/>
      <c r="L11" s="34">
        <v>-7.7021038153940236E-2</v>
      </c>
      <c r="M11" s="94">
        <v>0.19749370448020476</v>
      </c>
      <c r="N11" s="35">
        <v>730.90646038999989</v>
      </c>
      <c r="O11" s="94">
        <v>0.41792315096433735</v>
      </c>
      <c r="P11" s="35">
        <v>92705.389179999998</v>
      </c>
      <c r="Q11" s="193"/>
      <c r="R11" s="32">
        <v>15669</v>
      </c>
      <c r="S11" s="32">
        <v>94503.44889</v>
      </c>
      <c r="T11" s="32">
        <v>6031.2367662263068</v>
      </c>
    </row>
    <row r="12" spans="1:20" x14ac:dyDescent="0.3">
      <c r="A12" s="29" t="s">
        <v>20</v>
      </c>
      <c r="B12" s="32">
        <v>19612</v>
      </c>
      <c r="C12" s="32">
        <v>21212.775799999999</v>
      </c>
      <c r="D12" s="35">
        <v>1081.6222618804813</v>
      </c>
      <c r="E12" s="32">
        <v>18341</v>
      </c>
      <c r="F12" s="32">
        <v>41571.406020000002</v>
      </c>
      <c r="G12" s="35">
        <v>2266.5833934899952</v>
      </c>
      <c r="H12" s="195">
        <v>18124</v>
      </c>
      <c r="I12" s="195">
        <v>42748.892</v>
      </c>
      <c r="J12" s="195">
        <v>2358.6896932244535</v>
      </c>
      <c r="K12" s="195"/>
      <c r="L12" s="34">
        <v>-7.587191515398739E-2</v>
      </c>
      <c r="M12" s="94">
        <v>1.0152427199084433</v>
      </c>
      <c r="N12" s="35">
        <v>315.10219987999994</v>
      </c>
      <c r="O12" s="94">
        <v>0.47234011644164331</v>
      </c>
      <c r="P12" s="35">
        <v>3938.7774984999992</v>
      </c>
      <c r="Q12" s="193"/>
      <c r="R12" s="32">
        <v>15975</v>
      </c>
      <c r="S12" s="32">
        <v>42223.506699999998</v>
      </c>
      <c r="T12" s="32">
        <v>2643.0990109546165</v>
      </c>
    </row>
    <row r="13" spans="1:20" x14ac:dyDescent="0.3">
      <c r="A13" s="29" t="s">
        <v>21</v>
      </c>
      <c r="B13" s="32">
        <v>1354</v>
      </c>
      <c r="C13" s="32">
        <v>2838.3222000000001</v>
      </c>
      <c r="D13" s="35">
        <v>2096.249778434269</v>
      </c>
      <c r="E13" s="32">
        <v>1763</v>
      </c>
      <c r="F13" s="32">
        <v>5230.372049999999</v>
      </c>
      <c r="G13" s="35">
        <v>2966.7453488372089</v>
      </c>
      <c r="H13" s="195">
        <v>1752</v>
      </c>
      <c r="I13" s="195">
        <v>5274.5161099999996</v>
      </c>
      <c r="J13" s="195">
        <v>3010.5685559360727</v>
      </c>
      <c r="K13" s="195"/>
      <c r="L13" s="34">
        <v>0.29394387001477096</v>
      </c>
      <c r="M13" s="94">
        <v>0.85832183182022082</v>
      </c>
      <c r="N13" s="35">
        <v>36.09776841</v>
      </c>
      <c r="O13" s="94">
        <v>0.52517634660992629</v>
      </c>
      <c r="P13" s="35">
        <v>451.22210512499998</v>
      </c>
      <c r="Q13" s="193"/>
      <c r="R13" s="32">
        <v>1817</v>
      </c>
      <c r="S13" s="32">
        <v>8525.5056499999992</v>
      </c>
      <c r="T13" s="32">
        <v>4692.0779581728111</v>
      </c>
    </row>
    <row r="14" spans="1:20" x14ac:dyDescent="0.3">
      <c r="A14" s="120" t="s">
        <v>22</v>
      </c>
      <c r="B14" s="13">
        <v>12950</v>
      </c>
      <c r="C14" s="13">
        <v>98461.256470000022</v>
      </c>
      <c r="D14" s="15">
        <v>7603.1858277992296</v>
      </c>
      <c r="E14" s="13">
        <v>12310</v>
      </c>
      <c r="F14" s="13">
        <v>96415.015829999989</v>
      </c>
      <c r="G14" s="13">
        <v>7832.251489033305</v>
      </c>
      <c r="H14" s="13">
        <v>11931</v>
      </c>
      <c r="I14" s="13">
        <v>98408.975269999981</v>
      </c>
      <c r="J14" s="13">
        <v>8248.1749451009964</v>
      </c>
      <c r="K14" s="13"/>
      <c r="L14" s="14">
        <v>-7.8687258687258677E-2</v>
      </c>
      <c r="M14" s="163">
        <v>-5.3098245822169599E-4</v>
      </c>
      <c r="N14" s="15">
        <v>791.75929168999983</v>
      </c>
      <c r="O14" s="163">
        <v>0.61953264591915569</v>
      </c>
      <c r="P14" s="15">
        <v>9896.9911461249976</v>
      </c>
      <c r="Q14" s="193"/>
      <c r="R14" s="13">
        <v>12254</v>
      </c>
      <c r="S14" s="13">
        <v>132947.55194999999</v>
      </c>
      <c r="T14" s="13">
        <v>10849.318748979924</v>
      </c>
    </row>
    <row r="15" spans="1:20" x14ac:dyDescent="0.3">
      <c r="A15" s="42" t="s">
        <v>23</v>
      </c>
      <c r="B15" s="32">
        <v>12223</v>
      </c>
      <c r="C15" s="32">
        <v>92805.847139999983</v>
      </c>
      <c r="D15" s="35">
        <v>7592.7225018407908</v>
      </c>
      <c r="E15" s="32">
        <v>11304</v>
      </c>
      <c r="F15" s="32">
        <v>88162.438969999988</v>
      </c>
      <c r="G15" s="32">
        <v>7799.2249619603663</v>
      </c>
      <c r="H15" s="195">
        <v>10873</v>
      </c>
      <c r="I15" s="195">
        <v>89857.25907</v>
      </c>
      <c r="J15" s="195">
        <v>8264.2563294398969</v>
      </c>
      <c r="K15" s="195"/>
      <c r="L15" s="34">
        <v>-0.11044751697619237</v>
      </c>
      <c r="M15" s="94">
        <v>-3.1771576477848007E-2</v>
      </c>
      <c r="N15" s="35">
        <v>721.41917534000004</v>
      </c>
      <c r="O15" s="173">
        <v>0.6975983964244572</v>
      </c>
      <c r="P15" s="35">
        <v>9017.7396917500009</v>
      </c>
      <c r="Q15" s="193"/>
      <c r="R15" s="32">
        <v>10962</v>
      </c>
      <c r="S15" s="32">
        <v>114394.8637</v>
      </c>
      <c r="T15" s="32">
        <v>10435.583260353951</v>
      </c>
    </row>
    <row r="16" spans="1:20" x14ac:dyDescent="0.3">
      <c r="A16" s="42" t="s">
        <v>24</v>
      </c>
      <c r="B16" s="32">
        <v>7462</v>
      </c>
      <c r="C16" s="32">
        <v>55044.313109999996</v>
      </c>
      <c r="D16" s="35">
        <v>7376.6166054677024</v>
      </c>
      <c r="E16" s="32">
        <v>7319</v>
      </c>
      <c r="F16" s="32">
        <v>53983.259940000004</v>
      </c>
      <c r="G16" s="32">
        <v>7375.7699057248265</v>
      </c>
      <c r="H16" s="195">
        <v>7041</v>
      </c>
      <c r="I16" s="195">
        <v>55621.574009999997</v>
      </c>
      <c r="J16" s="195">
        <v>7899.6696506178096</v>
      </c>
      <c r="K16" s="195"/>
      <c r="L16" s="34">
        <v>-5.6419190565532018E-2</v>
      </c>
      <c r="M16" s="94">
        <v>1.0487203261968281E-2</v>
      </c>
      <c r="N16" s="35">
        <v>437.18689145000002</v>
      </c>
      <c r="O16" s="173">
        <v>0.6680980111242778</v>
      </c>
      <c r="P16" s="35">
        <v>5464.8361431250005</v>
      </c>
      <c r="Q16" s="193"/>
      <c r="R16" s="32">
        <v>8274</v>
      </c>
      <c r="S16" s="32">
        <v>71166.824389999994</v>
      </c>
      <c r="T16" s="32">
        <v>8601.2598972685519</v>
      </c>
    </row>
    <row r="17" spans="1:20" x14ac:dyDescent="0.3">
      <c r="A17" s="42" t="s">
        <v>25</v>
      </c>
      <c r="B17" s="32">
        <v>2057</v>
      </c>
      <c r="C17" s="32">
        <v>5577.2781800000002</v>
      </c>
      <c r="D17" s="35">
        <v>2711.3651823043269</v>
      </c>
      <c r="E17" s="32">
        <v>1573</v>
      </c>
      <c r="F17" s="32">
        <v>4769.4378800000004</v>
      </c>
      <c r="G17" s="32">
        <v>3032.0647679593139</v>
      </c>
      <c r="H17" s="195">
        <v>1418</v>
      </c>
      <c r="I17" s="195">
        <v>4647.6843600000002</v>
      </c>
      <c r="J17" s="195">
        <v>3277.6335401974616</v>
      </c>
      <c r="K17" s="195"/>
      <c r="L17" s="34">
        <v>-0.31064657267865825</v>
      </c>
      <c r="M17" s="94">
        <v>-0.16667517559613643</v>
      </c>
      <c r="N17" s="35">
        <v>40.405722170000004</v>
      </c>
      <c r="O17" s="173">
        <v>0.769496156110693</v>
      </c>
      <c r="P17" s="35">
        <v>505.07152712500005</v>
      </c>
      <c r="Q17" s="193"/>
      <c r="R17" s="174"/>
      <c r="S17" s="175"/>
      <c r="T17" s="175"/>
    </row>
    <row r="18" spans="1:20" x14ac:dyDescent="0.3">
      <c r="A18" s="42" t="s">
        <v>26</v>
      </c>
      <c r="B18" s="32">
        <v>3719</v>
      </c>
      <c r="C18" s="32">
        <v>29394.02721</v>
      </c>
      <c r="D18" s="35">
        <v>7903.7448803441785</v>
      </c>
      <c r="E18" s="32">
        <v>3529</v>
      </c>
      <c r="F18" s="32">
        <v>26938.557280000001</v>
      </c>
      <c r="G18" s="32">
        <v>7633.4818022102581</v>
      </c>
      <c r="H18" s="195">
        <v>3479</v>
      </c>
      <c r="I18" s="195">
        <v>27041.30991</v>
      </c>
      <c r="J18" s="195">
        <v>7772.7248950847943</v>
      </c>
      <c r="K18" s="195"/>
      <c r="L18" s="34">
        <v>-6.453347674105947E-2</v>
      </c>
      <c r="M18" s="94">
        <v>-8.0040658709045309E-2</v>
      </c>
      <c r="N18" s="35">
        <v>223.22162846000003</v>
      </c>
      <c r="O18" s="173">
        <v>0.75007053844982741</v>
      </c>
      <c r="P18" s="35">
        <v>2790.2703557500004</v>
      </c>
      <c r="Q18" s="193"/>
      <c r="R18" s="32">
        <v>3852</v>
      </c>
      <c r="S18" s="32">
        <v>25608.386060000001</v>
      </c>
      <c r="T18" s="32">
        <v>6648.0753011422639</v>
      </c>
    </row>
    <row r="19" spans="1:20" x14ac:dyDescent="0.3">
      <c r="A19" s="42" t="s">
        <v>27</v>
      </c>
      <c r="B19" s="32">
        <v>422</v>
      </c>
      <c r="C19" s="32">
        <v>1341.2242300000003</v>
      </c>
      <c r="D19" s="35">
        <v>3178.2564691943135</v>
      </c>
      <c r="E19" s="32">
        <v>444</v>
      </c>
      <c r="F19" s="32">
        <v>1292.21279</v>
      </c>
      <c r="G19" s="32">
        <v>2910.3891666666668</v>
      </c>
      <c r="H19" s="195">
        <v>475</v>
      </c>
      <c r="I19" s="195">
        <v>1325.60716</v>
      </c>
      <c r="J19" s="195">
        <v>2790.7519157894735</v>
      </c>
      <c r="K19" s="195"/>
      <c r="L19" s="34">
        <v>0.12559241706161139</v>
      </c>
      <c r="M19" s="94">
        <v>-1.1643891938934225E-2</v>
      </c>
      <c r="N19" s="35">
        <v>10.53376383</v>
      </c>
      <c r="O19" s="173">
        <v>0.6582352182916078</v>
      </c>
      <c r="P19" s="35">
        <v>131.672047875</v>
      </c>
      <c r="Q19" s="193"/>
      <c r="R19" s="32">
        <v>572</v>
      </c>
      <c r="S19" s="32">
        <v>1335.69335</v>
      </c>
      <c r="T19" s="32">
        <v>2335.1282342657346</v>
      </c>
    </row>
    <row r="20" spans="1:20" x14ac:dyDescent="0.3">
      <c r="A20" s="42" t="s">
        <v>28</v>
      </c>
      <c r="B20" s="32">
        <v>3269</v>
      </c>
      <c r="C20" s="32">
        <v>5655.4093300000004</v>
      </c>
      <c r="D20" s="35">
        <v>1730.0120312022025</v>
      </c>
      <c r="E20" s="32">
        <v>4162</v>
      </c>
      <c r="F20" s="32">
        <v>8252.576860000001</v>
      </c>
      <c r="G20" s="32">
        <v>1982.8392263334938</v>
      </c>
      <c r="H20" s="195">
        <v>4463</v>
      </c>
      <c r="I20" s="195">
        <v>8551.7161999999989</v>
      </c>
      <c r="J20" s="195">
        <v>1916.1362760475015</v>
      </c>
      <c r="K20" s="195"/>
      <c r="L20" s="34">
        <v>0.36524931171612107</v>
      </c>
      <c r="M20" s="94">
        <v>0.51213036952711577</v>
      </c>
      <c r="N20" s="35">
        <v>70.340116350000002</v>
      </c>
      <c r="O20" s="173">
        <v>0.28845930271794423</v>
      </c>
      <c r="P20" s="35">
        <v>879.25145437499998</v>
      </c>
      <c r="Q20" s="193"/>
      <c r="R20" s="32">
        <v>6828</v>
      </c>
      <c r="S20" s="32">
        <v>11880.938200000001</v>
      </c>
      <c r="T20" s="32">
        <v>1740.0319566490921</v>
      </c>
    </row>
    <row r="21" spans="1:20" x14ac:dyDescent="0.3">
      <c r="A21" s="42" t="s">
        <v>29</v>
      </c>
      <c r="B21" s="32">
        <v>3187</v>
      </c>
      <c r="C21" s="32">
        <v>5381.7738200000003</v>
      </c>
      <c r="D21" s="35">
        <v>1688.6645183558205</v>
      </c>
      <c r="E21" s="32">
        <v>4123</v>
      </c>
      <c r="F21" s="32">
        <v>7984.9956299999994</v>
      </c>
      <c r="G21" s="32">
        <v>1936.6955202522436</v>
      </c>
      <c r="H21" s="195">
        <v>4413</v>
      </c>
      <c r="I21" s="195">
        <v>8314.1515999999992</v>
      </c>
      <c r="J21" s="195">
        <v>1884.0135055517787</v>
      </c>
      <c r="K21" s="195"/>
      <c r="L21" s="34">
        <v>0.38468779416379051</v>
      </c>
      <c r="M21" s="94">
        <v>0.54487198423362937</v>
      </c>
      <c r="N21" s="35">
        <v>68.183195839999996</v>
      </c>
      <c r="O21" s="173">
        <v>0.35539291212300794</v>
      </c>
      <c r="P21" s="35">
        <v>852.28994799999998</v>
      </c>
      <c r="Q21" s="193"/>
      <c r="R21" s="32">
        <v>6581</v>
      </c>
      <c r="S21" s="32">
        <v>11322.88629</v>
      </c>
      <c r="T21" s="32">
        <v>1720.5419070050145</v>
      </c>
    </row>
    <row r="22" spans="1:20" x14ac:dyDescent="0.3">
      <c r="A22" s="42" t="s">
        <v>30</v>
      </c>
      <c r="B22" s="32">
        <v>113</v>
      </c>
      <c r="C22" s="32">
        <v>102.11838</v>
      </c>
      <c r="D22" s="35">
        <v>903.70247787610629</v>
      </c>
      <c r="E22" s="32">
        <v>77</v>
      </c>
      <c r="F22" s="32">
        <v>109.97981</v>
      </c>
      <c r="G22" s="32">
        <v>1428.3092207792208</v>
      </c>
      <c r="H22" s="195">
        <v>77</v>
      </c>
      <c r="I22" s="195">
        <v>115.80471999999999</v>
      </c>
      <c r="J22" s="195">
        <v>1503.9574025974025</v>
      </c>
      <c r="K22" s="195"/>
      <c r="L22" s="34">
        <v>-0.31858407079646023</v>
      </c>
      <c r="M22" s="94">
        <v>0.13402425694571329</v>
      </c>
      <c r="N22" s="446">
        <v>0.93379184999999998</v>
      </c>
      <c r="O22" s="173">
        <v>2.4776673071649991E-2</v>
      </c>
      <c r="P22" s="35">
        <v>11.672398124999999</v>
      </c>
      <c r="Q22" s="193"/>
      <c r="R22" s="32">
        <v>71</v>
      </c>
      <c r="S22" s="32">
        <v>99.619350000000011</v>
      </c>
      <c r="T22" s="32">
        <v>1403.0894366197183</v>
      </c>
    </row>
    <row r="23" spans="1:20" x14ac:dyDescent="0.3">
      <c r="A23" s="42" t="s">
        <v>31</v>
      </c>
      <c r="B23" s="32"/>
      <c r="C23" s="32"/>
      <c r="D23" s="35"/>
      <c r="E23" s="32"/>
      <c r="F23" s="32"/>
      <c r="G23" s="35"/>
      <c r="H23" s="195"/>
      <c r="I23" s="195"/>
      <c r="J23" s="195"/>
      <c r="K23" s="195"/>
      <c r="L23" s="34"/>
      <c r="M23" s="94"/>
      <c r="N23" s="35">
        <v>0</v>
      </c>
      <c r="O23" s="173"/>
      <c r="P23" s="29"/>
      <c r="Q23" s="193"/>
      <c r="R23" s="32"/>
      <c r="S23" s="32"/>
      <c r="T23" s="32"/>
    </row>
    <row r="24" spans="1:20" x14ac:dyDescent="0.3">
      <c r="A24" s="42" t="s">
        <v>32</v>
      </c>
      <c r="B24" s="32">
        <v>16</v>
      </c>
      <c r="C24" s="32">
        <v>169.51689000000002</v>
      </c>
      <c r="D24" s="35">
        <v>10594.805625000001</v>
      </c>
      <c r="E24" s="32">
        <v>16</v>
      </c>
      <c r="F24" s="32">
        <v>156.14049</v>
      </c>
      <c r="G24" s="35">
        <v>9758.7806249999994</v>
      </c>
      <c r="H24" s="195">
        <v>14</v>
      </c>
      <c r="I24" s="195">
        <v>117.80132</v>
      </c>
      <c r="J24" s="195">
        <v>8414.3799999999992</v>
      </c>
      <c r="K24" s="195"/>
      <c r="L24" s="34">
        <v>-0.125</v>
      </c>
      <c r="M24" s="94">
        <v>-0.3050762080403906</v>
      </c>
      <c r="N24" s="446">
        <v>1.2</v>
      </c>
      <c r="O24" s="173">
        <v>0.10167426930787725</v>
      </c>
      <c r="P24" s="447">
        <v>150</v>
      </c>
      <c r="Q24" s="193"/>
      <c r="R24" s="32">
        <v>175</v>
      </c>
      <c r="S24" s="32">
        <v>448.33461</v>
      </c>
      <c r="T24" s="32">
        <v>2561.9120571428571</v>
      </c>
    </row>
    <row r="25" spans="1:20" x14ac:dyDescent="0.3">
      <c r="A25" s="508"/>
      <c r="B25" s="498">
        <v>2015</v>
      </c>
      <c r="C25" s="498"/>
      <c r="D25" s="498"/>
      <c r="E25" s="498">
        <v>2020</v>
      </c>
      <c r="F25" s="498"/>
      <c r="G25" s="498"/>
      <c r="H25" s="498">
        <v>2022</v>
      </c>
      <c r="I25" s="498"/>
      <c r="J25" s="498"/>
      <c r="K25" s="42"/>
      <c r="L25" s="498" t="s">
        <v>1</v>
      </c>
      <c r="M25" s="498"/>
      <c r="N25" s="498"/>
      <c r="O25" s="498"/>
      <c r="P25" s="498"/>
      <c r="Q25" s="193"/>
      <c r="R25" s="490">
        <v>2023</v>
      </c>
      <c r="S25" s="490"/>
      <c r="T25" s="490"/>
    </row>
    <row r="26" spans="1:20" ht="30" x14ac:dyDescent="0.3">
      <c r="A26" s="508"/>
      <c r="B26" s="5" t="s">
        <v>2</v>
      </c>
      <c r="C26" s="6" t="s">
        <v>3</v>
      </c>
      <c r="D26" s="7" t="s">
        <v>4</v>
      </c>
      <c r="E26" s="5" t="s">
        <v>2</v>
      </c>
      <c r="F26" s="6" t="s">
        <v>3</v>
      </c>
      <c r="G26" s="7" t="s">
        <v>4</v>
      </c>
      <c r="H26" s="5" t="s">
        <v>2</v>
      </c>
      <c r="I26" s="6" t="s">
        <v>3</v>
      </c>
      <c r="J26" s="7" t="s">
        <v>4</v>
      </c>
      <c r="K26" s="42"/>
      <c r="L26" s="498" t="s">
        <v>5</v>
      </c>
      <c r="M26" s="498"/>
      <c r="N26" s="497" t="s">
        <v>6</v>
      </c>
      <c r="O26" s="497"/>
      <c r="P26" s="497"/>
      <c r="Q26" s="193"/>
      <c r="R26" s="5" t="s">
        <v>2</v>
      </c>
      <c r="S26" s="6" t="s">
        <v>3</v>
      </c>
      <c r="T26" s="7" t="s">
        <v>4</v>
      </c>
    </row>
    <row r="27" spans="1:20" ht="30" x14ac:dyDescent="0.3">
      <c r="A27" s="508"/>
      <c r="B27" s="487" t="s">
        <v>7</v>
      </c>
      <c r="C27" s="486">
        <v>1000</v>
      </c>
      <c r="D27" s="487" t="s">
        <v>8</v>
      </c>
      <c r="E27" s="487" t="s">
        <v>7</v>
      </c>
      <c r="F27" s="503">
        <v>1000</v>
      </c>
      <c r="G27" s="487" t="s">
        <v>8</v>
      </c>
      <c r="H27" s="487" t="s">
        <v>7</v>
      </c>
      <c r="I27" s="503">
        <v>1000</v>
      </c>
      <c r="J27" s="490" t="s">
        <v>8</v>
      </c>
      <c r="K27" s="42"/>
      <c r="L27" s="8" t="s">
        <v>70</v>
      </c>
      <c r="M27" s="8" t="s">
        <v>71</v>
      </c>
      <c r="N27" s="8" t="s">
        <v>10</v>
      </c>
      <c r="O27" s="8" t="s">
        <v>72</v>
      </c>
      <c r="P27" s="8" t="s">
        <v>11</v>
      </c>
      <c r="Q27" s="193"/>
      <c r="R27" s="56" t="s">
        <v>7</v>
      </c>
      <c r="S27" s="191">
        <v>1000</v>
      </c>
      <c r="T27" s="56" t="s">
        <v>8</v>
      </c>
    </row>
    <row r="28" spans="1:20" x14ac:dyDescent="0.3">
      <c r="A28" s="508"/>
      <c r="B28" s="487"/>
      <c r="C28" s="486"/>
      <c r="D28" s="487"/>
      <c r="E28" s="487"/>
      <c r="F28" s="503"/>
      <c r="G28" s="487"/>
      <c r="H28" s="487"/>
      <c r="I28" s="503"/>
      <c r="J28" s="490"/>
      <c r="K28" s="42"/>
      <c r="L28" s="58" t="s">
        <v>12</v>
      </c>
      <c r="M28" s="29"/>
      <c r="N28" s="58" t="s">
        <v>73</v>
      </c>
      <c r="O28" s="58" t="s">
        <v>12</v>
      </c>
      <c r="P28" s="137">
        <v>1000</v>
      </c>
      <c r="Q28" s="193"/>
      <c r="R28" s="56"/>
      <c r="S28" s="192"/>
      <c r="T28" s="56"/>
    </row>
    <row r="29" spans="1:20" x14ac:dyDescent="0.3">
      <c r="A29" s="54" t="s">
        <v>33</v>
      </c>
      <c r="B29" s="55"/>
      <c r="C29" s="55">
        <v>193711.04635000002</v>
      </c>
      <c r="D29" s="56"/>
      <c r="E29" s="56"/>
      <c r="F29" s="55">
        <v>222552.94963999998</v>
      </c>
      <c r="G29" s="56"/>
      <c r="H29" s="56"/>
      <c r="I29" s="55">
        <v>221725.36411999998</v>
      </c>
      <c r="J29" s="57"/>
      <c r="K29" s="42"/>
      <c r="L29" s="58"/>
      <c r="M29" s="55"/>
      <c r="N29" s="55">
        <v>1728.2290734100002</v>
      </c>
      <c r="O29" s="58"/>
      <c r="P29" s="122">
        <v>216028.63417625002</v>
      </c>
      <c r="R29" s="56"/>
      <c r="S29" s="55">
        <v>322995.21925000002</v>
      </c>
      <c r="T29" s="56"/>
    </row>
    <row r="30" spans="1:20" x14ac:dyDescent="0.3">
      <c r="A30" s="11" t="s">
        <v>34</v>
      </c>
      <c r="B30" s="13">
        <v>13439</v>
      </c>
      <c r="C30" s="13">
        <v>181484.25925</v>
      </c>
      <c r="D30" s="15">
        <v>13504.297883027011</v>
      </c>
      <c r="E30" s="13">
        <v>12880</v>
      </c>
      <c r="F30" s="13">
        <v>200150.78672</v>
      </c>
      <c r="G30" s="15">
        <v>15539.657354037266</v>
      </c>
      <c r="H30" s="13">
        <v>12625</v>
      </c>
      <c r="I30" s="13">
        <v>201050.08356999999</v>
      </c>
      <c r="J30" s="13">
        <v>15924.759094653466</v>
      </c>
      <c r="K30" s="13"/>
      <c r="L30" s="14">
        <v>-6.0569982885631424E-2</v>
      </c>
      <c r="M30" s="163">
        <v>0.10781003488047669</v>
      </c>
      <c r="N30" s="15">
        <v>1567.8973856800001</v>
      </c>
      <c r="O30" s="163">
        <v>0.74011163410949266</v>
      </c>
      <c r="P30" s="15">
        <v>195987.17321000001</v>
      </c>
      <c r="Q30" s="193"/>
      <c r="R30" s="13">
        <v>11931</v>
      </c>
      <c r="S30" s="13">
        <v>293868.31788000005</v>
      </c>
      <c r="T30" s="13">
        <v>24630.652743273829</v>
      </c>
    </row>
    <row r="31" spans="1:20" x14ac:dyDescent="0.3">
      <c r="A31" s="171" t="s">
        <v>35</v>
      </c>
      <c r="B31" s="32">
        <v>2353</v>
      </c>
      <c r="C31" s="32">
        <v>1724.57602</v>
      </c>
      <c r="D31" s="35">
        <v>732.92648533786655</v>
      </c>
      <c r="E31" s="32">
        <v>1682</v>
      </c>
      <c r="F31" s="32">
        <v>2155.1818800000001</v>
      </c>
      <c r="G31" s="35">
        <v>1281.3209750297265</v>
      </c>
      <c r="H31" s="195">
        <v>1612</v>
      </c>
      <c r="I31" s="195">
        <v>2661.2587600000002</v>
      </c>
      <c r="J31" s="195">
        <v>1650.9049379652606</v>
      </c>
      <c r="K31" s="195"/>
      <c r="L31" s="34">
        <v>-0.31491712707182318</v>
      </c>
      <c r="M31" s="94">
        <v>0.54313798240103117</v>
      </c>
      <c r="N31" s="35">
        <v>15.8805649</v>
      </c>
      <c r="O31" s="94">
        <v>0.13523129326798949</v>
      </c>
      <c r="P31" s="35">
        <v>1985.0706124999999</v>
      </c>
      <c r="Q31" s="193"/>
      <c r="R31" s="32">
        <v>3834</v>
      </c>
      <c r="S31" s="32">
        <v>10197.48396</v>
      </c>
      <c r="T31" s="32">
        <v>2659.7506416275428</v>
      </c>
    </row>
    <row r="32" spans="1:20" x14ac:dyDescent="0.3">
      <c r="A32" s="129" t="s">
        <v>36</v>
      </c>
      <c r="B32" s="13">
        <v>1015</v>
      </c>
      <c r="C32" s="13">
        <v>7306.4560600000004</v>
      </c>
      <c r="D32" s="15">
        <v>7198.4788768472908</v>
      </c>
      <c r="E32" s="13">
        <v>1538</v>
      </c>
      <c r="F32" s="13">
        <v>12879.9221</v>
      </c>
      <c r="G32" s="15">
        <v>8374.4617035110532</v>
      </c>
      <c r="H32" s="13">
        <v>1656</v>
      </c>
      <c r="I32" s="13">
        <v>11110.470239999999</v>
      </c>
      <c r="J32" s="13">
        <v>6709.221159420289</v>
      </c>
      <c r="K32" s="13"/>
      <c r="L32" s="14">
        <v>0.63152709359605907</v>
      </c>
      <c r="M32" s="163">
        <v>0.52063738545222948</v>
      </c>
      <c r="N32" s="15">
        <v>92.021298899999991</v>
      </c>
      <c r="O32" s="163">
        <v>0.25657981854603623</v>
      </c>
      <c r="P32" s="15">
        <v>11502.662362499999</v>
      </c>
      <c r="Q32" s="193"/>
      <c r="R32" s="13">
        <v>1603</v>
      </c>
      <c r="S32" s="13">
        <v>13180.386129999999</v>
      </c>
      <c r="T32" s="13">
        <v>8222.3244728633799</v>
      </c>
    </row>
    <row r="33" spans="1:20" x14ac:dyDescent="0.3">
      <c r="A33" s="29" t="s">
        <v>37</v>
      </c>
      <c r="B33" s="32">
        <v>554</v>
      </c>
      <c r="C33" s="32">
        <v>4707.2346800000005</v>
      </c>
      <c r="D33" s="35">
        <v>8496.8135018050561</v>
      </c>
      <c r="E33" s="32">
        <v>1289</v>
      </c>
      <c r="F33" s="32">
        <v>11415.61274</v>
      </c>
      <c r="G33" s="35">
        <v>8856.1774553917767</v>
      </c>
      <c r="H33" s="195">
        <v>1230</v>
      </c>
      <c r="I33" s="195">
        <v>8357.7259599999979</v>
      </c>
      <c r="J33" s="195">
        <v>6794.8991544715436</v>
      </c>
      <c r="K33" s="195"/>
      <c r="L33" s="34">
        <v>1.220216606498195</v>
      </c>
      <c r="M33" s="94">
        <v>0.77550654007333186</v>
      </c>
      <c r="N33" s="35">
        <v>75.80549723</v>
      </c>
      <c r="O33" s="94">
        <v>0.2503305359656724</v>
      </c>
      <c r="P33" s="35">
        <v>9475.6871537499992</v>
      </c>
      <c r="Q33" s="193"/>
      <c r="R33" s="32">
        <v>1194</v>
      </c>
      <c r="S33" s="32">
        <v>9826.2199499999988</v>
      </c>
      <c r="T33" s="32">
        <v>8229.6649497487433</v>
      </c>
    </row>
    <row r="34" spans="1:20" x14ac:dyDescent="0.3">
      <c r="A34" s="29" t="s">
        <v>38</v>
      </c>
      <c r="B34" s="32">
        <v>621</v>
      </c>
      <c r="C34" s="32">
        <v>2599.2213800000004</v>
      </c>
      <c r="D34" s="35">
        <v>4185.5416747181971</v>
      </c>
      <c r="E34" s="32">
        <v>373</v>
      </c>
      <c r="F34" s="32">
        <v>1464.30936</v>
      </c>
      <c r="G34" s="35">
        <v>3925.7623592493296</v>
      </c>
      <c r="H34" s="195">
        <v>644</v>
      </c>
      <c r="I34" s="195">
        <v>2752.7442799999999</v>
      </c>
      <c r="J34" s="195">
        <v>4274.4476397515527</v>
      </c>
      <c r="K34" s="195"/>
      <c r="L34" s="34">
        <v>3.7037037037036979E-2</v>
      </c>
      <c r="M34" s="94">
        <v>5.9064957368117454E-2</v>
      </c>
      <c r="N34" s="35">
        <v>16.215801670000001</v>
      </c>
      <c r="O34" s="94">
        <v>0.29047936582684947</v>
      </c>
      <c r="P34" s="35">
        <v>2026.9752087500001</v>
      </c>
      <c r="Q34" s="193"/>
      <c r="R34" s="32">
        <v>642</v>
      </c>
      <c r="S34" s="32">
        <v>3354.1661799999993</v>
      </c>
      <c r="T34" s="32">
        <v>5224.5579127725841</v>
      </c>
    </row>
    <row r="35" spans="1:20" x14ac:dyDescent="0.3">
      <c r="A35" s="93" t="s">
        <v>39</v>
      </c>
      <c r="B35" s="32">
        <v>668</v>
      </c>
      <c r="C35" s="32">
        <v>3195.7550200000001</v>
      </c>
      <c r="D35" s="35">
        <v>4784.0644011976046</v>
      </c>
      <c r="E35" s="32">
        <v>1496</v>
      </c>
      <c r="F35" s="32">
        <v>7367.0589399999999</v>
      </c>
      <c r="G35" s="35">
        <v>4924.5046390374328</v>
      </c>
      <c r="H35" s="195">
        <v>1434</v>
      </c>
      <c r="I35" s="195">
        <v>6903.5515500000001</v>
      </c>
      <c r="J35" s="195">
        <v>4814.1921548117152</v>
      </c>
      <c r="K35" s="195"/>
      <c r="L35" s="34">
        <v>1.1467065868263475</v>
      </c>
      <c r="M35" s="94">
        <v>1.1602255200400187</v>
      </c>
      <c r="N35" s="35">
        <v>52.429823929999998</v>
      </c>
      <c r="O35" s="94">
        <v>0.33163645836571232</v>
      </c>
      <c r="P35" s="35">
        <v>6553.7279912499998</v>
      </c>
      <c r="Q35" s="193"/>
      <c r="R35" s="32">
        <v>1083</v>
      </c>
      <c r="S35" s="32">
        <v>5749.0312800000002</v>
      </c>
      <c r="T35" s="32">
        <v>5308.4314681440446</v>
      </c>
    </row>
    <row r="36" spans="1:20" x14ac:dyDescent="0.3">
      <c r="A36" s="38" t="s">
        <v>40</v>
      </c>
      <c r="B36" s="470"/>
      <c r="C36" s="470"/>
      <c r="D36" s="470"/>
      <c r="E36" s="470"/>
      <c r="F36" s="470"/>
      <c r="G36" s="470"/>
      <c r="H36" s="470"/>
      <c r="I36" s="470"/>
      <c r="J36" s="470"/>
      <c r="K36" s="196"/>
      <c r="L36" s="533"/>
      <c r="M36" s="534"/>
      <c r="N36" s="535"/>
      <c r="O36" s="173">
        <v>0.41882751707837501</v>
      </c>
      <c r="P36" s="35">
        <v>1301.2618400000001</v>
      </c>
      <c r="R36" s="652"/>
      <c r="S36" s="620"/>
      <c r="T36" s="621"/>
    </row>
    <row r="37" spans="1:20" x14ac:dyDescent="0.3">
      <c r="A37" s="38" t="s">
        <v>41</v>
      </c>
      <c r="B37" s="470"/>
      <c r="C37" s="470"/>
      <c r="D37" s="470"/>
      <c r="E37" s="470"/>
      <c r="F37" s="470"/>
      <c r="G37" s="470"/>
      <c r="H37" s="470"/>
      <c r="I37" s="470"/>
      <c r="J37" s="470"/>
      <c r="L37" s="536"/>
      <c r="M37" s="537"/>
      <c r="N37" s="538"/>
      <c r="O37" s="173">
        <v>0.44459026347766012</v>
      </c>
      <c r="P37" s="35">
        <v>1304.0551200000002</v>
      </c>
      <c r="R37" s="653"/>
      <c r="S37" s="654"/>
      <c r="T37" s="655"/>
    </row>
    <row r="38" spans="1:20" x14ac:dyDescent="0.3">
      <c r="A38" s="65" t="s">
        <v>84</v>
      </c>
      <c r="B38" s="197"/>
      <c r="C38" s="198">
        <v>529335.41498</v>
      </c>
      <c r="D38" s="197"/>
      <c r="E38" s="197"/>
      <c r="F38" s="198">
        <v>543729.78696000006</v>
      </c>
      <c r="G38" s="65"/>
      <c r="H38" s="197"/>
      <c r="I38" s="198">
        <v>604750.57429999998</v>
      </c>
      <c r="J38" s="65"/>
      <c r="K38" s="65"/>
      <c r="L38" s="65"/>
      <c r="M38" s="198"/>
      <c r="N38" s="199">
        <v>4672.4083496500007</v>
      </c>
      <c r="O38" s="65"/>
      <c r="P38" s="65"/>
      <c r="R38" s="65"/>
      <c r="S38" s="198">
        <v>600807.49526</v>
      </c>
      <c r="T38" s="134"/>
    </row>
    <row r="39" spans="1:20" x14ac:dyDescent="0.3">
      <c r="A39" s="29" t="s">
        <v>74</v>
      </c>
      <c r="B39" s="200">
        <v>1304914.0900000001</v>
      </c>
      <c r="C39" s="650"/>
      <c r="D39" s="650"/>
      <c r="E39" s="200">
        <v>1294995.6400000001</v>
      </c>
      <c r="F39" s="491"/>
      <c r="G39" s="539"/>
      <c r="H39" s="32">
        <v>1301261.8400000001</v>
      </c>
      <c r="I39" s="2"/>
      <c r="S39" s="31">
        <v>1331721.52</v>
      </c>
    </row>
    <row r="40" spans="1:20" x14ac:dyDescent="0.3">
      <c r="A40" s="201" t="s">
        <v>75</v>
      </c>
      <c r="B40" s="202">
        <v>1306210.6400000001</v>
      </c>
      <c r="C40" s="651"/>
      <c r="D40" s="651"/>
      <c r="E40" s="202">
        <v>1307191.9100000001</v>
      </c>
      <c r="F40" s="543"/>
      <c r="G40" s="544"/>
      <c r="H40" s="50">
        <v>1304055.1200000001</v>
      </c>
      <c r="I40" s="2"/>
      <c r="S40" s="31">
        <v>1287112.9099999999</v>
      </c>
    </row>
    <row r="41" spans="1:20" x14ac:dyDescent="0.3">
      <c r="A41" s="642"/>
      <c r="B41" s="643"/>
      <c r="C41" s="203">
        <v>2015</v>
      </c>
      <c r="D41" s="646"/>
      <c r="E41" s="647"/>
      <c r="F41" s="93">
        <v>2020</v>
      </c>
      <c r="G41" s="642"/>
      <c r="H41" s="643"/>
      <c r="I41" s="93">
        <v>2022</v>
      </c>
      <c r="N41" s="93" t="s">
        <v>10</v>
      </c>
      <c r="O41" s="479"/>
      <c r="P41" s="93" t="s">
        <v>4</v>
      </c>
      <c r="Q41" s="204"/>
      <c r="R41" s="479"/>
      <c r="S41" s="93">
        <v>2023</v>
      </c>
    </row>
    <row r="42" spans="1:20" x14ac:dyDescent="0.3">
      <c r="A42" s="644"/>
      <c r="B42" s="645"/>
      <c r="C42" s="205">
        <v>1000</v>
      </c>
      <c r="D42" s="648"/>
      <c r="E42" s="649"/>
      <c r="F42" s="205">
        <v>1000</v>
      </c>
      <c r="G42" s="644"/>
      <c r="H42" s="645"/>
      <c r="I42" s="205">
        <v>1000</v>
      </c>
      <c r="N42" s="71">
        <v>1000</v>
      </c>
      <c r="O42" s="479"/>
      <c r="P42" s="205">
        <v>1000</v>
      </c>
      <c r="Q42" s="206"/>
      <c r="R42" s="479"/>
      <c r="S42" s="205">
        <v>1000</v>
      </c>
    </row>
    <row r="43" spans="1:20" ht="16.5" x14ac:dyDescent="0.3">
      <c r="A43" s="632" t="s">
        <v>43</v>
      </c>
      <c r="B43" s="633"/>
      <c r="C43" s="74">
        <v>343.28181999999998</v>
      </c>
      <c r="D43" s="521"/>
      <c r="E43" s="522"/>
      <c r="F43" s="75">
        <v>174</v>
      </c>
      <c r="G43" s="521"/>
      <c r="H43" s="522"/>
      <c r="I43" s="75">
        <v>345.77</v>
      </c>
      <c r="J43" s="76"/>
      <c r="K43" s="140"/>
      <c r="L43" s="60"/>
      <c r="N43" s="207">
        <v>3686.7849999999999</v>
      </c>
      <c r="O43" s="208"/>
      <c r="P43" s="209">
        <v>460.84812499999998</v>
      </c>
      <c r="Q43" s="206"/>
      <c r="R43" s="476"/>
      <c r="S43" s="210">
        <v>627.74599999999998</v>
      </c>
      <c r="T43" s="211"/>
    </row>
    <row r="44" spans="1:20" ht="15.75" x14ac:dyDescent="0.3">
      <c r="A44" s="632" t="s">
        <v>44</v>
      </c>
      <c r="B44" s="633"/>
      <c r="C44" s="74">
        <v>4.3655400000000002</v>
      </c>
      <c r="D44" s="523"/>
      <c r="E44" s="524"/>
      <c r="F44" s="75">
        <v>325</v>
      </c>
      <c r="G44" s="523"/>
      <c r="H44" s="524"/>
      <c r="I44" s="75">
        <v>301.90000000000003</v>
      </c>
      <c r="J44" s="76"/>
      <c r="K44" s="140"/>
      <c r="L44" s="60"/>
      <c r="N44" s="35">
        <v>4913.75</v>
      </c>
      <c r="O44" s="212"/>
      <c r="P44" s="209">
        <v>614.21875</v>
      </c>
      <c r="Q44" s="206"/>
      <c r="R44" s="477"/>
      <c r="S44" s="213">
        <v>303.99200000000002</v>
      </c>
    </row>
    <row r="45" spans="1:20" ht="15.75" x14ac:dyDescent="0.3">
      <c r="A45" s="632" t="s">
        <v>45</v>
      </c>
      <c r="B45" s="633"/>
      <c r="C45" s="74">
        <v>163.77593999999999</v>
      </c>
      <c r="D45" s="523"/>
      <c r="E45" s="524"/>
      <c r="F45" s="75">
        <v>0</v>
      </c>
      <c r="G45" s="523"/>
      <c r="H45" s="524"/>
      <c r="I45" s="75">
        <v>51.45</v>
      </c>
      <c r="J45" s="76"/>
      <c r="K45" s="140"/>
      <c r="L45" s="60"/>
      <c r="N45" s="35">
        <v>1630.223</v>
      </c>
      <c r="O45" s="212"/>
      <c r="P45" s="209">
        <v>203.77787499999999</v>
      </c>
      <c r="Q45" s="206"/>
      <c r="R45" s="477"/>
      <c r="S45" s="213">
        <v>80.266000000000005</v>
      </c>
    </row>
    <row r="46" spans="1:20" ht="15.75" x14ac:dyDescent="0.3">
      <c r="A46" s="632" t="s">
        <v>46</v>
      </c>
      <c r="B46" s="633"/>
      <c r="C46" s="74">
        <v>356.64956999999998</v>
      </c>
      <c r="D46" s="523"/>
      <c r="E46" s="524"/>
      <c r="F46" s="75">
        <v>565</v>
      </c>
      <c r="G46" s="523"/>
      <c r="H46" s="524"/>
      <c r="I46" s="75">
        <v>0</v>
      </c>
      <c r="J46" s="76"/>
      <c r="K46" s="140"/>
      <c r="L46" s="60"/>
      <c r="N46" s="35">
        <v>606.79999999999995</v>
      </c>
      <c r="O46" s="212"/>
      <c r="P46" s="209">
        <v>75.849999999999994</v>
      </c>
      <c r="Q46" s="206"/>
      <c r="R46" s="477"/>
      <c r="S46" s="213">
        <v>0</v>
      </c>
    </row>
    <row r="47" spans="1:20" ht="15.75" x14ac:dyDescent="0.3">
      <c r="A47" s="634" t="s">
        <v>47</v>
      </c>
      <c r="B47" s="635"/>
      <c r="C47" s="74">
        <v>868.07286999999997</v>
      </c>
      <c r="D47" s="523"/>
      <c r="E47" s="524"/>
      <c r="F47" s="75">
        <v>1065</v>
      </c>
      <c r="G47" s="523"/>
      <c r="H47" s="524"/>
      <c r="I47" s="75">
        <v>699.12</v>
      </c>
      <c r="J47" s="144"/>
      <c r="K47" s="77"/>
      <c r="L47" s="60"/>
      <c r="M47" s="82"/>
      <c r="N47" s="35">
        <v>10837.557999999999</v>
      </c>
      <c r="O47" s="212"/>
      <c r="P47" s="209">
        <v>1354.6947499999999</v>
      </c>
      <c r="Q47" s="206"/>
      <c r="R47" s="477"/>
      <c r="S47" s="209">
        <v>1307.375</v>
      </c>
    </row>
    <row r="48" spans="1:20" ht="15.75" x14ac:dyDescent="0.3">
      <c r="A48" s="214" t="s">
        <v>48</v>
      </c>
      <c r="B48" s="215"/>
      <c r="C48" s="74">
        <v>348.48838000000001</v>
      </c>
      <c r="D48" s="523"/>
      <c r="E48" s="524"/>
      <c r="F48" s="75">
        <v>533</v>
      </c>
      <c r="G48" s="523"/>
      <c r="H48" s="524"/>
      <c r="I48" s="75">
        <v>417</v>
      </c>
      <c r="J48" s="76"/>
      <c r="K48" s="77"/>
      <c r="L48" s="60"/>
      <c r="N48" s="35">
        <v>3543.77</v>
      </c>
      <c r="O48" s="212"/>
      <c r="P48" s="209">
        <v>442.97125</v>
      </c>
      <c r="Q48" s="206"/>
      <c r="R48" s="477"/>
      <c r="S48" s="209">
        <v>442.97125</v>
      </c>
    </row>
    <row r="49" spans="1:19" ht="15.75" x14ac:dyDescent="0.3">
      <c r="A49" s="636" t="s">
        <v>85</v>
      </c>
      <c r="B49" s="637"/>
      <c r="C49" s="74">
        <v>298.52845000000002</v>
      </c>
      <c r="D49" s="523"/>
      <c r="E49" s="524"/>
      <c r="F49" s="75">
        <v>118</v>
      </c>
      <c r="G49" s="523"/>
      <c r="H49" s="524"/>
      <c r="I49" s="75">
        <v>155</v>
      </c>
      <c r="J49" s="76"/>
      <c r="K49" s="77"/>
      <c r="L49" s="60"/>
      <c r="N49" s="35">
        <v>2120.3306499999999</v>
      </c>
      <c r="O49" s="212"/>
      <c r="P49" s="209">
        <v>265.04133124999998</v>
      </c>
      <c r="Q49" s="206"/>
      <c r="R49" s="477"/>
      <c r="S49" s="209">
        <v>265.04133124999998</v>
      </c>
    </row>
    <row r="50" spans="1:19" x14ac:dyDescent="0.3">
      <c r="A50" s="638"/>
      <c r="B50" s="639"/>
      <c r="C50" s="86"/>
      <c r="D50" s="523"/>
      <c r="E50" s="524"/>
      <c r="F50" s="29"/>
      <c r="G50" s="523"/>
      <c r="H50" s="524"/>
      <c r="I50" s="87"/>
      <c r="J50" s="78"/>
      <c r="K50" s="152"/>
      <c r="L50" s="60"/>
      <c r="N50" s="216">
        <v>0</v>
      </c>
      <c r="O50" s="212"/>
      <c r="P50" s="216"/>
      <c r="Q50" s="206"/>
      <c r="R50" s="477"/>
      <c r="S50" s="216"/>
    </row>
    <row r="51" spans="1:19" x14ac:dyDescent="0.3">
      <c r="A51" s="640" t="s">
        <v>51</v>
      </c>
      <c r="B51" s="641"/>
      <c r="C51" s="217">
        <v>530850.50468000001</v>
      </c>
      <c r="D51" s="525"/>
      <c r="E51" s="526"/>
      <c r="F51" s="217">
        <v>545445.78696000006</v>
      </c>
      <c r="G51" s="525"/>
      <c r="H51" s="526"/>
      <c r="I51" s="217">
        <v>606021.69429999997</v>
      </c>
      <c r="J51" s="78"/>
      <c r="K51" s="152"/>
      <c r="L51" s="60"/>
      <c r="N51" s="218">
        <v>4688910.0082999999</v>
      </c>
      <c r="O51" s="219"/>
      <c r="P51" s="218">
        <v>604755.9560962501</v>
      </c>
      <c r="Q51" s="206"/>
      <c r="R51" s="478"/>
      <c r="S51" s="217">
        <v>602822.88284124993</v>
      </c>
    </row>
    <row r="52" spans="1:19" x14ac:dyDescent="0.3">
      <c r="C52" s="31"/>
      <c r="D52" s="31"/>
      <c r="E52" s="31"/>
      <c r="F52" s="31"/>
      <c r="G52" s="31"/>
      <c r="H52" s="31"/>
      <c r="I52" s="31"/>
      <c r="S52" s="31"/>
    </row>
    <row r="54" spans="1:19" ht="15.75" x14ac:dyDescent="0.3">
      <c r="A54" s="156"/>
      <c r="B54" s="157">
        <v>2015</v>
      </c>
      <c r="C54" s="157">
        <v>2016</v>
      </c>
      <c r="D54" s="157">
        <v>2017</v>
      </c>
      <c r="E54" s="157">
        <v>2018</v>
      </c>
      <c r="F54" s="157">
        <v>2019</v>
      </c>
      <c r="G54" s="157">
        <v>2020</v>
      </c>
      <c r="H54" s="157">
        <v>2021</v>
      </c>
      <c r="I54" s="157">
        <v>2022</v>
      </c>
      <c r="J54" s="626"/>
      <c r="K54" s="629"/>
      <c r="L54" s="70">
        <v>2023</v>
      </c>
    </row>
    <row r="55" spans="1:19" ht="15.75" x14ac:dyDescent="0.3">
      <c r="A55" s="159" t="s">
        <v>76</v>
      </c>
      <c r="B55" s="74">
        <v>335789.95146999997</v>
      </c>
      <c r="C55" s="74">
        <v>354831.53326</v>
      </c>
      <c r="D55" s="74">
        <v>370172.1335</v>
      </c>
      <c r="E55" s="74">
        <v>369280.04374999995</v>
      </c>
      <c r="F55" s="74">
        <v>379115.07373</v>
      </c>
      <c r="G55" s="74">
        <v>373981.34620999999</v>
      </c>
      <c r="H55" s="74">
        <v>378149.56698</v>
      </c>
      <c r="I55" s="74">
        <v>383025.21017999999</v>
      </c>
      <c r="J55" s="627"/>
      <c r="K55" s="630"/>
      <c r="L55" s="35">
        <v>379155.25010999996</v>
      </c>
    </row>
    <row r="56" spans="1:19" ht="15.75" x14ac:dyDescent="0.3">
      <c r="A56" s="159" t="s">
        <v>77</v>
      </c>
      <c r="B56" s="74">
        <v>92805.847139999983</v>
      </c>
      <c r="C56" s="74">
        <v>91429.070550000004</v>
      </c>
      <c r="D56" s="74">
        <v>91777.239079999999</v>
      </c>
      <c r="E56" s="74">
        <v>89153.393679999994</v>
      </c>
      <c r="F56" s="74">
        <v>89473.989419999998</v>
      </c>
      <c r="G56" s="74">
        <v>88162.438969999988</v>
      </c>
      <c r="H56" s="74">
        <v>88759.937430000005</v>
      </c>
      <c r="I56" s="74">
        <v>89857.25907</v>
      </c>
      <c r="J56" s="627"/>
      <c r="K56" s="630"/>
      <c r="L56" s="35">
        <v>86670.529569999999</v>
      </c>
    </row>
    <row r="57" spans="1:19" ht="15.75" x14ac:dyDescent="0.3">
      <c r="A57" s="161" t="s">
        <v>78</v>
      </c>
      <c r="B57" s="74">
        <v>5655.4093300000004</v>
      </c>
      <c r="C57" s="74">
        <v>9278.2164100000009</v>
      </c>
      <c r="D57" s="74">
        <v>11172.102579999999</v>
      </c>
      <c r="E57" s="74">
        <v>10502.946630000002</v>
      </c>
      <c r="F57" s="74">
        <v>9009.8122000000021</v>
      </c>
      <c r="G57" s="74">
        <v>8252.576860000001</v>
      </c>
      <c r="H57" s="74">
        <v>7917.3361399999994</v>
      </c>
      <c r="I57" s="74">
        <v>8551.7161999999989</v>
      </c>
      <c r="J57" s="627"/>
      <c r="K57" s="630"/>
      <c r="L57" s="35">
        <v>11880.938200000001</v>
      </c>
    </row>
    <row r="58" spans="1:19" ht="15.75" x14ac:dyDescent="0.3">
      <c r="A58" s="161" t="s">
        <v>79</v>
      </c>
      <c r="B58" s="74">
        <v>98461.256470000022</v>
      </c>
      <c r="C58" s="74">
        <v>100707.28695999998</v>
      </c>
      <c r="D58" s="74">
        <v>102949.34166000001</v>
      </c>
      <c r="E58" s="74">
        <v>99656.34031</v>
      </c>
      <c r="F58" s="74">
        <v>98483.801619999984</v>
      </c>
      <c r="G58" s="74">
        <v>96415.015829999989</v>
      </c>
      <c r="H58" s="74">
        <v>96677.273570000005</v>
      </c>
      <c r="I58" s="74">
        <v>98408.975269999981</v>
      </c>
      <c r="J58" s="627"/>
      <c r="K58" s="630"/>
      <c r="L58" s="35">
        <v>86670.529569999999</v>
      </c>
    </row>
    <row r="59" spans="1:19" ht="15.75" x14ac:dyDescent="0.3">
      <c r="A59" s="156" t="s">
        <v>80</v>
      </c>
      <c r="B59" s="74">
        <v>1515.0897</v>
      </c>
      <c r="C59" s="220">
        <v>2648.0573200000003</v>
      </c>
      <c r="D59" s="220">
        <v>2128</v>
      </c>
      <c r="E59" s="220">
        <v>2720</v>
      </c>
      <c r="F59" s="220">
        <v>2480</v>
      </c>
      <c r="G59" s="220">
        <v>1716</v>
      </c>
      <c r="H59" s="220">
        <v>1644.9500000000003</v>
      </c>
      <c r="I59" s="74">
        <v>1271.1199999999999</v>
      </c>
      <c r="J59" s="627"/>
      <c r="K59" s="630"/>
      <c r="L59" s="21">
        <v>10540.712</v>
      </c>
    </row>
    <row r="60" spans="1:19" ht="15.75" x14ac:dyDescent="0.3">
      <c r="A60" s="156" t="s">
        <v>34</v>
      </c>
      <c r="B60" s="74">
        <v>181484.25925</v>
      </c>
      <c r="C60" s="74">
        <v>190285.32203000001</v>
      </c>
      <c r="D60" s="74">
        <v>196739.46124999999</v>
      </c>
      <c r="E60" s="74">
        <v>197716.74626000001</v>
      </c>
      <c r="F60" s="74">
        <v>199329.31043999997</v>
      </c>
      <c r="G60" s="74">
        <v>200150.78672</v>
      </c>
      <c r="H60" s="74">
        <v>201141.41616000002</v>
      </c>
      <c r="I60" s="74">
        <v>201050.08356999999</v>
      </c>
      <c r="J60" s="627"/>
      <c r="K60" s="630"/>
      <c r="L60" s="35">
        <v>198886.46448000002</v>
      </c>
    </row>
    <row r="61" spans="1:19" ht="15.75" x14ac:dyDescent="0.3">
      <c r="A61" s="156" t="s">
        <v>81</v>
      </c>
      <c r="B61" s="74">
        <v>10502.211080000001</v>
      </c>
      <c r="C61" s="74">
        <v>16070.406090000002</v>
      </c>
      <c r="D61" s="74">
        <v>18808.762429999999</v>
      </c>
      <c r="E61" s="74">
        <v>20296.562579999998</v>
      </c>
      <c r="F61" s="74">
        <v>21644.969969999998</v>
      </c>
      <c r="G61" s="74">
        <v>20246.981039999999</v>
      </c>
      <c r="H61" s="74">
        <v>18867.207849999999</v>
      </c>
      <c r="I61" s="74">
        <v>18014.021789999999</v>
      </c>
      <c r="J61" s="627"/>
      <c r="K61" s="630"/>
      <c r="L61" s="35">
        <v>15245.839530000001</v>
      </c>
    </row>
    <row r="62" spans="1:19" ht="15.75" x14ac:dyDescent="0.3">
      <c r="A62" s="156" t="s">
        <v>82</v>
      </c>
      <c r="B62" s="74">
        <v>1724.57602</v>
      </c>
      <c r="C62" s="74">
        <v>1507.5653</v>
      </c>
      <c r="D62" s="74">
        <v>1594.7426500000001</v>
      </c>
      <c r="E62" s="74">
        <v>1780.1311999999998</v>
      </c>
      <c r="F62" s="74">
        <v>1998.8587200000002</v>
      </c>
      <c r="G62" s="74">
        <v>2155.1818800000001</v>
      </c>
      <c r="H62" s="74">
        <v>2458.2503700000002</v>
      </c>
      <c r="I62" s="74">
        <v>2661.2587600000002</v>
      </c>
      <c r="J62" s="628"/>
      <c r="K62" s="631"/>
      <c r="L62" s="35">
        <v>7519.941139999999</v>
      </c>
    </row>
    <row r="63" spans="1:19" ht="15.75" x14ac:dyDescent="0.3">
      <c r="A63"/>
      <c r="B63" s="162"/>
      <c r="C63" s="162"/>
      <c r="D63" s="162"/>
      <c r="E63" s="162"/>
      <c r="F63" s="162"/>
      <c r="G63" s="162"/>
      <c r="H63" s="162"/>
      <c r="I63" s="162"/>
      <c r="J63"/>
      <c r="K63"/>
      <c r="L63" s="30"/>
    </row>
    <row r="64" spans="1:19" x14ac:dyDescent="0.3">
      <c r="B64" s="2"/>
      <c r="C64" s="2"/>
      <c r="D64" s="2"/>
      <c r="E64" s="2"/>
      <c r="H64" s="2"/>
      <c r="I64" s="2"/>
      <c r="J64" s="2"/>
      <c r="K64" s="78"/>
    </row>
    <row r="65" spans="2:11" x14ac:dyDescent="0.3">
      <c r="B65" s="2"/>
      <c r="C65" s="2"/>
      <c r="D65" s="2"/>
      <c r="E65" s="2"/>
      <c r="H65" s="2"/>
      <c r="I65" s="2"/>
      <c r="J65" s="2"/>
      <c r="K65" s="78"/>
    </row>
    <row r="66" spans="2:11" x14ac:dyDescent="0.3">
      <c r="B66" s="2"/>
      <c r="C66" s="2"/>
      <c r="D66" s="2"/>
      <c r="E66" s="2"/>
      <c r="H66" s="2"/>
      <c r="I66" s="2"/>
      <c r="J66" s="2"/>
      <c r="K66" s="78"/>
    </row>
    <row r="67" spans="2:11" x14ac:dyDescent="0.3">
      <c r="B67" s="2"/>
      <c r="C67" s="2"/>
      <c r="D67" s="2"/>
      <c r="E67" s="2"/>
      <c r="H67" s="2"/>
      <c r="I67" s="2"/>
      <c r="J67" s="2"/>
      <c r="K67" s="78"/>
    </row>
    <row r="68" spans="2:11" x14ac:dyDescent="0.3">
      <c r="B68" s="2"/>
      <c r="C68" s="2"/>
      <c r="D68" s="2"/>
      <c r="E68" s="2"/>
      <c r="H68" s="2"/>
      <c r="I68" s="2"/>
      <c r="J68" s="2"/>
      <c r="K68" s="78"/>
    </row>
    <row r="69" spans="2:11" x14ac:dyDescent="0.3">
      <c r="B69" s="2"/>
      <c r="C69" s="2"/>
      <c r="D69" s="2"/>
      <c r="E69" s="2"/>
      <c r="H69" s="2"/>
      <c r="I69" s="2"/>
      <c r="J69" s="2"/>
      <c r="K69" s="78"/>
    </row>
    <row r="70" spans="2:11" x14ac:dyDescent="0.3">
      <c r="B70" s="2"/>
      <c r="C70" s="2"/>
      <c r="D70" s="2"/>
      <c r="E70" s="2"/>
      <c r="H70" s="2"/>
      <c r="I70" s="2"/>
      <c r="J70" s="2"/>
      <c r="K70" s="78"/>
    </row>
    <row r="71" spans="2:11" x14ac:dyDescent="0.3">
      <c r="B71" s="2"/>
      <c r="C71" s="2"/>
      <c r="D71" s="2"/>
      <c r="E71" s="2"/>
      <c r="H71" s="2"/>
      <c r="I71" s="2"/>
      <c r="J71" s="2"/>
      <c r="K71" s="78"/>
    </row>
    <row r="72" spans="2:11" x14ac:dyDescent="0.3">
      <c r="B72" s="2"/>
      <c r="C72" s="2"/>
      <c r="D72" s="2"/>
      <c r="E72" s="2"/>
      <c r="H72" s="2"/>
      <c r="I72" s="2"/>
      <c r="J72" s="2"/>
      <c r="K72" s="78"/>
    </row>
    <row r="73" spans="2:11" x14ac:dyDescent="0.3">
      <c r="B73" s="2"/>
      <c r="C73" s="2"/>
      <c r="D73" s="2"/>
      <c r="E73" s="2"/>
      <c r="H73" s="2"/>
      <c r="I73" s="2"/>
      <c r="J73" s="2"/>
      <c r="K73" s="78"/>
    </row>
    <row r="74" spans="2:11" x14ac:dyDescent="0.3">
      <c r="B74" s="2"/>
      <c r="C74" s="2"/>
      <c r="D74" s="2"/>
      <c r="E74" s="2"/>
      <c r="H74" s="2"/>
      <c r="I74" s="2"/>
      <c r="J74" s="2"/>
      <c r="K74" s="78"/>
    </row>
    <row r="75" spans="2:11" x14ac:dyDescent="0.3">
      <c r="B75" s="2"/>
      <c r="C75" s="2"/>
      <c r="D75" s="2"/>
      <c r="E75" s="2"/>
      <c r="H75" s="2"/>
      <c r="I75" s="2"/>
      <c r="J75" s="2"/>
      <c r="K75" s="78"/>
    </row>
    <row r="76" spans="2:11" x14ac:dyDescent="0.3">
      <c r="B76" s="2"/>
      <c r="C76" s="2"/>
      <c r="D76" s="2"/>
      <c r="E76" s="2"/>
      <c r="H76" s="2"/>
      <c r="I76" s="2"/>
      <c r="J76" s="2"/>
      <c r="K76" s="78"/>
    </row>
    <row r="77" spans="2:11" x14ac:dyDescent="0.3">
      <c r="B77" s="2"/>
      <c r="C77" s="2"/>
      <c r="D77" s="2"/>
      <c r="E77" s="2"/>
      <c r="H77" s="2"/>
      <c r="I77" s="2"/>
      <c r="J77" s="2"/>
      <c r="K77" s="78"/>
    </row>
    <row r="78" spans="2:11" x14ac:dyDescent="0.3">
      <c r="B78" s="2"/>
      <c r="C78" s="2"/>
      <c r="D78" s="2"/>
      <c r="E78" s="2"/>
      <c r="H78" s="2"/>
      <c r="I78" s="2"/>
      <c r="J78" s="2"/>
      <c r="K78" s="78"/>
    </row>
    <row r="79" spans="2:11" x14ac:dyDescent="0.3">
      <c r="B79" s="2"/>
      <c r="C79" s="2"/>
      <c r="D79" s="2"/>
      <c r="E79" s="2"/>
      <c r="H79" s="2"/>
      <c r="I79" s="2"/>
      <c r="J79" s="2"/>
      <c r="K79" s="78"/>
    </row>
    <row r="80" spans="2:11" x14ac:dyDescent="0.3">
      <c r="B80" s="2"/>
      <c r="C80" s="2"/>
      <c r="D80" s="2"/>
      <c r="E80" s="2"/>
      <c r="H80" s="2"/>
      <c r="I80" s="2"/>
      <c r="J80" s="2"/>
      <c r="K80" s="78"/>
    </row>
    <row r="82" spans="1:9" ht="15.75" x14ac:dyDescent="0.3">
      <c r="A82" s="467" t="s">
        <v>412</v>
      </c>
      <c r="B82" s="468"/>
      <c r="C82" s="518" t="s">
        <v>329</v>
      </c>
      <c r="D82" s="518"/>
      <c r="E82" s="518"/>
      <c r="F82" s="518"/>
      <c r="G82" s="518"/>
      <c r="H82" s="518"/>
      <c r="I82" s="518"/>
    </row>
    <row r="83" spans="1:9" ht="15.75" x14ac:dyDescent="0.3">
      <c r="A83" s="516"/>
      <c r="B83" s="517"/>
      <c r="C83" s="309">
        <v>2017</v>
      </c>
      <c r="D83" s="309">
        <v>2018</v>
      </c>
      <c r="E83" s="309">
        <v>2019</v>
      </c>
      <c r="F83" s="309">
        <v>2020</v>
      </c>
      <c r="G83" s="309">
        <v>2021</v>
      </c>
      <c r="H83" s="309">
        <v>2022</v>
      </c>
      <c r="I83" s="309">
        <v>2023</v>
      </c>
    </row>
    <row r="84" spans="1:9" ht="15.75" x14ac:dyDescent="0.3">
      <c r="A84" s="581" t="s">
        <v>401</v>
      </c>
      <c r="B84" s="581"/>
      <c r="C84" s="280"/>
      <c r="D84" s="280"/>
      <c r="E84" s="280"/>
      <c r="F84" s="280"/>
      <c r="G84" s="280"/>
      <c r="H84" s="280">
        <v>1102</v>
      </c>
      <c r="I84" s="280">
        <v>3511.127</v>
      </c>
    </row>
    <row r="85" spans="1:9" ht="15.75" x14ac:dyDescent="0.3">
      <c r="A85" s="581" t="s">
        <v>402</v>
      </c>
      <c r="B85" s="581"/>
      <c r="C85" s="310"/>
      <c r="D85" s="310"/>
      <c r="E85" s="310"/>
      <c r="F85" s="280"/>
      <c r="G85" s="280"/>
      <c r="H85" s="280">
        <v>8893</v>
      </c>
      <c r="I85" s="280">
        <v>17140.303</v>
      </c>
    </row>
    <row r="86" spans="1:9" ht="15.75" x14ac:dyDescent="0.3">
      <c r="A86" s="581" t="s">
        <v>403</v>
      </c>
      <c r="B86" s="581"/>
      <c r="C86" s="280">
        <v>2204</v>
      </c>
      <c r="D86" s="280">
        <v>2835</v>
      </c>
      <c r="E86" s="280">
        <v>4204</v>
      </c>
      <c r="F86" s="280">
        <v>4853</v>
      </c>
      <c r="G86" s="280">
        <v>5822.57</v>
      </c>
      <c r="H86" s="280">
        <v>6933</v>
      </c>
      <c r="I86" s="280">
        <v>8271.7970000000005</v>
      </c>
    </row>
    <row r="87" spans="1:9" ht="15.75" x14ac:dyDescent="0.3">
      <c r="A87" s="581" t="s">
        <v>396</v>
      </c>
      <c r="B87" s="581"/>
      <c r="C87" s="280">
        <v>10553</v>
      </c>
      <c r="D87" s="280">
        <v>14432</v>
      </c>
      <c r="E87" s="280">
        <v>12987</v>
      </c>
      <c r="F87" s="280">
        <v>12891</v>
      </c>
      <c r="G87" s="280">
        <v>13498.619999999999</v>
      </c>
      <c r="H87" s="280">
        <v>15528</v>
      </c>
      <c r="I87" s="280">
        <v>14156.849999999999</v>
      </c>
    </row>
    <row r="88" spans="1:9" ht="15.75" x14ac:dyDescent="0.3">
      <c r="A88" s="581" t="s">
        <v>357</v>
      </c>
      <c r="B88" s="581"/>
      <c r="C88" s="280">
        <v>16561</v>
      </c>
      <c r="D88" s="280">
        <v>10347</v>
      </c>
      <c r="E88" s="280">
        <v>10295</v>
      </c>
      <c r="F88" s="280">
        <v>8412</v>
      </c>
      <c r="G88" s="280">
        <v>13075.33</v>
      </c>
      <c r="H88" s="280">
        <v>4165</v>
      </c>
      <c r="I88" s="280">
        <v>50.525999999999996</v>
      </c>
    </row>
    <row r="89" spans="1:9" ht="15.75" x14ac:dyDescent="0.3">
      <c r="A89" s="581" t="s">
        <v>397</v>
      </c>
      <c r="B89" s="581"/>
      <c r="C89" s="280">
        <v>1530</v>
      </c>
      <c r="D89" s="280">
        <v>1473</v>
      </c>
      <c r="E89" s="280">
        <v>2000</v>
      </c>
      <c r="F89" s="280">
        <v>1968</v>
      </c>
      <c r="G89" s="280">
        <v>2598</v>
      </c>
      <c r="H89" s="280">
        <v>2719</v>
      </c>
      <c r="I89" s="310"/>
    </row>
    <row r="90" spans="1:9" ht="15.75" x14ac:dyDescent="0.3">
      <c r="A90" s="581" t="s">
        <v>359</v>
      </c>
      <c r="B90" s="581"/>
      <c r="C90" s="280">
        <v>1055</v>
      </c>
      <c r="D90" s="280">
        <v>982</v>
      </c>
      <c r="E90" s="280">
        <v>1003</v>
      </c>
      <c r="F90" s="280">
        <v>936</v>
      </c>
      <c r="G90" s="280">
        <v>1392.07</v>
      </c>
      <c r="H90" s="280">
        <v>1535</v>
      </c>
      <c r="I90" s="280">
        <v>2220.1040000000003</v>
      </c>
    </row>
    <row r="91" spans="1:9" ht="15.75" x14ac:dyDescent="0.3">
      <c r="A91" s="625" t="s">
        <v>362</v>
      </c>
      <c r="B91" s="625"/>
      <c r="C91" s="280">
        <v>85</v>
      </c>
      <c r="D91" s="280">
        <v>39</v>
      </c>
      <c r="E91" s="280">
        <v>18</v>
      </c>
      <c r="F91" s="280">
        <v>18</v>
      </c>
      <c r="G91" s="310"/>
      <c r="H91" s="280"/>
      <c r="I91" s="310"/>
    </row>
    <row r="92" spans="1:9" ht="15.75" x14ac:dyDescent="0.3">
      <c r="A92" s="625" t="s">
        <v>363</v>
      </c>
      <c r="B92" s="625"/>
      <c r="C92" s="280">
        <v>2766</v>
      </c>
      <c r="D92" s="280">
        <v>15384</v>
      </c>
      <c r="E92" s="280">
        <v>13206</v>
      </c>
      <c r="F92" s="280">
        <v>8602</v>
      </c>
      <c r="G92" s="280">
        <v>17079.429</v>
      </c>
      <c r="H92" s="280">
        <v>67167</v>
      </c>
      <c r="I92" s="280">
        <v>34312.643000000004</v>
      </c>
    </row>
    <row r="93" spans="1:9" ht="15.75" x14ac:dyDescent="0.3">
      <c r="A93" s="625" t="s">
        <v>374</v>
      </c>
      <c r="B93" s="625"/>
      <c r="C93" s="280">
        <v>0</v>
      </c>
      <c r="D93" s="280">
        <v>0</v>
      </c>
      <c r="E93" s="280">
        <v>0</v>
      </c>
      <c r="F93" s="280">
        <v>0</v>
      </c>
      <c r="G93" s="280">
        <v>9225.1190000000006</v>
      </c>
      <c r="H93" s="280">
        <v>10826</v>
      </c>
      <c r="I93" s="280">
        <v>3490.4680000000003</v>
      </c>
    </row>
    <row r="94" spans="1:9" ht="15.75" x14ac:dyDescent="0.3">
      <c r="A94" s="622" t="s">
        <v>364</v>
      </c>
      <c r="B94" s="623"/>
      <c r="C94" s="623"/>
      <c r="D94" s="623"/>
      <c r="E94" s="623"/>
      <c r="F94" s="623"/>
      <c r="G94" s="623"/>
      <c r="H94" s="623"/>
      <c r="I94" s="624"/>
    </row>
    <row r="95" spans="1:9" ht="15.75" x14ac:dyDescent="0.3">
      <c r="A95" s="262"/>
      <c r="B95" s="262"/>
      <c r="C95" s="262"/>
      <c r="D95" s="262"/>
      <c r="E95" s="262"/>
      <c r="F95" s="262"/>
      <c r="G95" s="262"/>
      <c r="H95" s="262"/>
      <c r="I95" s="262"/>
    </row>
    <row r="96" spans="1:9" ht="15.75" x14ac:dyDescent="0.3">
      <c r="A96" s="467"/>
      <c r="B96" s="468"/>
      <c r="C96" s="518" t="s">
        <v>329</v>
      </c>
      <c r="D96" s="518"/>
      <c r="E96" s="518"/>
      <c r="F96" s="518"/>
      <c r="G96" s="518"/>
      <c r="H96" s="518"/>
      <c r="I96" s="518"/>
    </row>
    <row r="97" spans="1:9" ht="15.75" x14ac:dyDescent="0.3">
      <c r="A97" s="516"/>
      <c r="B97" s="517"/>
      <c r="C97" s="309">
        <v>2017</v>
      </c>
      <c r="D97" s="309">
        <v>2018</v>
      </c>
      <c r="E97" s="309">
        <v>2019</v>
      </c>
      <c r="F97" s="309">
        <v>2020</v>
      </c>
      <c r="G97" s="309">
        <v>2021</v>
      </c>
      <c r="H97" s="309">
        <v>2022</v>
      </c>
      <c r="I97" s="309">
        <v>2023</v>
      </c>
    </row>
    <row r="98" spans="1:9" ht="15.75" x14ac:dyDescent="0.3">
      <c r="A98" s="581" t="s">
        <v>401</v>
      </c>
      <c r="B98" s="581"/>
      <c r="C98" s="280"/>
      <c r="D98" s="280"/>
      <c r="E98" s="280"/>
      <c r="F98" s="280"/>
      <c r="G98" s="280"/>
      <c r="H98" s="280">
        <v>1102</v>
      </c>
      <c r="I98" s="280">
        <v>3511.127</v>
      </c>
    </row>
    <row r="99" spans="1:9" ht="15.75" x14ac:dyDescent="0.3">
      <c r="A99" s="581" t="s">
        <v>402</v>
      </c>
      <c r="B99" s="581"/>
      <c r="C99" s="310"/>
      <c r="D99" s="310"/>
      <c r="E99" s="310"/>
      <c r="F99" s="280"/>
      <c r="G99" s="280"/>
      <c r="H99" s="280">
        <v>8893</v>
      </c>
      <c r="I99" s="280">
        <v>17140.303</v>
      </c>
    </row>
    <row r="100" spans="1:9" ht="15.75" x14ac:dyDescent="0.3">
      <c r="A100" s="581" t="s">
        <v>403</v>
      </c>
      <c r="B100" s="581"/>
      <c r="C100" s="280">
        <v>2204</v>
      </c>
      <c r="D100" s="280">
        <v>2835</v>
      </c>
      <c r="E100" s="280">
        <v>4204</v>
      </c>
      <c r="F100" s="280">
        <v>4853</v>
      </c>
      <c r="G100" s="280">
        <v>5822.57</v>
      </c>
      <c r="H100" s="280">
        <v>6933</v>
      </c>
      <c r="I100" s="280">
        <v>8271.7970000000005</v>
      </c>
    </row>
    <row r="101" spans="1:9" ht="15.75" x14ac:dyDescent="0.3">
      <c r="A101" s="581" t="s">
        <v>396</v>
      </c>
      <c r="B101" s="581"/>
      <c r="C101" s="280">
        <v>10553</v>
      </c>
      <c r="D101" s="280">
        <v>14432</v>
      </c>
      <c r="E101" s="280">
        <v>12987</v>
      </c>
      <c r="F101" s="280">
        <v>12891</v>
      </c>
      <c r="G101" s="280">
        <v>13498.619999999999</v>
      </c>
      <c r="H101" s="280">
        <v>15528</v>
      </c>
      <c r="I101" s="280">
        <v>14156.849999999999</v>
      </c>
    </row>
    <row r="102" spans="1:9" ht="15.75" x14ac:dyDescent="0.3">
      <c r="A102" s="581" t="s">
        <v>357</v>
      </c>
      <c r="B102" s="581"/>
      <c r="C102" s="280">
        <v>16561</v>
      </c>
      <c r="D102" s="280">
        <v>10347</v>
      </c>
      <c r="E102" s="280">
        <v>10295</v>
      </c>
      <c r="F102" s="280">
        <v>8412</v>
      </c>
      <c r="G102" s="280">
        <v>13075.33</v>
      </c>
      <c r="H102" s="280">
        <v>4165</v>
      </c>
      <c r="I102" s="280">
        <v>50.525999999999996</v>
      </c>
    </row>
    <row r="103" spans="1:9" ht="15.75" x14ac:dyDescent="0.3">
      <c r="A103" s="581" t="s">
        <v>397</v>
      </c>
      <c r="B103" s="581"/>
      <c r="C103" s="280">
        <v>1530</v>
      </c>
      <c r="D103" s="280">
        <v>1473</v>
      </c>
      <c r="E103" s="280">
        <v>2000</v>
      </c>
      <c r="F103" s="280">
        <v>1968</v>
      </c>
      <c r="G103" s="280">
        <v>2598</v>
      </c>
      <c r="H103" s="280">
        <v>2719</v>
      </c>
      <c r="I103" s="310"/>
    </row>
    <row r="104" spans="1:9" ht="15.75" x14ac:dyDescent="0.3">
      <c r="A104" s="581" t="s">
        <v>359</v>
      </c>
      <c r="B104" s="581"/>
      <c r="C104" s="280">
        <v>1055</v>
      </c>
      <c r="D104" s="280">
        <v>982</v>
      </c>
      <c r="E104" s="280">
        <v>1003</v>
      </c>
      <c r="F104" s="280">
        <v>936</v>
      </c>
      <c r="G104" s="280">
        <v>1392.07</v>
      </c>
      <c r="H104" s="280">
        <v>1535</v>
      </c>
      <c r="I104" s="280">
        <v>2220.1040000000003</v>
      </c>
    </row>
    <row r="105" spans="1:9" ht="15.75" x14ac:dyDescent="0.3">
      <c r="A105" s="625" t="s">
        <v>363</v>
      </c>
      <c r="B105" s="625"/>
      <c r="C105" s="280">
        <v>2766</v>
      </c>
      <c r="D105" s="280">
        <v>15384</v>
      </c>
      <c r="E105" s="280">
        <v>13206</v>
      </c>
      <c r="F105" s="280">
        <v>8602</v>
      </c>
      <c r="G105" s="280">
        <v>17079.429</v>
      </c>
      <c r="H105" s="280">
        <v>67167</v>
      </c>
      <c r="I105" s="280">
        <v>34312.643000000004</v>
      </c>
    </row>
    <row r="106" spans="1:9" ht="15.75" x14ac:dyDescent="0.3">
      <c r="A106" s="625" t="s">
        <v>374</v>
      </c>
      <c r="B106" s="625"/>
      <c r="C106" s="280">
        <v>0</v>
      </c>
      <c r="D106" s="280">
        <v>0</v>
      </c>
      <c r="E106" s="280">
        <v>0</v>
      </c>
      <c r="F106" s="280">
        <v>0</v>
      </c>
      <c r="G106" s="280">
        <v>9225.1190000000006</v>
      </c>
      <c r="H106" s="280">
        <v>10826</v>
      </c>
      <c r="I106" s="280">
        <v>3490.4680000000003</v>
      </c>
    </row>
    <row r="107" spans="1:9" ht="15.75" x14ac:dyDescent="0.3">
      <c r="A107" s="622" t="s">
        <v>364</v>
      </c>
      <c r="B107" s="623"/>
      <c r="C107" s="623"/>
      <c r="D107" s="623"/>
      <c r="E107" s="623"/>
      <c r="F107" s="623"/>
      <c r="G107" s="623"/>
      <c r="H107" s="623"/>
      <c r="I107" s="624"/>
    </row>
  </sheetData>
  <mergeCells count="85">
    <mergeCell ref="L2:P2"/>
    <mergeCell ref="L3:M3"/>
    <mergeCell ref="N3:P3"/>
    <mergeCell ref="B4:B5"/>
    <mergeCell ref="C4:C5"/>
    <mergeCell ref="D4:D5"/>
    <mergeCell ref="J4:J5"/>
    <mergeCell ref="A2:A5"/>
    <mergeCell ref="B2:D2"/>
    <mergeCell ref="E2:G2"/>
    <mergeCell ref="H2:J2"/>
    <mergeCell ref="E4:E5"/>
    <mergeCell ref="F4:F5"/>
    <mergeCell ref="G4:G5"/>
    <mergeCell ref="H4:H5"/>
    <mergeCell ref="I4:I5"/>
    <mergeCell ref="L8:O8"/>
    <mergeCell ref="L10:O10"/>
    <mergeCell ref="A25:A28"/>
    <mergeCell ref="B25:D25"/>
    <mergeCell ref="E25:G25"/>
    <mergeCell ref="H25:J25"/>
    <mergeCell ref="L25:P25"/>
    <mergeCell ref="I27:I28"/>
    <mergeCell ref="J27:J28"/>
    <mergeCell ref="B27:B28"/>
    <mergeCell ref="C27:C28"/>
    <mergeCell ref="D27:D28"/>
    <mergeCell ref="E27:E28"/>
    <mergeCell ref="F27:F28"/>
    <mergeCell ref="C39:D40"/>
    <mergeCell ref="F39:G40"/>
    <mergeCell ref="R25:T25"/>
    <mergeCell ref="L26:M26"/>
    <mergeCell ref="N26:P26"/>
    <mergeCell ref="G27:G28"/>
    <mergeCell ref="H27:H28"/>
    <mergeCell ref="B36:D37"/>
    <mergeCell ref="E36:G37"/>
    <mergeCell ref="H36:J37"/>
    <mergeCell ref="L36:N37"/>
    <mergeCell ref="R36:T37"/>
    <mergeCell ref="A43:B43"/>
    <mergeCell ref="D43:E51"/>
    <mergeCell ref="G43:H51"/>
    <mergeCell ref="R43:R51"/>
    <mergeCell ref="A44:B44"/>
    <mergeCell ref="A41:B42"/>
    <mergeCell ref="D41:E42"/>
    <mergeCell ref="G41:H42"/>
    <mergeCell ref="O41:O42"/>
    <mergeCell ref="R41:R42"/>
    <mergeCell ref="J54:J62"/>
    <mergeCell ref="K54:K62"/>
    <mergeCell ref="A45:B45"/>
    <mergeCell ref="A46:B46"/>
    <mergeCell ref="A47:B47"/>
    <mergeCell ref="A49:B49"/>
    <mergeCell ref="A50:B50"/>
    <mergeCell ref="A51:B51"/>
    <mergeCell ref="A92:B92"/>
    <mergeCell ref="A93:B93"/>
    <mergeCell ref="A82:B83"/>
    <mergeCell ref="A94:I94"/>
    <mergeCell ref="A96:B97"/>
    <mergeCell ref="C96:I96"/>
    <mergeCell ref="A87:B87"/>
    <mergeCell ref="A88:B88"/>
    <mergeCell ref="A89:B89"/>
    <mergeCell ref="A90:B90"/>
    <mergeCell ref="A91:B91"/>
    <mergeCell ref="C82:I82"/>
    <mergeCell ref="A84:B84"/>
    <mergeCell ref="A85:B85"/>
    <mergeCell ref="A86:B86"/>
    <mergeCell ref="A98:B98"/>
    <mergeCell ref="A99:B99"/>
    <mergeCell ref="A100:B100"/>
    <mergeCell ref="A101:B101"/>
    <mergeCell ref="A102:B102"/>
    <mergeCell ref="A107:I107"/>
    <mergeCell ref="A103:B103"/>
    <mergeCell ref="A104:B104"/>
    <mergeCell ref="A105:B105"/>
    <mergeCell ref="A106:B106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Header>&amp;L&amp;A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zoomScale="80" zoomScaleNormal="80" workbookViewId="0"/>
  </sheetViews>
  <sheetFormatPr baseColWidth="10" defaultRowHeight="15" x14ac:dyDescent="0.25"/>
  <cols>
    <col min="1" max="1" width="2.85546875" customWidth="1"/>
    <col min="2" max="2" width="4.28515625" customWidth="1"/>
    <col min="3" max="3" width="9.85546875" customWidth="1"/>
    <col min="4" max="4" width="17" customWidth="1"/>
    <col min="5" max="11" width="11" customWidth="1"/>
    <col min="12" max="12" width="11.42578125" customWidth="1"/>
    <col min="13" max="13" width="10" customWidth="1"/>
    <col min="14" max="14" width="12.85546875" bestFit="1" customWidth="1"/>
    <col min="15" max="15" width="15.28515625" bestFit="1" customWidth="1"/>
  </cols>
  <sheetData>
    <row r="1" spans="2:14" x14ac:dyDescent="0.25">
      <c r="B1" t="s">
        <v>459</v>
      </c>
    </row>
    <row r="2" spans="2:14" x14ac:dyDescent="0.25">
      <c r="B2" s="336" t="s">
        <v>460</v>
      </c>
    </row>
    <row r="3" spans="2:14" x14ac:dyDescent="0.25">
      <c r="B3" s="340" t="s">
        <v>486</v>
      </c>
    </row>
    <row r="5" spans="2:14" ht="16.5" thickBot="1" x14ac:dyDescent="0.35">
      <c r="B5" s="652"/>
      <c r="C5" s="620"/>
      <c r="D5" s="621"/>
      <c r="E5" s="332" t="s">
        <v>462</v>
      </c>
      <c r="F5" s="332" t="s">
        <v>463</v>
      </c>
      <c r="G5" s="332" t="s">
        <v>464</v>
      </c>
      <c r="H5" s="332" t="s">
        <v>465</v>
      </c>
      <c r="I5" s="332" t="s">
        <v>466</v>
      </c>
      <c r="J5" s="332" t="s">
        <v>487</v>
      </c>
      <c r="K5" s="332" t="s">
        <v>467</v>
      </c>
      <c r="L5" s="332" t="s">
        <v>468</v>
      </c>
      <c r="M5" s="332" t="s">
        <v>469</v>
      </c>
      <c r="N5" s="332" t="s">
        <v>470</v>
      </c>
    </row>
    <row r="6" spans="2:14" ht="16.5" thickTop="1" x14ac:dyDescent="0.3">
      <c r="B6" s="571" t="s">
        <v>343</v>
      </c>
      <c r="C6" s="574" t="s">
        <v>471</v>
      </c>
      <c r="D6" s="341" t="s">
        <v>472</v>
      </c>
      <c r="E6" s="381">
        <v>446</v>
      </c>
      <c r="F6" s="381">
        <v>83</v>
      </c>
      <c r="G6" s="381">
        <v>4</v>
      </c>
      <c r="H6" s="381">
        <v>44</v>
      </c>
      <c r="I6" s="381">
        <v>17</v>
      </c>
      <c r="J6" s="424"/>
      <c r="K6" s="394">
        <v>20</v>
      </c>
      <c r="L6" s="381">
        <v>44</v>
      </c>
      <c r="M6" s="381">
        <v>14</v>
      </c>
      <c r="N6" s="343">
        <v>321</v>
      </c>
    </row>
    <row r="7" spans="2:14" ht="15.75" x14ac:dyDescent="0.3">
      <c r="B7" s="572"/>
      <c r="C7" s="470"/>
      <c r="D7" s="344" t="s">
        <v>473</v>
      </c>
      <c r="E7" s="345">
        <v>13.430238095238099</v>
      </c>
      <c r="F7" s="345">
        <v>2.1306024096385499</v>
      </c>
      <c r="G7" s="345">
        <v>2.5825</v>
      </c>
      <c r="H7" s="345">
        <v>5.2477272727272704</v>
      </c>
      <c r="I7" s="345">
        <v>1.7102898550724599</v>
      </c>
      <c r="J7" s="425"/>
      <c r="K7" s="345">
        <v>24.682500000000001</v>
      </c>
      <c r="L7" s="345">
        <v>14.837954545454499</v>
      </c>
      <c r="M7" s="345">
        <v>2.0921428571428602</v>
      </c>
      <c r="N7" s="346"/>
    </row>
    <row r="8" spans="2:14" ht="15.75" x14ac:dyDescent="0.3">
      <c r="B8" s="572"/>
      <c r="C8" s="470" t="s">
        <v>70</v>
      </c>
      <c r="D8" s="29" t="s">
        <v>474</v>
      </c>
      <c r="E8" s="35">
        <v>446</v>
      </c>
      <c r="F8" s="35">
        <v>170</v>
      </c>
      <c r="G8" s="35">
        <v>6</v>
      </c>
      <c r="H8" s="35">
        <v>37</v>
      </c>
      <c r="I8" s="35">
        <v>17</v>
      </c>
      <c r="J8" s="426">
        <v>94</v>
      </c>
      <c r="K8" s="35">
        <v>535</v>
      </c>
      <c r="L8" s="35">
        <v>613</v>
      </c>
      <c r="M8" s="35">
        <v>17</v>
      </c>
      <c r="N8" s="79">
        <v>1953</v>
      </c>
    </row>
    <row r="9" spans="2:14" ht="15.75" x14ac:dyDescent="0.3">
      <c r="B9" s="572"/>
      <c r="C9" s="470"/>
      <c r="D9" s="344" t="s">
        <v>475</v>
      </c>
      <c r="E9" s="345">
        <v>14717.0457399103</v>
      </c>
      <c r="F9" s="345">
        <v>22414.7797058824</v>
      </c>
      <c r="G9" s="345">
        <v>3777.2249999999999</v>
      </c>
      <c r="H9" s="345">
        <v>6049.4770270270301</v>
      </c>
      <c r="I9" s="345">
        <v>2632.1282352941198</v>
      </c>
      <c r="J9" s="425">
        <v>31056.599130434799</v>
      </c>
      <c r="K9" s="345">
        <v>33696.720411214999</v>
      </c>
      <c r="L9" s="345">
        <v>21727.2319249592</v>
      </c>
      <c r="M9" s="345">
        <v>7848.0517647058796</v>
      </c>
      <c r="N9" s="346">
        <v>23072.49964669739</v>
      </c>
    </row>
    <row r="10" spans="2:14" ht="15.75" x14ac:dyDescent="0.3">
      <c r="B10" s="572"/>
      <c r="C10" s="470"/>
      <c r="D10" s="344" t="s">
        <v>476</v>
      </c>
      <c r="E10" s="345">
        <v>63.166188340807203</v>
      </c>
      <c r="F10" s="345">
        <v>81.2737058823529</v>
      </c>
      <c r="G10" s="345">
        <v>20.39</v>
      </c>
      <c r="H10" s="345">
        <v>27.927027027026998</v>
      </c>
      <c r="I10" s="345">
        <v>11.795294117647099</v>
      </c>
      <c r="J10" s="425">
        <v>101.973043478261</v>
      </c>
      <c r="K10" s="345">
        <v>96.669308411214999</v>
      </c>
      <c r="L10" s="345">
        <v>56.0431647634584</v>
      </c>
      <c r="M10" s="345">
        <v>25.8347058823529</v>
      </c>
      <c r="N10" s="346">
        <v>71.841515616999487</v>
      </c>
    </row>
    <row r="11" spans="2:14" ht="16.5" thickBot="1" x14ac:dyDescent="0.35">
      <c r="B11" s="573"/>
      <c r="C11" s="575"/>
      <c r="D11" s="386" t="s">
        <v>477</v>
      </c>
      <c r="E11" s="387">
        <v>232.98929580024509</v>
      </c>
      <c r="F11" s="387">
        <v>275.79374488384565</v>
      </c>
      <c r="G11" s="387">
        <v>185.2488965179009</v>
      </c>
      <c r="H11" s="387">
        <v>216.61729410626148</v>
      </c>
      <c r="I11" s="387">
        <v>223.15070815878715</v>
      </c>
      <c r="J11" s="427">
        <v>304.5569502596594</v>
      </c>
      <c r="K11" s="387">
        <v>348.57723681930963</v>
      </c>
      <c r="L11" s="387">
        <v>387.68745513682939</v>
      </c>
      <c r="M11" s="387">
        <v>303.7794120995469</v>
      </c>
      <c r="N11" s="389">
        <v>321.15830865402654</v>
      </c>
    </row>
    <row r="12" spans="2:14" ht="16.5" thickTop="1" x14ac:dyDescent="0.3">
      <c r="B12" s="673" t="s">
        <v>345</v>
      </c>
      <c r="C12" s="472" t="s">
        <v>471</v>
      </c>
      <c r="D12" s="428" t="s">
        <v>472</v>
      </c>
      <c r="E12" s="207">
        <v>155</v>
      </c>
      <c r="F12" s="207">
        <v>83</v>
      </c>
      <c r="G12" s="207">
        <v>39</v>
      </c>
      <c r="H12" s="207">
        <v>57</v>
      </c>
      <c r="I12" s="207">
        <v>76</v>
      </c>
      <c r="J12" s="429"/>
      <c r="K12" s="207">
        <v>51</v>
      </c>
      <c r="L12" s="207">
        <v>72</v>
      </c>
      <c r="M12" s="207">
        <v>51</v>
      </c>
      <c r="N12" s="430">
        <v>593</v>
      </c>
    </row>
    <row r="13" spans="2:14" ht="15.75" x14ac:dyDescent="0.3">
      <c r="B13" s="572"/>
      <c r="C13" s="470"/>
      <c r="D13" s="344" t="s">
        <v>473</v>
      </c>
      <c r="E13" s="345">
        <v>13.575870967741899</v>
      </c>
      <c r="F13" s="345">
        <v>3.5385542168674702</v>
      </c>
      <c r="G13" s="345">
        <v>5.1064102564102596</v>
      </c>
      <c r="H13" s="345">
        <v>3.4868421052631602</v>
      </c>
      <c r="I13" s="345">
        <v>2.0268421052631602</v>
      </c>
      <c r="J13" s="425"/>
      <c r="K13" s="345">
        <v>12.5813725490196</v>
      </c>
      <c r="L13" s="345">
        <v>17.319583333333298</v>
      </c>
      <c r="M13" s="345">
        <v>2.12078431372549</v>
      </c>
      <c r="N13" s="351"/>
    </row>
    <row r="14" spans="2:14" ht="15.75" x14ac:dyDescent="0.3">
      <c r="B14" s="572"/>
      <c r="C14" s="470" t="s">
        <v>70</v>
      </c>
      <c r="D14" s="29" t="s">
        <v>474</v>
      </c>
      <c r="E14" s="35">
        <v>849</v>
      </c>
      <c r="F14" s="35">
        <v>323</v>
      </c>
      <c r="G14" s="35">
        <v>18.395161290322601</v>
      </c>
      <c r="H14" s="35">
        <v>27</v>
      </c>
      <c r="I14" s="35">
        <v>18</v>
      </c>
      <c r="J14" s="426">
        <v>874</v>
      </c>
      <c r="K14" s="35">
        <v>2678</v>
      </c>
      <c r="L14" s="35">
        <v>2074</v>
      </c>
      <c r="M14" s="35">
        <v>182</v>
      </c>
      <c r="N14" s="333">
        <v>7115</v>
      </c>
    </row>
    <row r="15" spans="2:14" ht="15.75" x14ac:dyDescent="0.3">
      <c r="B15" s="572"/>
      <c r="C15" s="470"/>
      <c r="D15" s="344" t="s">
        <v>475</v>
      </c>
      <c r="E15" s="345">
        <v>6255.2135335688999</v>
      </c>
      <c r="F15" s="345">
        <v>15433.469442724499</v>
      </c>
      <c r="G15" s="345">
        <v>3566.2925806451599</v>
      </c>
      <c r="H15" s="345">
        <v>3064.9985185185201</v>
      </c>
      <c r="I15" s="345">
        <v>2502.0061111111099</v>
      </c>
      <c r="J15" s="425">
        <v>27838.542009569399</v>
      </c>
      <c r="K15" s="345">
        <v>24304.2960082151</v>
      </c>
      <c r="L15" s="345">
        <v>30057.283061716498</v>
      </c>
      <c r="M15" s="345">
        <v>18602.055439560401</v>
      </c>
      <c r="N15" s="351">
        <v>22720.668685874909</v>
      </c>
    </row>
    <row r="16" spans="2:14" ht="15.75" x14ac:dyDescent="0.3">
      <c r="B16" s="572"/>
      <c r="C16" s="470"/>
      <c r="D16" s="344" t="s">
        <v>476</v>
      </c>
      <c r="E16" s="345">
        <v>28.1426061320755</v>
      </c>
      <c r="F16" s="345">
        <v>55.024613003096</v>
      </c>
      <c r="G16" s="345">
        <v>18.395161290322601</v>
      </c>
      <c r="H16" s="345">
        <v>15.0225925925926</v>
      </c>
      <c r="I16" s="345">
        <v>11.5272222222222</v>
      </c>
      <c r="J16" s="425">
        <v>89.438229665071802</v>
      </c>
      <c r="K16" s="396">
        <v>74.031825989544402</v>
      </c>
      <c r="L16" s="345">
        <v>95.712666345226594</v>
      </c>
      <c r="M16" s="345">
        <v>58.885109890109902</v>
      </c>
      <c r="N16" s="346">
        <v>73.247617709065366</v>
      </c>
    </row>
    <row r="17" spans="2:14" ht="16.5" thickBot="1" x14ac:dyDescent="0.35">
      <c r="B17" s="573"/>
      <c r="C17" s="575"/>
      <c r="D17" s="386" t="s">
        <v>477</v>
      </c>
      <c r="E17" s="387">
        <v>222.53056220990382</v>
      </c>
      <c r="F17" s="387">
        <v>280.48301660669722</v>
      </c>
      <c r="G17" s="387">
        <v>193.8712319158264</v>
      </c>
      <c r="H17" s="387">
        <v>204.02593624417545</v>
      </c>
      <c r="I17" s="387">
        <v>217.05195431105113</v>
      </c>
      <c r="J17" s="427">
        <v>311.25998483891209</v>
      </c>
      <c r="K17" s="397">
        <v>328.29523901852156</v>
      </c>
      <c r="L17" s="387">
        <v>314.03662868718635</v>
      </c>
      <c r="M17" s="387">
        <v>315.9042323989068</v>
      </c>
      <c r="N17" s="389">
        <v>310.18986550688771</v>
      </c>
    </row>
    <row r="18" spans="2:14" ht="16.5" thickTop="1" x14ac:dyDescent="0.3">
      <c r="B18" s="571" t="s">
        <v>350</v>
      </c>
      <c r="C18" s="574" t="s">
        <v>471</v>
      </c>
      <c r="D18" s="341" t="s">
        <v>472</v>
      </c>
      <c r="E18" s="342">
        <v>59</v>
      </c>
      <c r="F18" s="342">
        <v>48</v>
      </c>
      <c r="G18" s="342">
        <v>70</v>
      </c>
      <c r="H18" s="342">
        <v>162</v>
      </c>
      <c r="I18" s="342">
        <v>82</v>
      </c>
      <c r="J18" s="381">
        <v>5</v>
      </c>
      <c r="K18" s="342">
        <v>19</v>
      </c>
      <c r="L18" s="342">
        <v>62</v>
      </c>
      <c r="M18" s="342">
        <v>36</v>
      </c>
      <c r="N18" s="341">
        <v>546</v>
      </c>
    </row>
    <row r="19" spans="2:14" ht="15.75" x14ac:dyDescent="0.3">
      <c r="B19" s="572"/>
      <c r="C19" s="470"/>
      <c r="D19" s="344" t="s">
        <v>473</v>
      </c>
      <c r="E19" s="345">
        <v>15.5849152542373</v>
      </c>
      <c r="F19" s="345">
        <v>4.9535416666666698</v>
      </c>
      <c r="G19" s="345">
        <v>13.458</v>
      </c>
      <c r="H19" s="345">
        <v>4.7645061728395097</v>
      </c>
      <c r="I19" s="392">
        <v>2.92</v>
      </c>
      <c r="J19" s="392">
        <v>32.89</v>
      </c>
      <c r="K19" s="345">
        <v>9.93</v>
      </c>
      <c r="L19" s="345">
        <v>9.7314516129032302</v>
      </c>
      <c r="M19" s="345">
        <v>3.3177777777777799</v>
      </c>
      <c r="N19" s="346"/>
    </row>
    <row r="20" spans="2:14" ht="15.75" x14ac:dyDescent="0.3">
      <c r="B20" s="572"/>
      <c r="C20" s="470" t="s">
        <v>70</v>
      </c>
      <c r="D20" s="29" t="s">
        <v>474</v>
      </c>
      <c r="E20" s="35">
        <v>610</v>
      </c>
      <c r="F20" s="35">
        <v>439</v>
      </c>
      <c r="G20" s="35">
        <v>171</v>
      </c>
      <c r="H20" s="35">
        <v>307</v>
      </c>
      <c r="I20" s="35">
        <v>43</v>
      </c>
      <c r="J20" s="74">
        <v>225</v>
      </c>
      <c r="K20" s="35">
        <v>667</v>
      </c>
      <c r="L20" s="35">
        <v>757</v>
      </c>
      <c r="M20" s="35">
        <v>149</v>
      </c>
      <c r="N20" s="29">
        <v>3412</v>
      </c>
    </row>
    <row r="21" spans="2:14" ht="15.75" x14ac:dyDescent="0.3">
      <c r="B21" s="572"/>
      <c r="C21" s="470"/>
      <c r="D21" s="344" t="s">
        <v>475</v>
      </c>
      <c r="E21" s="345">
        <v>7288.7231147540997</v>
      </c>
      <c r="F21" s="345">
        <v>17676.633075170801</v>
      </c>
      <c r="G21" s="345">
        <v>5494.4313450292402</v>
      </c>
      <c r="H21" s="345">
        <v>6502.1429315960904</v>
      </c>
      <c r="I21" s="345">
        <v>6116.63046511628</v>
      </c>
      <c r="J21" s="392">
        <v>22851.877867647101</v>
      </c>
      <c r="K21" s="345">
        <v>21470.531274362798</v>
      </c>
      <c r="L21" s="345">
        <v>24889.645257595799</v>
      </c>
      <c r="M21" s="345">
        <v>22832.211208053701</v>
      </c>
      <c r="N21" s="346">
        <v>17002.680161195778</v>
      </c>
    </row>
    <row r="22" spans="2:14" ht="15.75" x14ac:dyDescent="0.3">
      <c r="B22" s="572"/>
      <c r="C22" s="470"/>
      <c r="D22" s="344" t="s">
        <v>473</v>
      </c>
      <c r="E22" s="345">
        <v>30.3580163934426</v>
      </c>
      <c r="F22" s="345">
        <v>67.772164009111606</v>
      </c>
      <c r="G22" s="345">
        <v>40.390292397660801</v>
      </c>
      <c r="H22" s="345">
        <v>24.717850162866402</v>
      </c>
      <c r="I22" s="345">
        <v>23.411627906976701</v>
      </c>
      <c r="J22" s="392">
        <v>83.549117647058793</v>
      </c>
      <c r="K22" s="396">
        <v>69.826371814092994</v>
      </c>
      <c r="L22" s="345">
        <v>102.092404227213</v>
      </c>
      <c r="M22" s="345">
        <v>80.410939597315405</v>
      </c>
      <c r="N22" s="346">
        <v>64.97706037514655</v>
      </c>
    </row>
    <row r="23" spans="2:14" ht="16.5" thickBot="1" x14ac:dyDescent="0.35">
      <c r="B23" s="573"/>
      <c r="C23" s="575"/>
      <c r="D23" s="386" t="s">
        <v>477</v>
      </c>
      <c r="E23" s="387">
        <v>240.09220563990712</v>
      </c>
      <c r="F23" s="387">
        <v>260.82438614169547</v>
      </c>
      <c r="G23" s="387">
        <v>136.03346296516156</v>
      </c>
      <c r="H23" s="387">
        <v>263.05454919231772</v>
      </c>
      <c r="I23" s="387">
        <v>261.26463693255187</v>
      </c>
      <c r="J23" s="393">
        <v>273.51429328292272</v>
      </c>
      <c r="K23" s="397">
        <v>307.48456086944287</v>
      </c>
      <c r="L23" s="387">
        <v>243.79527003989836</v>
      </c>
      <c r="M23" s="387">
        <v>283.94409171679371</v>
      </c>
      <c r="N23" s="389">
        <v>261.67204338008543</v>
      </c>
    </row>
    <row r="24" spans="2:14" ht="16.5" thickTop="1" x14ac:dyDescent="0.3">
      <c r="B24" s="576" t="s">
        <v>351</v>
      </c>
      <c r="C24" s="574" t="s">
        <v>471</v>
      </c>
      <c r="D24" s="341" t="s">
        <v>472</v>
      </c>
      <c r="E24" s="342">
        <v>33</v>
      </c>
      <c r="F24" s="342">
        <v>81</v>
      </c>
      <c r="G24" s="342">
        <v>5</v>
      </c>
      <c r="H24" s="342">
        <v>45</v>
      </c>
      <c r="I24" s="342">
        <v>13</v>
      </c>
      <c r="J24" s="381">
        <v>1</v>
      </c>
      <c r="K24" s="342">
        <v>5</v>
      </c>
      <c r="L24" s="342">
        <v>25</v>
      </c>
      <c r="M24" s="342">
        <v>11</v>
      </c>
      <c r="N24" s="341">
        <v>221</v>
      </c>
    </row>
    <row r="25" spans="2:14" ht="15.75" x14ac:dyDescent="0.3">
      <c r="B25" s="577"/>
      <c r="C25" s="470"/>
      <c r="D25" s="344" t="s">
        <v>473</v>
      </c>
      <c r="E25" s="345">
        <v>20.237878787878799</v>
      </c>
      <c r="F25" s="345">
        <v>2.6472839506172798</v>
      </c>
      <c r="G25" s="345">
        <v>4.1420000000000003</v>
      </c>
      <c r="H25" s="345">
        <v>7.5728888888888903</v>
      </c>
      <c r="I25" s="345">
        <v>0.95307692307692304</v>
      </c>
      <c r="J25" s="392">
        <v>0</v>
      </c>
      <c r="K25" s="345">
        <v>18.032</v>
      </c>
      <c r="L25" s="345">
        <v>45.447200000000002</v>
      </c>
      <c r="M25" s="345">
        <v>1.33454545454545</v>
      </c>
      <c r="N25" s="346"/>
    </row>
    <row r="26" spans="2:14" ht="15.75" x14ac:dyDescent="0.3">
      <c r="B26" s="572"/>
      <c r="C26" s="470" t="s">
        <v>70</v>
      </c>
      <c r="D26" s="29" t="s">
        <v>474</v>
      </c>
      <c r="E26" s="35">
        <v>81</v>
      </c>
      <c r="F26" s="35">
        <v>97</v>
      </c>
      <c r="G26" s="35">
        <v>0</v>
      </c>
      <c r="H26" s="35">
        <v>46</v>
      </c>
      <c r="I26" s="35">
        <v>1</v>
      </c>
      <c r="J26" s="74">
        <v>341</v>
      </c>
      <c r="K26" s="156">
        <v>991</v>
      </c>
      <c r="L26" s="156">
        <v>565</v>
      </c>
      <c r="M26" s="156">
        <v>18</v>
      </c>
      <c r="N26" s="160">
        <v>2165</v>
      </c>
    </row>
    <row r="27" spans="2:14" ht="15.75" x14ac:dyDescent="0.3">
      <c r="B27" s="572"/>
      <c r="C27" s="470"/>
      <c r="D27" s="344" t="s">
        <v>473</v>
      </c>
      <c r="E27" s="345">
        <v>65.366913580246901</v>
      </c>
      <c r="F27" s="345">
        <v>87.0889690721649</v>
      </c>
      <c r="G27" s="345">
        <v>0</v>
      </c>
      <c r="H27" s="345">
        <v>14.1882608695652</v>
      </c>
      <c r="I27" s="345">
        <v>0.95307692307692304</v>
      </c>
      <c r="J27" s="392">
        <v>138.20750000000001</v>
      </c>
      <c r="K27" s="396">
        <v>136.28403632694199</v>
      </c>
      <c r="L27" s="345">
        <v>156.65086725663701</v>
      </c>
      <c r="M27" s="345">
        <v>100.998888888889</v>
      </c>
      <c r="N27" s="346">
        <v>131.67899307159351</v>
      </c>
    </row>
    <row r="28" spans="2:14" ht="15.75" x14ac:dyDescent="0.3">
      <c r="B28" s="572"/>
      <c r="C28" s="470"/>
      <c r="D28" s="344" t="s">
        <v>475</v>
      </c>
      <c r="E28" s="345">
        <v>11087.817901234601</v>
      </c>
      <c r="F28" s="345">
        <v>16140.7139175258</v>
      </c>
      <c r="G28" s="345"/>
      <c r="H28" s="345">
        <v>2990.5865217391301</v>
      </c>
      <c r="I28" s="345">
        <v>252.52226524685381</v>
      </c>
      <c r="J28" s="392">
        <v>30442.0043452381</v>
      </c>
      <c r="K28" s="396">
        <v>30647.546205852701</v>
      </c>
      <c r="L28" s="345">
        <v>31530.004265486699</v>
      </c>
      <c r="M28" s="345">
        <v>21713.555</v>
      </c>
      <c r="N28" s="346">
        <v>27886.284341801384</v>
      </c>
    </row>
    <row r="29" spans="2:14" ht="16.5" thickBot="1" x14ac:dyDescent="0.35">
      <c r="B29" s="573"/>
      <c r="C29" s="575"/>
      <c r="D29" s="386" t="s">
        <v>477</v>
      </c>
      <c r="E29" s="387">
        <v>169.62431441133808</v>
      </c>
      <c r="F29" s="387">
        <v>185.3359167008972</v>
      </c>
      <c r="G29" s="387">
        <v>0</v>
      </c>
      <c r="H29" s="387">
        <v>210.77893543345695</v>
      </c>
      <c r="I29" s="387">
        <v>252.52226524685381</v>
      </c>
      <c r="J29" s="393">
        <v>220.26304176863121</v>
      </c>
      <c r="K29" s="397">
        <v>224.87994215499947</v>
      </c>
      <c r="L29" s="387">
        <v>201.27564448035844</v>
      </c>
      <c r="M29" s="387">
        <v>214.98805817445736</v>
      </c>
      <c r="N29" s="389">
        <v>211.77473863761765</v>
      </c>
    </row>
    <row r="30" spans="2:14" ht="16.5" thickTop="1" x14ac:dyDescent="0.3">
      <c r="B30" s="667" t="s">
        <v>495</v>
      </c>
      <c r="C30" s="574" t="s">
        <v>471</v>
      </c>
      <c r="D30" s="341" t="s">
        <v>472</v>
      </c>
      <c r="E30" s="431">
        <v>37</v>
      </c>
      <c r="F30" s="431">
        <v>64</v>
      </c>
      <c r="G30" s="431">
        <v>12</v>
      </c>
      <c r="H30" s="431">
        <v>9</v>
      </c>
      <c r="I30" s="431">
        <v>46</v>
      </c>
      <c r="J30" s="381">
        <v>3</v>
      </c>
      <c r="K30" s="431">
        <v>17</v>
      </c>
      <c r="L30" s="431">
        <v>27</v>
      </c>
      <c r="M30" s="431">
        <v>18</v>
      </c>
      <c r="N30" s="431">
        <v>298</v>
      </c>
    </row>
    <row r="31" spans="2:14" ht="15.75" x14ac:dyDescent="0.3">
      <c r="B31" s="668"/>
      <c r="C31" s="470"/>
      <c r="D31" s="345" t="s">
        <v>473</v>
      </c>
      <c r="E31" s="392">
        <v>6.8894594594594603</v>
      </c>
      <c r="F31" s="392">
        <v>1.2254687500000001</v>
      </c>
      <c r="G31" s="392">
        <v>4.2841666666666702</v>
      </c>
      <c r="H31" s="392">
        <v>1.33777777777778</v>
      </c>
      <c r="I31" s="392">
        <v>1.14413043478261</v>
      </c>
      <c r="J31" s="392">
        <v>3.4</v>
      </c>
      <c r="K31" s="392">
        <v>9.7211764705882295</v>
      </c>
      <c r="L31" s="392">
        <v>7.5269354838709699</v>
      </c>
      <c r="M31" s="392">
        <v>0.85791666666666699</v>
      </c>
      <c r="N31" s="392"/>
    </row>
    <row r="32" spans="2:14" ht="15.75" x14ac:dyDescent="0.3">
      <c r="B32" s="668"/>
      <c r="C32" s="470" t="s">
        <v>70</v>
      </c>
      <c r="D32" s="29" t="s">
        <v>474</v>
      </c>
      <c r="E32" s="160">
        <v>1395</v>
      </c>
      <c r="F32" s="160">
        <v>412</v>
      </c>
      <c r="G32" s="160">
        <v>30.820357142857102</v>
      </c>
      <c r="H32" s="160">
        <v>24</v>
      </c>
      <c r="I32" s="160">
        <v>13</v>
      </c>
      <c r="J32" s="74">
        <v>3</v>
      </c>
      <c r="K32" s="160">
        <v>17</v>
      </c>
      <c r="L32" s="160">
        <v>62</v>
      </c>
      <c r="M32" s="160">
        <v>48</v>
      </c>
      <c r="N32" s="160">
        <v>3802</v>
      </c>
    </row>
    <row r="33" spans="1:15" ht="15.75" x14ac:dyDescent="0.3">
      <c r="B33" s="668"/>
      <c r="C33" s="470"/>
      <c r="D33" s="344" t="s">
        <v>473</v>
      </c>
      <c r="E33" s="396">
        <v>29.951090387374499</v>
      </c>
      <c r="F33" s="392">
        <v>49.819223300970897</v>
      </c>
      <c r="G33" s="396">
        <v>30.820357142857102</v>
      </c>
      <c r="H33" s="396">
        <v>25.847916666666698</v>
      </c>
      <c r="I33" s="396">
        <v>17.908461538461498</v>
      </c>
      <c r="J33" s="392">
        <v>44.844745762711902</v>
      </c>
      <c r="K33" s="396">
        <v>38.566313253011998</v>
      </c>
      <c r="L33" s="396">
        <v>22.511689291101099</v>
      </c>
      <c r="M33" s="396">
        <v>39.686893939393897</v>
      </c>
      <c r="N33" s="396">
        <v>33.33656233561284</v>
      </c>
    </row>
    <row r="34" spans="1:15" ht="15.75" x14ac:dyDescent="0.3">
      <c r="B34" s="668"/>
      <c r="C34" s="470"/>
      <c r="D34" s="344" t="s">
        <v>475</v>
      </c>
      <c r="E34" s="396">
        <v>7555.9443584229402</v>
      </c>
      <c r="F34" s="396">
        <v>14406.963519417501</v>
      </c>
      <c r="G34" s="396">
        <v>6842.9604166666704</v>
      </c>
      <c r="H34" s="396">
        <v>13654.0281914894</v>
      </c>
      <c r="I34" s="396">
        <v>3695.5707692307701</v>
      </c>
      <c r="J34" s="392">
        <v>19910.640423728801</v>
      </c>
      <c r="K34" s="396">
        <v>18668.413518072299</v>
      </c>
      <c r="L34" s="396">
        <v>16757.305505279</v>
      </c>
      <c r="M34" s="396">
        <v>11052.160530302999</v>
      </c>
      <c r="N34" s="396">
        <v>12855.451443976857</v>
      </c>
    </row>
    <row r="35" spans="1:15" ht="16.5" thickBot="1" x14ac:dyDescent="0.35">
      <c r="B35" s="669"/>
      <c r="C35" s="575"/>
      <c r="D35" s="386" t="s">
        <v>477</v>
      </c>
      <c r="E35" s="432">
        <v>252.45707564364861</v>
      </c>
      <c r="F35" s="432">
        <v>289.18482796050961</v>
      </c>
      <c r="G35" s="432">
        <v>149.63718321610253</v>
      </c>
      <c r="H35" s="432">
        <v>264.73934069476906</v>
      </c>
      <c r="I35" s="432">
        <v>206.35891929040847</v>
      </c>
      <c r="J35" s="393">
        <v>443.99048506334469</v>
      </c>
      <c r="K35" s="432">
        <v>484.0601017680703</v>
      </c>
      <c r="L35" s="432">
        <v>744.38240900487438</v>
      </c>
      <c r="M35" s="432">
        <v>278.48388808609815</v>
      </c>
      <c r="N35" s="432">
        <v>385.62618768413364</v>
      </c>
    </row>
    <row r="36" spans="1:15" ht="16.5" thickTop="1" x14ac:dyDescent="0.3">
      <c r="A36" s="375"/>
      <c r="B36" s="433"/>
      <c r="C36" s="334"/>
      <c r="D36" s="152"/>
      <c r="E36" s="434"/>
      <c r="F36" s="434"/>
      <c r="G36" s="434"/>
      <c r="H36" s="434"/>
      <c r="I36" s="434"/>
      <c r="J36" s="408"/>
      <c r="K36" s="434"/>
      <c r="L36" s="434"/>
      <c r="M36" s="434"/>
      <c r="N36" s="434"/>
      <c r="O36" s="370"/>
    </row>
    <row r="37" spans="1:15" ht="15.75" x14ac:dyDescent="0.3">
      <c r="A37" s="375"/>
      <c r="B37" s="670"/>
      <c r="C37" s="671"/>
      <c r="D37" s="672"/>
      <c r="E37" s="366" t="s">
        <v>462</v>
      </c>
      <c r="F37" s="366" t="s">
        <v>463</v>
      </c>
      <c r="G37" s="366" t="s">
        <v>464</v>
      </c>
      <c r="H37" s="366" t="s">
        <v>465</v>
      </c>
      <c r="I37" s="366" t="s">
        <v>466</v>
      </c>
      <c r="J37" s="366" t="s">
        <v>487</v>
      </c>
      <c r="K37" s="366" t="s">
        <v>467</v>
      </c>
      <c r="L37" s="366" t="s">
        <v>468</v>
      </c>
      <c r="M37" s="366" t="s">
        <v>469</v>
      </c>
      <c r="N37" s="366" t="s">
        <v>470</v>
      </c>
      <c r="O37" s="370"/>
    </row>
    <row r="38" spans="1:15" ht="15.75" x14ac:dyDescent="0.3">
      <c r="B38" s="612" t="s">
        <v>339</v>
      </c>
      <c r="C38" s="614" t="s">
        <v>471</v>
      </c>
      <c r="D38" s="401" t="s">
        <v>472</v>
      </c>
      <c r="E38" s="402">
        <v>730</v>
      </c>
      <c r="F38" s="402">
        <v>359</v>
      </c>
      <c r="G38" s="402">
        <v>130</v>
      </c>
      <c r="H38" s="402">
        <v>317</v>
      </c>
      <c r="I38" s="402">
        <v>234</v>
      </c>
      <c r="J38" s="402">
        <v>12</v>
      </c>
      <c r="K38" s="402">
        <v>112</v>
      </c>
      <c r="L38" s="402">
        <v>230</v>
      </c>
      <c r="M38" s="402">
        <v>130</v>
      </c>
      <c r="N38" s="402">
        <v>1979</v>
      </c>
      <c r="O38" s="353"/>
    </row>
    <row r="39" spans="1:15" ht="15.75" x14ac:dyDescent="0.3">
      <c r="B39" s="566"/>
      <c r="C39" s="569"/>
      <c r="D39" s="360" t="s">
        <v>473</v>
      </c>
      <c r="E39" s="361">
        <v>13.836196319018406</v>
      </c>
      <c r="F39" s="361">
        <v>2.7887743732590531</v>
      </c>
      <c r="G39" s="361">
        <v>9.4127692307692321</v>
      </c>
      <c r="H39" s="361">
        <v>4.9032176656151414</v>
      </c>
      <c r="I39" s="361">
        <v>2.0157692307692305</v>
      </c>
      <c r="J39" s="361">
        <v>23</v>
      </c>
      <c r="K39" s="361">
        <v>14.101696428571429</v>
      </c>
      <c r="L39" s="361">
        <v>15.494641509433961</v>
      </c>
      <c r="M39" s="361">
        <v>1.9546874999999999</v>
      </c>
      <c r="N39" s="361"/>
      <c r="O39" s="353"/>
    </row>
    <row r="40" spans="1:15" ht="15.75" x14ac:dyDescent="0.3">
      <c r="B40" s="566"/>
      <c r="C40" s="569" t="s">
        <v>70</v>
      </c>
      <c r="D40" s="362" t="s">
        <v>474</v>
      </c>
      <c r="E40" s="363">
        <v>3381</v>
      </c>
      <c r="F40" s="363">
        <v>1441</v>
      </c>
      <c r="G40" s="363">
        <v>226.21551843317971</v>
      </c>
      <c r="H40" s="363">
        <v>441</v>
      </c>
      <c r="I40" s="363">
        <v>92</v>
      </c>
      <c r="J40" s="363">
        <v>1537</v>
      </c>
      <c r="K40" s="363">
        <v>4888</v>
      </c>
      <c r="L40" s="363">
        <v>4071</v>
      </c>
      <c r="M40" s="363">
        <v>414</v>
      </c>
      <c r="N40" s="363">
        <v>18447</v>
      </c>
      <c r="O40" s="353"/>
    </row>
    <row r="41" spans="1:15" ht="15.75" x14ac:dyDescent="0.3">
      <c r="B41" s="566"/>
      <c r="C41" s="569"/>
      <c r="D41" s="362" t="s">
        <v>473</v>
      </c>
      <c r="E41" s="363">
        <v>34.78319432120675</v>
      </c>
      <c r="F41" s="361">
        <v>62.674954892435821</v>
      </c>
      <c r="G41" s="363">
        <v>37.4081321149487</v>
      </c>
      <c r="H41" s="363">
        <v>23.35668934240363</v>
      </c>
      <c r="I41" s="363">
        <v>18.132391304347827</v>
      </c>
      <c r="J41" s="363">
        <v>96.744202992843213</v>
      </c>
      <c r="K41" s="363">
        <v>94.84799918166938</v>
      </c>
      <c r="L41" s="363">
        <v>101.59161631048882</v>
      </c>
      <c r="M41" s="363">
        <v>72.932753623188418</v>
      </c>
      <c r="N41" s="363">
        <v>70.200880359950133</v>
      </c>
      <c r="O41" s="353"/>
    </row>
    <row r="42" spans="1:15" ht="15.75" x14ac:dyDescent="0.3">
      <c r="B42" s="566"/>
      <c r="C42" s="569"/>
      <c r="D42" s="362" t="s">
        <v>475</v>
      </c>
      <c r="E42" s="363">
        <v>8210.3683584738246</v>
      </c>
      <c r="F42" s="363">
        <v>16694.575517002082</v>
      </c>
      <c r="G42" s="363">
        <v>5313.068653842246</v>
      </c>
      <c r="H42" s="363">
        <v>5905.9898412698403</v>
      </c>
      <c r="I42" s="363">
        <v>4413.6622826086959</v>
      </c>
      <c r="J42" s="363">
        <v>15410.458158750811</v>
      </c>
      <c r="K42" s="363">
        <v>29317.102291325697</v>
      </c>
      <c r="L42" s="363">
        <v>30317.761154507487</v>
      </c>
      <c r="M42" s="363">
        <v>21185.313091787437</v>
      </c>
      <c r="N42" s="363">
        <v>20273.297891798124</v>
      </c>
      <c r="O42" s="353"/>
    </row>
    <row r="43" spans="1:15" ht="16.5" thickBot="1" x14ac:dyDescent="0.35">
      <c r="B43" s="613"/>
      <c r="C43" s="564"/>
      <c r="D43" s="364" t="s">
        <v>477</v>
      </c>
      <c r="E43" s="365">
        <v>236.04411609396371</v>
      </c>
      <c r="F43" s="365">
        <v>266.3675713154272</v>
      </c>
      <c r="G43" s="365">
        <v>142.02977677463574</v>
      </c>
      <c r="H43" s="365">
        <v>252.86074386182921</v>
      </c>
      <c r="I43" s="365">
        <v>243.41313886990611</v>
      </c>
      <c r="J43" s="365">
        <v>159.29076556546568</v>
      </c>
      <c r="K43" s="365">
        <v>309.09563242522893</v>
      </c>
      <c r="L43" s="365">
        <v>298.42778622449509</v>
      </c>
      <c r="M43" s="365">
        <v>290.4773512493806</v>
      </c>
      <c r="N43" s="365">
        <v>288.78979562433119</v>
      </c>
      <c r="O43" s="353"/>
    </row>
    <row r="44" spans="1:15" ht="15.75" thickTop="1" x14ac:dyDescent="0.25">
      <c r="B44" s="353"/>
      <c r="C44" s="353"/>
      <c r="D44" s="353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</row>
    <row r="45" spans="1:15" ht="15.75" x14ac:dyDescent="0.3">
      <c r="C45" s="156"/>
      <c r="D45" s="156" t="s">
        <v>70</v>
      </c>
      <c r="E45" s="331" t="s">
        <v>466</v>
      </c>
      <c r="F45" s="331" t="s">
        <v>465</v>
      </c>
      <c r="G45" s="331" t="s">
        <v>464</v>
      </c>
      <c r="H45" s="331" t="s">
        <v>469</v>
      </c>
      <c r="I45" s="331" t="s">
        <v>463</v>
      </c>
      <c r="J45" s="331" t="s">
        <v>462</v>
      </c>
      <c r="K45" s="331" t="s">
        <v>468</v>
      </c>
      <c r="L45" s="331" t="s">
        <v>467</v>
      </c>
      <c r="M45" s="331" t="s">
        <v>487</v>
      </c>
    </row>
    <row r="46" spans="1:15" ht="15.75" x14ac:dyDescent="0.3">
      <c r="C46" s="345"/>
      <c r="D46" s="406" t="s">
        <v>471</v>
      </c>
      <c r="E46" s="392">
        <v>730</v>
      </c>
      <c r="F46" s="392">
        <v>359</v>
      </c>
      <c r="G46" s="392">
        <v>130</v>
      </c>
      <c r="H46" s="392">
        <v>317</v>
      </c>
      <c r="I46" s="392">
        <v>234</v>
      </c>
      <c r="J46" s="392">
        <v>12</v>
      </c>
      <c r="K46" s="392">
        <v>112</v>
      </c>
      <c r="L46" s="392">
        <v>230</v>
      </c>
      <c r="M46" s="392">
        <v>130</v>
      </c>
    </row>
    <row r="47" spans="1:15" ht="15.75" x14ac:dyDescent="0.3">
      <c r="C47" s="344"/>
      <c r="D47" s="406" t="s">
        <v>70</v>
      </c>
      <c r="E47" s="396">
        <v>3381</v>
      </c>
      <c r="F47" s="396">
        <v>1441</v>
      </c>
      <c r="G47" s="396">
        <v>226.21551843317971</v>
      </c>
      <c r="H47" s="396">
        <v>441</v>
      </c>
      <c r="I47" s="396">
        <v>92</v>
      </c>
      <c r="J47" s="396">
        <v>1537</v>
      </c>
      <c r="K47" s="396">
        <v>4888</v>
      </c>
      <c r="L47" s="396">
        <v>4071</v>
      </c>
      <c r="M47" s="396">
        <v>414</v>
      </c>
    </row>
    <row r="48" spans="1:15" ht="15.75" x14ac:dyDescent="0.3">
      <c r="C48" s="344"/>
      <c r="D48" s="406" t="s">
        <v>12</v>
      </c>
      <c r="E48" s="435">
        <v>0.71779141104294475</v>
      </c>
      <c r="F48" s="435">
        <v>0.41820580474934038</v>
      </c>
      <c r="G48" s="435">
        <v>0.36494760411283406</v>
      </c>
      <c r="H48" s="435">
        <v>0.23897058823529413</v>
      </c>
      <c r="I48" s="435">
        <v>0.19944444444444445</v>
      </c>
      <c r="J48" s="435">
        <v>0.17757236682072489</v>
      </c>
      <c r="K48" s="435">
        <v>5.3475935828877004E-2</v>
      </c>
      <c r="L48" s="435">
        <v>2.24E-2</v>
      </c>
      <c r="M48" s="435">
        <v>7.7469335054874116E-3</v>
      </c>
    </row>
    <row r="49" spans="3:16" ht="15.75" x14ac:dyDescent="0.3">
      <c r="C49" s="344"/>
      <c r="D49" s="406" t="s">
        <v>70</v>
      </c>
      <c r="E49" s="331" t="s">
        <v>468</v>
      </c>
      <c r="F49" s="331" t="s">
        <v>487</v>
      </c>
      <c r="G49" s="331" t="s">
        <v>467</v>
      </c>
      <c r="H49" s="331" t="s">
        <v>469</v>
      </c>
      <c r="I49" s="331" t="s">
        <v>463</v>
      </c>
      <c r="J49" s="331" t="s">
        <v>464</v>
      </c>
      <c r="K49" s="331" t="s">
        <v>462</v>
      </c>
      <c r="L49" s="331" t="s">
        <v>465</v>
      </c>
      <c r="M49" s="331" t="s">
        <v>466</v>
      </c>
    </row>
    <row r="50" spans="3:16" ht="15.75" x14ac:dyDescent="0.3">
      <c r="C50" s="345" t="s">
        <v>473</v>
      </c>
      <c r="D50" s="406" t="s">
        <v>471</v>
      </c>
      <c r="E50" s="436">
        <v>15.494641509433961</v>
      </c>
      <c r="F50" s="436">
        <v>23</v>
      </c>
      <c r="G50" s="436">
        <v>14.101696428571429</v>
      </c>
      <c r="H50" s="436">
        <v>1.9546874999999999</v>
      </c>
      <c r="I50" s="436">
        <v>2.7887743732590531</v>
      </c>
      <c r="J50" s="436">
        <v>9.4127692307692321</v>
      </c>
      <c r="K50" s="436">
        <v>13.836196319018406</v>
      </c>
      <c r="L50" s="436">
        <v>4.9032176656151414</v>
      </c>
      <c r="M50" s="436">
        <v>2.0157692307692305</v>
      </c>
    </row>
    <row r="51" spans="3:16" ht="15.75" x14ac:dyDescent="0.3">
      <c r="C51" s="344" t="s">
        <v>473</v>
      </c>
      <c r="D51" s="406" t="s">
        <v>70</v>
      </c>
      <c r="E51" s="436">
        <v>101.59161631048882</v>
      </c>
      <c r="F51" s="436">
        <v>96.744202992843213</v>
      </c>
      <c r="G51" s="436">
        <v>94.84799918166938</v>
      </c>
      <c r="H51" s="436">
        <v>72.932753623188418</v>
      </c>
      <c r="I51" s="436">
        <v>62.674954892435821</v>
      </c>
      <c r="J51" s="436">
        <v>37.4081321149487</v>
      </c>
      <c r="K51" s="436">
        <v>34.78319432120675</v>
      </c>
      <c r="L51" s="436">
        <v>23.35668934240363</v>
      </c>
      <c r="M51" s="436">
        <v>18.132391304347827</v>
      </c>
    </row>
    <row r="52" spans="3:16" ht="15.75" x14ac:dyDescent="0.3">
      <c r="E52" s="332" t="s">
        <v>462</v>
      </c>
      <c r="F52" s="332" t="s">
        <v>463</v>
      </c>
      <c r="G52" s="332" t="s">
        <v>464</v>
      </c>
      <c r="H52" s="332" t="s">
        <v>465</v>
      </c>
      <c r="I52" s="332" t="s">
        <v>466</v>
      </c>
      <c r="J52" s="332" t="s">
        <v>487</v>
      </c>
      <c r="K52" s="332" t="s">
        <v>467</v>
      </c>
      <c r="L52" s="332" t="s">
        <v>468</v>
      </c>
      <c r="M52" s="332" t="s">
        <v>469</v>
      </c>
    </row>
    <row r="53" spans="3:16" ht="15.75" x14ac:dyDescent="0.3">
      <c r="D53" s="344" t="s">
        <v>475</v>
      </c>
      <c r="E53" s="396">
        <v>40.498434947751917</v>
      </c>
      <c r="F53" s="396">
        <v>82.347606226198309</v>
      </c>
      <c r="G53" s="396">
        <v>26.207224311500546</v>
      </c>
      <c r="H53" s="396">
        <v>29.131865337307552</v>
      </c>
      <c r="I53" s="396">
        <v>21.770815513909611</v>
      </c>
      <c r="J53" s="396">
        <v>76.013573326840671</v>
      </c>
      <c r="K53" s="396">
        <v>144.60943871981669</v>
      </c>
      <c r="L53" s="396">
        <v>149.5452852136751</v>
      </c>
      <c r="M53" s="396">
        <v>104.49860306328495</v>
      </c>
    </row>
    <row r="54" spans="3:16" ht="16.5" thickBot="1" x14ac:dyDescent="0.35">
      <c r="D54" s="407" t="s">
        <v>477</v>
      </c>
      <c r="E54" s="396">
        <v>81.735615201937023</v>
      </c>
      <c r="F54" s="396">
        <v>92.235797577116713</v>
      </c>
      <c r="G54" s="396">
        <v>49.181023334838848</v>
      </c>
      <c r="H54" s="396">
        <v>87.558753007589004</v>
      </c>
      <c r="I54" s="396">
        <v>84.287306046833876</v>
      </c>
      <c r="J54" s="396">
        <v>55.158031197430951</v>
      </c>
      <c r="K54" s="396">
        <v>107.03135536939551</v>
      </c>
      <c r="L54" s="396">
        <v>103.33737228468466</v>
      </c>
      <c r="M54" s="396">
        <v>100.58435431258958</v>
      </c>
    </row>
    <row r="55" spans="3:16" ht="15.75" thickTop="1" x14ac:dyDescent="0.25"/>
    <row r="56" spans="3:16" x14ac:dyDescent="0.25">
      <c r="C56" s="156"/>
      <c r="D56" s="437"/>
      <c r="E56" s="437"/>
      <c r="F56" s="220"/>
      <c r="G56" s="220"/>
      <c r="H56" s="220"/>
      <c r="I56" s="220"/>
      <c r="J56" s="220"/>
      <c r="K56" s="220"/>
      <c r="L56" s="220"/>
      <c r="M56" s="220"/>
      <c r="N56" s="438"/>
    </row>
    <row r="57" spans="3:16" ht="15.75" x14ac:dyDescent="0.3">
      <c r="C57" s="367"/>
      <c r="D57" s="437"/>
      <c r="E57" s="437"/>
      <c r="F57" s="335" t="s">
        <v>462</v>
      </c>
      <c r="G57" s="335" t="s">
        <v>463</v>
      </c>
      <c r="H57" s="335" t="s">
        <v>464</v>
      </c>
      <c r="I57" s="335" t="s">
        <v>465</v>
      </c>
      <c r="J57" s="335" t="s">
        <v>466</v>
      </c>
      <c r="K57" s="335" t="s">
        <v>487</v>
      </c>
      <c r="L57" s="335" t="s">
        <v>467</v>
      </c>
      <c r="M57" s="439" t="s">
        <v>468</v>
      </c>
      <c r="N57" s="335" t="s">
        <v>469</v>
      </c>
      <c r="O57" s="373"/>
    </row>
    <row r="58" spans="3:16" ht="15.75" customHeight="1" x14ac:dyDescent="0.25">
      <c r="C58" s="566"/>
      <c r="D58" s="664" t="s">
        <v>473</v>
      </c>
      <c r="E58" s="437" t="s">
        <v>480</v>
      </c>
      <c r="F58" s="220">
        <v>13.836196319018406</v>
      </c>
      <c r="G58" s="220">
        <v>2.7887743732590531</v>
      </c>
      <c r="H58" s="220">
        <v>9.4127692307692321</v>
      </c>
      <c r="I58" s="220">
        <v>4.9032176656151414</v>
      </c>
      <c r="J58" s="220">
        <v>2.0157692307692305</v>
      </c>
      <c r="K58" s="220">
        <v>23</v>
      </c>
      <c r="L58" s="220">
        <v>14.101696428571429</v>
      </c>
      <c r="M58" s="220">
        <v>15.494641509433961</v>
      </c>
      <c r="N58" s="440">
        <v>1.9546874999999999</v>
      </c>
      <c r="O58" s="325"/>
    </row>
    <row r="59" spans="3:16" ht="15.75" customHeight="1" x14ac:dyDescent="0.25">
      <c r="C59" s="566"/>
      <c r="D59" s="665"/>
      <c r="E59" s="437" t="s">
        <v>490</v>
      </c>
      <c r="F59" s="220">
        <v>13.836196319018406</v>
      </c>
      <c r="G59" s="220">
        <v>2.7887743732590531</v>
      </c>
      <c r="H59" s="220">
        <v>9.4127692307692321</v>
      </c>
      <c r="I59" s="220">
        <v>4.9032176656151414</v>
      </c>
      <c r="J59" s="220">
        <v>2.0157692307692305</v>
      </c>
      <c r="K59" s="220">
        <v>23.126666666666665</v>
      </c>
      <c r="L59" s="220">
        <v>14.101696428571429</v>
      </c>
      <c r="M59" s="220">
        <v>15.494641509433961</v>
      </c>
      <c r="N59" s="220">
        <v>1.9546874999999999</v>
      </c>
      <c r="O59" s="411"/>
    </row>
    <row r="60" spans="3:16" ht="15.75" customHeight="1" x14ac:dyDescent="0.25">
      <c r="C60" s="566"/>
      <c r="D60" s="666"/>
      <c r="E60" s="437" t="s">
        <v>481</v>
      </c>
      <c r="F60" s="441">
        <v>65.194694718681106</v>
      </c>
      <c r="G60" s="85">
        <v>81.580565573770485</v>
      </c>
      <c r="H60" s="441">
        <v>63.348073510773126</v>
      </c>
      <c r="I60" s="441">
        <v>40.64880215343203</v>
      </c>
      <c r="J60" s="441">
        <v>24.271728971962617</v>
      </c>
      <c r="K60" s="441">
        <v>85.749467554076546</v>
      </c>
      <c r="L60" s="85">
        <v>74.429063032367978</v>
      </c>
      <c r="M60" s="441">
        <v>48.700875576036864</v>
      </c>
      <c r="N60" s="441">
        <v>55.478473967684018</v>
      </c>
      <c r="O60" s="325"/>
    </row>
    <row r="61" spans="3:16" x14ac:dyDescent="0.25">
      <c r="C61" s="367"/>
      <c r="D61" s="437" t="s">
        <v>479</v>
      </c>
      <c r="E61" s="437" t="s">
        <v>481</v>
      </c>
      <c r="F61" s="220">
        <v>8210.3683584738246</v>
      </c>
      <c r="G61" s="220">
        <v>16694.575517002082</v>
      </c>
      <c r="H61" s="220">
        <v>5313.068653842246</v>
      </c>
      <c r="I61" s="220">
        <v>5905.9898412698403</v>
      </c>
      <c r="J61" s="220">
        <v>4413.6622826086959</v>
      </c>
      <c r="K61" s="220">
        <v>15410.458158750811</v>
      </c>
      <c r="L61" s="220">
        <v>29317.102291325697</v>
      </c>
      <c r="M61" s="220">
        <v>30317.761154507487</v>
      </c>
      <c r="N61" s="220">
        <v>21185.313091787437</v>
      </c>
    </row>
    <row r="63" spans="3:16" x14ac:dyDescent="0.25">
      <c r="C63" s="325"/>
      <c r="D63" s="325"/>
      <c r="E63" s="325"/>
      <c r="F63" s="325"/>
      <c r="G63" s="325"/>
      <c r="H63" s="325"/>
      <c r="I63" s="325"/>
      <c r="J63" s="325"/>
      <c r="K63" s="325"/>
      <c r="L63" s="325"/>
      <c r="M63" s="325"/>
      <c r="N63" s="325"/>
      <c r="O63" s="325"/>
      <c r="P63" s="325"/>
    </row>
    <row r="64" spans="3:16" x14ac:dyDescent="0.25">
      <c r="C64" s="325"/>
      <c r="D64" s="325"/>
      <c r="E64" s="325"/>
      <c r="F64" s="325"/>
      <c r="G64" s="325"/>
      <c r="H64" s="325"/>
      <c r="I64" s="325"/>
      <c r="J64" s="325"/>
      <c r="K64" s="325"/>
      <c r="L64" s="325"/>
      <c r="M64" s="325"/>
      <c r="N64" s="325"/>
      <c r="O64" s="325"/>
      <c r="P64" s="325"/>
    </row>
    <row r="65" spans="3:16" x14ac:dyDescent="0.25">
      <c r="C65" s="325"/>
      <c r="D65" s="325"/>
      <c r="E65" s="325"/>
      <c r="F65" s="325"/>
      <c r="G65" s="325"/>
      <c r="H65" s="325"/>
      <c r="I65" s="325"/>
      <c r="J65" s="325"/>
      <c r="K65" s="325"/>
      <c r="L65" s="325"/>
      <c r="M65" s="325"/>
      <c r="N65" s="325"/>
      <c r="O65" s="325"/>
      <c r="P65" s="325"/>
    </row>
    <row r="66" spans="3:16" x14ac:dyDescent="0.25">
      <c r="C66" s="325"/>
      <c r="D66" s="325"/>
      <c r="E66" s="325"/>
      <c r="F66" s="325"/>
      <c r="G66" s="325"/>
      <c r="H66" s="325"/>
      <c r="I66" s="325"/>
      <c r="J66" s="325"/>
      <c r="K66" s="325"/>
      <c r="L66" s="325"/>
      <c r="M66" s="325"/>
      <c r="N66" s="325"/>
      <c r="O66" s="325"/>
      <c r="P66" s="325"/>
    </row>
    <row r="67" spans="3:16" x14ac:dyDescent="0.25">
      <c r="C67" s="325"/>
      <c r="D67" s="325"/>
      <c r="E67" s="325"/>
      <c r="F67" s="325"/>
      <c r="G67" s="325"/>
      <c r="H67" s="325"/>
      <c r="I67" s="325"/>
      <c r="J67" s="325"/>
      <c r="K67" s="325"/>
      <c r="L67" s="325"/>
      <c r="M67" s="325"/>
      <c r="N67" s="325"/>
      <c r="O67" s="325"/>
      <c r="P67" s="325"/>
    </row>
    <row r="68" spans="3:16" x14ac:dyDescent="0.25">
      <c r="C68" s="325"/>
      <c r="D68" s="325"/>
      <c r="E68" s="325"/>
      <c r="F68" s="325"/>
      <c r="G68" s="325"/>
      <c r="H68" s="325"/>
      <c r="I68" s="325"/>
      <c r="J68" s="325"/>
      <c r="K68" s="325"/>
      <c r="L68" s="325"/>
      <c r="M68" s="325"/>
      <c r="N68" s="325"/>
      <c r="O68" s="325"/>
      <c r="P68" s="325"/>
    </row>
    <row r="69" spans="3:16" x14ac:dyDescent="0.25">
      <c r="C69" s="325"/>
      <c r="D69" s="325"/>
      <c r="E69" s="325"/>
      <c r="F69" s="325"/>
      <c r="G69" s="325"/>
      <c r="H69" s="325"/>
      <c r="I69" s="325"/>
      <c r="J69" s="325"/>
      <c r="K69" s="325"/>
      <c r="L69" s="325"/>
      <c r="M69" s="325"/>
      <c r="N69" s="325"/>
      <c r="O69" s="325"/>
      <c r="P69" s="325"/>
    </row>
  </sheetData>
  <mergeCells count="22">
    <mergeCell ref="B5:D5"/>
    <mergeCell ref="B6:B11"/>
    <mergeCell ref="C6:C7"/>
    <mergeCell ref="C8:C11"/>
    <mergeCell ref="B12:B17"/>
    <mergeCell ref="C12:C13"/>
    <mergeCell ref="C14:C17"/>
    <mergeCell ref="B18:B23"/>
    <mergeCell ref="C18:C19"/>
    <mergeCell ref="C20:C23"/>
    <mergeCell ref="B24:B29"/>
    <mergeCell ref="C24:C25"/>
    <mergeCell ref="C26:C29"/>
    <mergeCell ref="C58:C60"/>
    <mergeCell ref="D58:D60"/>
    <mergeCell ref="B30:B35"/>
    <mergeCell ref="C30:C31"/>
    <mergeCell ref="C32:C35"/>
    <mergeCell ref="B37:D37"/>
    <mergeCell ref="B38:B43"/>
    <mergeCell ref="C38:C39"/>
    <mergeCell ref="C40:C43"/>
  </mergeCells>
  <pageMargins left="0.7" right="0.7" top="0.75" bottom="0.75" header="0.3" footer="0.3"/>
  <pageSetup paperSize="9" scale="5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zoomScale="80" zoomScaleNormal="80" workbookViewId="0"/>
  </sheetViews>
  <sheetFormatPr baseColWidth="10" defaultRowHeight="15" x14ac:dyDescent="0.25"/>
  <cols>
    <col min="1" max="1" width="5.42578125" customWidth="1"/>
    <col min="2" max="2" width="6.5703125" customWidth="1"/>
    <col min="3" max="3" width="16.5703125" bestFit="1" customWidth="1"/>
    <col min="4" max="4" width="15.42578125" bestFit="1" customWidth="1"/>
    <col min="5" max="5" width="11.140625" customWidth="1"/>
    <col min="6" max="6" width="13" bestFit="1" customWidth="1"/>
    <col min="7" max="7" width="14.28515625" customWidth="1"/>
    <col min="8" max="8" width="12.85546875" bestFit="1" customWidth="1"/>
    <col min="9" max="9" width="12.42578125" bestFit="1" customWidth="1"/>
    <col min="10" max="10" width="13.7109375" customWidth="1"/>
    <col min="11" max="12" width="12.85546875" bestFit="1" customWidth="1"/>
    <col min="13" max="13" width="11.5703125" bestFit="1" customWidth="1"/>
    <col min="14" max="14" width="13" bestFit="1" customWidth="1"/>
    <col min="15" max="16" width="12.85546875" bestFit="1" customWidth="1"/>
    <col min="17" max="17" width="11.7109375" bestFit="1" customWidth="1"/>
    <col min="18" max="18" width="14" customWidth="1"/>
    <col min="19" max="19" width="11.85546875" bestFit="1" customWidth="1"/>
    <col min="20" max="20" width="9.5703125" customWidth="1"/>
    <col min="21" max="21" width="8" customWidth="1"/>
    <col min="22" max="22" width="11.5703125" customWidth="1"/>
  </cols>
  <sheetData>
    <row r="1" spans="1:18" x14ac:dyDescent="0.25">
      <c r="C1" s="674" t="s">
        <v>335</v>
      </c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  <c r="O1" s="674"/>
      <c r="P1" s="674"/>
      <c r="Q1" s="674"/>
    </row>
    <row r="2" spans="1:18" x14ac:dyDescent="0.25">
      <c r="A2" s="158"/>
      <c r="B2" s="158"/>
      <c r="C2" s="457">
        <v>2020</v>
      </c>
      <c r="D2" s="458"/>
      <c r="E2" s="458"/>
      <c r="F2" s="459"/>
      <c r="G2" s="457">
        <v>2021</v>
      </c>
      <c r="H2" s="458"/>
      <c r="I2" s="458"/>
      <c r="J2" s="459"/>
      <c r="K2" s="457">
        <v>2022</v>
      </c>
      <c r="L2" s="458"/>
      <c r="M2" s="458"/>
      <c r="N2" s="459"/>
      <c r="O2" s="457">
        <v>2023</v>
      </c>
      <c r="P2" s="458"/>
      <c r="Q2" s="458"/>
      <c r="R2" s="459"/>
    </row>
    <row r="3" spans="1:18" x14ac:dyDescent="0.25">
      <c r="A3" s="158" t="s">
        <v>342</v>
      </c>
      <c r="B3" s="158" t="s">
        <v>341</v>
      </c>
      <c r="C3" s="156" t="s">
        <v>336</v>
      </c>
      <c r="D3" s="156" t="s">
        <v>337</v>
      </c>
      <c r="E3" s="156" t="s">
        <v>338</v>
      </c>
      <c r="F3" s="156"/>
      <c r="G3" s="156" t="s">
        <v>336</v>
      </c>
      <c r="H3" s="156" t="s">
        <v>337</v>
      </c>
      <c r="I3" s="156" t="s">
        <v>338</v>
      </c>
      <c r="J3" s="156"/>
      <c r="K3" s="156" t="s">
        <v>336</v>
      </c>
      <c r="L3" s="156" t="s">
        <v>337</v>
      </c>
      <c r="M3" s="156" t="s">
        <v>338</v>
      </c>
      <c r="N3" s="156"/>
      <c r="O3" s="156" t="s">
        <v>336</v>
      </c>
      <c r="P3" s="156" t="s">
        <v>337</v>
      </c>
      <c r="Q3" s="156" t="s">
        <v>338</v>
      </c>
      <c r="R3" s="156"/>
    </row>
    <row r="4" spans="1:18" x14ac:dyDescent="0.25">
      <c r="A4" s="454" t="s">
        <v>329</v>
      </c>
      <c r="B4" s="158">
        <v>9</v>
      </c>
      <c r="C4" s="156">
        <v>15</v>
      </c>
      <c r="D4" s="156">
        <v>0</v>
      </c>
      <c r="E4" s="156">
        <v>18</v>
      </c>
      <c r="F4" s="156"/>
      <c r="G4" s="75">
        <v>8.6199999999999992</v>
      </c>
      <c r="H4" s="156"/>
      <c r="I4" s="75">
        <v>34.61</v>
      </c>
      <c r="J4" s="156"/>
      <c r="K4" s="75">
        <v>29.14</v>
      </c>
      <c r="L4" s="156"/>
      <c r="M4" s="75">
        <v>27.12</v>
      </c>
      <c r="N4" s="156"/>
      <c r="O4" s="75">
        <v>81.706999999999994</v>
      </c>
      <c r="P4" s="156"/>
      <c r="Q4" s="75">
        <v>9</v>
      </c>
      <c r="R4" s="156"/>
    </row>
    <row r="5" spans="1:18" x14ac:dyDescent="0.25">
      <c r="A5" s="455"/>
      <c r="B5" s="158">
        <v>12</v>
      </c>
      <c r="C5" s="156">
        <v>67</v>
      </c>
      <c r="D5" s="156"/>
      <c r="E5" s="156">
        <v>36</v>
      </c>
      <c r="F5" s="156"/>
      <c r="G5" s="75">
        <v>167.27</v>
      </c>
      <c r="H5" s="156"/>
      <c r="I5" s="75">
        <v>37</v>
      </c>
      <c r="J5" s="156"/>
      <c r="K5" s="75">
        <v>15</v>
      </c>
      <c r="L5" s="156"/>
      <c r="M5" s="156">
        <v>51</v>
      </c>
      <c r="N5" s="156"/>
      <c r="O5" s="156">
        <v>24</v>
      </c>
      <c r="P5" s="156"/>
      <c r="Q5" s="156">
        <v>25</v>
      </c>
      <c r="R5" s="156"/>
    </row>
    <row r="6" spans="1:18" x14ac:dyDescent="0.25">
      <c r="A6" s="455"/>
      <c r="B6" s="158">
        <v>46</v>
      </c>
      <c r="C6" s="156">
        <v>860</v>
      </c>
      <c r="D6" s="156">
        <v>487</v>
      </c>
      <c r="E6" s="156">
        <v>7</v>
      </c>
      <c r="F6" s="156"/>
      <c r="G6" s="75">
        <v>887.37000000000012</v>
      </c>
      <c r="H6" s="75">
        <v>298.08</v>
      </c>
      <c r="I6" s="75">
        <v>4</v>
      </c>
      <c r="J6" s="156"/>
      <c r="K6" s="75">
        <v>497.63</v>
      </c>
      <c r="L6" s="156">
        <v>417</v>
      </c>
      <c r="M6" s="156">
        <v>5</v>
      </c>
      <c r="N6" s="156"/>
      <c r="O6" s="75">
        <v>548.51599999999996</v>
      </c>
      <c r="P6" s="75">
        <v>270.41000000000003</v>
      </c>
      <c r="Q6" s="156">
        <v>3</v>
      </c>
      <c r="R6" s="156"/>
    </row>
    <row r="7" spans="1:18" x14ac:dyDescent="0.25">
      <c r="A7" s="455"/>
      <c r="B7" s="158">
        <v>48</v>
      </c>
      <c r="C7" s="156">
        <v>16</v>
      </c>
      <c r="D7" s="156"/>
      <c r="E7" s="156">
        <v>35</v>
      </c>
      <c r="F7" s="156"/>
      <c r="G7" s="75">
        <v>21.74</v>
      </c>
      <c r="H7" s="156"/>
      <c r="I7" s="75">
        <v>22</v>
      </c>
      <c r="J7" s="156"/>
      <c r="K7" s="75">
        <v>0</v>
      </c>
      <c r="L7" s="156"/>
      <c r="M7" s="156">
        <v>37</v>
      </c>
      <c r="N7" s="156"/>
      <c r="O7" s="75">
        <v>33.774000000000001</v>
      </c>
      <c r="P7" s="156"/>
      <c r="Q7" s="156">
        <v>9</v>
      </c>
      <c r="R7" s="156"/>
    </row>
    <row r="8" spans="1:18" x14ac:dyDescent="0.25">
      <c r="A8" s="456"/>
      <c r="B8" s="158">
        <v>65</v>
      </c>
      <c r="C8" s="156">
        <v>107</v>
      </c>
      <c r="D8" s="156">
        <v>46</v>
      </c>
      <c r="E8" s="156">
        <v>22</v>
      </c>
      <c r="F8" s="156"/>
      <c r="G8" s="75">
        <v>79.069999999999993</v>
      </c>
      <c r="H8" s="75">
        <v>50.19</v>
      </c>
      <c r="I8" s="75">
        <v>35</v>
      </c>
      <c r="J8" s="156"/>
      <c r="K8" s="75">
        <v>157.35</v>
      </c>
      <c r="L8" s="156"/>
      <c r="M8" s="156">
        <v>35</v>
      </c>
      <c r="N8" s="156"/>
      <c r="O8" s="75">
        <v>323.48700000000002</v>
      </c>
      <c r="P8" s="156">
        <v>27</v>
      </c>
      <c r="Q8" s="156">
        <v>13</v>
      </c>
      <c r="R8" s="156"/>
    </row>
    <row r="9" spans="1:18" x14ac:dyDescent="0.25">
      <c r="A9" s="454" t="s">
        <v>332</v>
      </c>
      <c r="B9" s="158">
        <v>11</v>
      </c>
      <c r="C9" s="156">
        <v>40235</v>
      </c>
      <c r="D9" s="156">
        <v>370</v>
      </c>
      <c r="E9" s="156">
        <v>0</v>
      </c>
      <c r="F9" s="156"/>
      <c r="G9" s="75">
        <v>25460.99</v>
      </c>
      <c r="H9" s="75">
        <v>294.27999999999997</v>
      </c>
      <c r="I9" s="75">
        <v>2047</v>
      </c>
      <c r="J9" s="156"/>
      <c r="K9" s="75">
        <v>33129.760000000002</v>
      </c>
      <c r="L9" s="75">
        <v>292.95999999999998</v>
      </c>
      <c r="M9" s="75">
        <v>196.86</v>
      </c>
      <c r="N9" s="156"/>
      <c r="O9" s="75">
        <v>32730.688999999998</v>
      </c>
      <c r="P9" s="75">
        <v>304</v>
      </c>
      <c r="Q9" s="75">
        <v>241</v>
      </c>
      <c r="R9" s="156"/>
    </row>
    <row r="10" spans="1:18" x14ac:dyDescent="0.25">
      <c r="A10" s="455"/>
      <c r="B10" s="158">
        <v>30</v>
      </c>
      <c r="C10" s="156">
        <v>11046</v>
      </c>
      <c r="D10" s="156">
        <v>3873</v>
      </c>
      <c r="E10" s="156">
        <v>122</v>
      </c>
      <c r="F10" s="156"/>
      <c r="G10" s="75">
        <v>17505.36</v>
      </c>
      <c r="H10" s="75">
        <v>2831.51</v>
      </c>
      <c r="I10" s="75">
        <v>319</v>
      </c>
      <c r="J10" s="156"/>
      <c r="K10" s="75">
        <v>20382.239999999998</v>
      </c>
      <c r="L10" s="75">
        <v>4469.4399999999996</v>
      </c>
      <c r="M10" s="156">
        <v>59</v>
      </c>
      <c r="N10" s="156"/>
      <c r="O10" s="75">
        <v>18549.057000000001</v>
      </c>
      <c r="P10" s="75">
        <v>5291.51</v>
      </c>
      <c r="Q10" s="156">
        <v>27</v>
      </c>
      <c r="R10" s="156"/>
    </row>
    <row r="11" spans="1:18" x14ac:dyDescent="0.25">
      <c r="A11" s="455"/>
      <c r="B11" s="158">
        <v>34</v>
      </c>
      <c r="C11" s="156">
        <v>30373</v>
      </c>
      <c r="D11" s="156">
        <v>2004</v>
      </c>
      <c r="E11" s="156">
        <v>42</v>
      </c>
      <c r="F11" s="156"/>
      <c r="G11" s="75">
        <v>27440.969999999998</v>
      </c>
      <c r="H11" s="75">
        <v>2069.5100000000002</v>
      </c>
      <c r="I11" s="75">
        <v>2753</v>
      </c>
      <c r="J11" s="156"/>
      <c r="K11" s="75">
        <v>30584.04</v>
      </c>
      <c r="L11" s="156">
        <v>2007</v>
      </c>
      <c r="M11" s="156">
        <v>49</v>
      </c>
      <c r="N11" s="156"/>
      <c r="O11" s="75">
        <v>36958.712</v>
      </c>
      <c r="P11" s="75">
        <v>2508.5369999999998</v>
      </c>
      <c r="Q11" s="75">
        <v>135.852</v>
      </c>
      <c r="R11" s="156"/>
    </row>
    <row r="12" spans="1:18" x14ac:dyDescent="0.25">
      <c r="A12" s="456"/>
      <c r="B12" s="158">
        <v>66</v>
      </c>
      <c r="C12" s="156">
        <v>7333</v>
      </c>
      <c r="D12" s="156">
        <v>6792</v>
      </c>
      <c r="E12" s="156">
        <v>81</v>
      </c>
      <c r="F12" s="156"/>
      <c r="G12" s="75">
        <v>4898.2300000000005</v>
      </c>
      <c r="H12" s="75">
        <v>5759.68</v>
      </c>
      <c r="I12" s="75">
        <v>82</v>
      </c>
      <c r="J12" s="156"/>
      <c r="K12" s="75">
        <v>4765.87</v>
      </c>
      <c r="L12" s="75">
        <v>6526.24</v>
      </c>
      <c r="M12" s="156">
        <v>62</v>
      </c>
      <c r="N12" s="156"/>
      <c r="O12" s="75">
        <v>4757.0680000000002</v>
      </c>
      <c r="P12" s="75">
        <v>5647.4889999999996</v>
      </c>
      <c r="Q12" s="156">
        <v>42</v>
      </c>
      <c r="R12" s="156"/>
    </row>
    <row r="13" spans="1:18" x14ac:dyDescent="0.25">
      <c r="A13" s="454" t="s">
        <v>333</v>
      </c>
      <c r="B13" s="158">
        <v>31</v>
      </c>
      <c r="C13" s="156">
        <v>1534</v>
      </c>
      <c r="D13" s="156"/>
      <c r="E13" s="156">
        <v>250</v>
      </c>
      <c r="F13" s="156"/>
      <c r="G13" s="75">
        <v>1003.78</v>
      </c>
      <c r="H13" s="156"/>
      <c r="I13" s="75">
        <v>1149</v>
      </c>
      <c r="J13" s="156"/>
      <c r="K13" s="75">
        <v>692.68</v>
      </c>
      <c r="L13" s="156"/>
      <c r="M13" s="156">
        <v>703</v>
      </c>
      <c r="N13" s="156"/>
      <c r="O13" s="75">
        <v>414.66300000000001</v>
      </c>
      <c r="P13" s="156"/>
      <c r="Q13" s="156">
        <v>816</v>
      </c>
      <c r="R13" s="156"/>
    </row>
    <row r="14" spans="1:18" x14ac:dyDescent="0.25">
      <c r="A14" s="455"/>
      <c r="B14" s="158">
        <v>32</v>
      </c>
      <c r="C14" s="156">
        <v>15557</v>
      </c>
      <c r="D14" s="156"/>
      <c r="E14" s="156">
        <v>29</v>
      </c>
      <c r="F14" s="156"/>
      <c r="G14" s="75">
        <v>9450.0300000000007</v>
      </c>
      <c r="H14" s="156"/>
      <c r="I14" s="75">
        <v>791</v>
      </c>
      <c r="J14" s="156"/>
      <c r="K14" s="75">
        <v>10139.349999999999</v>
      </c>
      <c r="L14" s="156"/>
      <c r="M14" s="156">
        <v>29</v>
      </c>
      <c r="N14" s="156"/>
      <c r="O14" s="75">
        <v>9445.0920000000006</v>
      </c>
      <c r="P14" s="156"/>
      <c r="Q14" s="156">
        <v>5</v>
      </c>
      <c r="R14" s="156"/>
    </row>
    <row r="15" spans="1:18" x14ac:dyDescent="0.25">
      <c r="A15" s="455"/>
      <c r="B15" s="158">
        <v>81</v>
      </c>
      <c r="C15" s="156">
        <v>7486</v>
      </c>
      <c r="D15" s="156"/>
      <c r="E15" s="156">
        <v>20</v>
      </c>
      <c r="F15" s="156"/>
      <c r="G15" s="75">
        <v>3199.04</v>
      </c>
      <c r="H15" s="156"/>
      <c r="I15" s="75">
        <v>27</v>
      </c>
      <c r="J15" s="156"/>
      <c r="K15" s="75">
        <v>2671.93</v>
      </c>
      <c r="L15" s="156"/>
      <c r="M15" s="156">
        <v>42</v>
      </c>
      <c r="N15" s="156"/>
      <c r="O15" s="75">
        <v>1965.6969999999999</v>
      </c>
      <c r="P15" s="156"/>
      <c r="Q15" s="156">
        <v>30</v>
      </c>
      <c r="R15" s="156"/>
    </row>
    <row r="16" spans="1:18" x14ac:dyDescent="0.25">
      <c r="A16" s="456"/>
      <c r="B16" s="158">
        <v>82</v>
      </c>
      <c r="C16" s="156">
        <v>737</v>
      </c>
      <c r="D16" s="156">
        <v>8085</v>
      </c>
      <c r="E16" s="156">
        <v>46</v>
      </c>
      <c r="F16" s="156"/>
      <c r="G16" s="75">
        <v>356.96</v>
      </c>
      <c r="H16" s="75">
        <v>7548.74</v>
      </c>
      <c r="I16" s="75">
        <v>84</v>
      </c>
      <c r="J16" s="156"/>
      <c r="K16" s="75">
        <v>322.03999999999996</v>
      </c>
      <c r="L16" s="75">
        <v>12354.89</v>
      </c>
      <c r="M16" s="156">
        <v>25</v>
      </c>
      <c r="N16" s="156"/>
      <c r="O16" s="75">
        <v>348.24099999999999</v>
      </c>
      <c r="P16" s="75">
        <v>10188.712</v>
      </c>
      <c r="Q16" s="156">
        <v>4</v>
      </c>
      <c r="R16" s="156"/>
    </row>
    <row r="17" spans="1:22" x14ac:dyDescent="0.25">
      <c r="A17" s="454"/>
      <c r="B17" s="158" t="s">
        <v>332</v>
      </c>
      <c r="C17" s="324">
        <v>88987</v>
      </c>
      <c r="D17" s="324">
        <v>13039</v>
      </c>
      <c r="E17" s="324">
        <v>245</v>
      </c>
      <c r="F17" s="324">
        <v>102271</v>
      </c>
      <c r="G17" s="324">
        <v>75305.55</v>
      </c>
      <c r="H17" s="324">
        <v>10954.98</v>
      </c>
      <c r="I17" s="324">
        <v>5201</v>
      </c>
      <c r="J17" s="324">
        <v>91461.53</v>
      </c>
      <c r="K17" s="324">
        <v>88861.91</v>
      </c>
      <c r="L17" s="324">
        <v>13295.64</v>
      </c>
      <c r="M17" s="324">
        <v>366.86</v>
      </c>
      <c r="N17" s="324">
        <v>102524.41</v>
      </c>
      <c r="O17" s="324">
        <v>92995.525999999998</v>
      </c>
      <c r="P17" s="324">
        <v>13751.536</v>
      </c>
      <c r="Q17" s="324">
        <v>445.85199999999998</v>
      </c>
      <c r="R17" s="324">
        <v>107192.914</v>
      </c>
    </row>
    <row r="18" spans="1:22" x14ac:dyDescent="0.25">
      <c r="A18" s="455"/>
      <c r="B18" s="158" t="s">
        <v>333</v>
      </c>
      <c r="C18" s="158">
        <v>25314</v>
      </c>
      <c r="D18" s="158">
        <v>8085</v>
      </c>
      <c r="E18" s="158">
        <v>345</v>
      </c>
      <c r="F18" s="245">
        <v>33744</v>
      </c>
      <c r="G18" s="245">
        <v>14009.810000000001</v>
      </c>
      <c r="H18" s="245">
        <v>7548.74</v>
      </c>
      <c r="I18" s="245">
        <v>2051</v>
      </c>
      <c r="J18" s="246">
        <v>23609.550000000003</v>
      </c>
      <c r="K18" s="245">
        <v>13826</v>
      </c>
      <c r="L18" s="245">
        <v>12354.89</v>
      </c>
      <c r="M18" s="245">
        <v>799</v>
      </c>
      <c r="N18" s="246">
        <v>26979.89</v>
      </c>
      <c r="O18" s="245">
        <v>12173.693000000001</v>
      </c>
      <c r="P18" s="245">
        <v>10188.712</v>
      </c>
      <c r="Q18" s="245">
        <v>855</v>
      </c>
      <c r="R18" s="246">
        <v>23217.404999999999</v>
      </c>
    </row>
    <row r="19" spans="1:22" x14ac:dyDescent="0.25">
      <c r="A19" s="455"/>
      <c r="B19" s="158" t="s">
        <v>329</v>
      </c>
      <c r="C19" s="158">
        <v>1065</v>
      </c>
      <c r="D19" s="158">
        <v>533</v>
      </c>
      <c r="E19" s="158">
        <v>118</v>
      </c>
      <c r="F19" s="245">
        <v>1716</v>
      </c>
      <c r="G19" s="245">
        <v>1164.0700000000002</v>
      </c>
      <c r="H19" s="245">
        <v>348.27</v>
      </c>
      <c r="I19" s="245">
        <v>132.61000000000001</v>
      </c>
      <c r="J19" s="246">
        <v>1644.9500000000003</v>
      </c>
      <c r="K19" s="245">
        <v>699.12</v>
      </c>
      <c r="L19" s="245">
        <v>417</v>
      </c>
      <c r="M19" s="245">
        <v>155.12</v>
      </c>
      <c r="N19" s="246">
        <v>1271.2399999999998</v>
      </c>
      <c r="O19" s="245">
        <v>1011.4839999999999</v>
      </c>
      <c r="P19" s="245">
        <v>297.41000000000003</v>
      </c>
      <c r="Q19" s="245">
        <v>59</v>
      </c>
      <c r="R19" s="246">
        <v>1367.894</v>
      </c>
    </row>
    <row r="20" spans="1:22" x14ac:dyDescent="0.25">
      <c r="A20" s="456"/>
      <c r="B20" s="158" t="s">
        <v>55</v>
      </c>
      <c r="C20" s="158">
        <v>115366</v>
      </c>
      <c r="D20" s="158">
        <v>21657</v>
      </c>
      <c r="E20" s="158">
        <v>708</v>
      </c>
      <c r="F20" s="246">
        <v>137731</v>
      </c>
      <c r="G20" s="158">
        <v>90479.430000000008</v>
      </c>
      <c r="H20" s="158">
        <v>18851.990000000002</v>
      </c>
      <c r="I20" s="158">
        <v>7384.61</v>
      </c>
      <c r="J20" s="246">
        <v>116716.03</v>
      </c>
      <c r="K20" s="158">
        <v>103387.03</v>
      </c>
      <c r="L20" s="158">
        <v>26067.53</v>
      </c>
      <c r="M20" s="158">
        <v>1320.98</v>
      </c>
      <c r="N20" s="246">
        <v>130775.54000000001</v>
      </c>
      <c r="O20" s="158">
        <v>106180.70299999999</v>
      </c>
      <c r="P20" s="158">
        <v>24237.657999999999</v>
      </c>
      <c r="Q20" s="158">
        <v>1359.8519999999999</v>
      </c>
      <c r="R20" s="246">
        <v>131778.21299999999</v>
      </c>
    </row>
    <row r="22" spans="1:22" x14ac:dyDescent="0.25">
      <c r="A22" s="158"/>
      <c r="B22" s="158"/>
      <c r="C22" s="457">
        <v>2019</v>
      </c>
      <c r="D22" s="458"/>
      <c r="E22" s="458"/>
      <c r="F22" s="459"/>
      <c r="G22" s="457">
        <v>2018</v>
      </c>
      <c r="H22" s="458"/>
      <c r="I22" s="458"/>
      <c r="J22" s="459"/>
      <c r="K22" s="457">
        <v>2017</v>
      </c>
      <c r="L22" s="458"/>
      <c r="M22" s="458"/>
      <c r="N22" s="459"/>
      <c r="O22" s="457">
        <v>2016</v>
      </c>
      <c r="P22" s="458"/>
      <c r="Q22" s="458"/>
      <c r="R22" s="459"/>
      <c r="S22" s="675">
        <v>2015</v>
      </c>
      <c r="T22" s="676"/>
      <c r="U22" s="676"/>
      <c r="V22" s="676"/>
    </row>
    <row r="23" spans="1:22" x14ac:dyDescent="0.25">
      <c r="A23" s="158" t="s">
        <v>342</v>
      </c>
      <c r="B23" s="158"/>
      <c r="C23" s="156" t="s">
        <v>336</v>
      </c>
      <c r="D23" s="156" t="s">
        <v>337</v>
      </c>
      <c r="E23" s="156" t="s">
        <v>338</v>
      </c>
      <c r="F23" s="156"/>
      <c r="G23" s="156" t="s">
        <v>336</v>
      </c>
      <c r="H23" s="156" t="s">
        <v>337</v>
      </c>
      <c r="I23" s="156" t="s">
        <v>338</v>
      </c>
      <c r="J23" s="156"/>
      <c r="K23" s="156" t="s">
        <v>336</v>
      </c>
      <c r="L23" s="156" t="s">
        <v>337</v>
      </c>
      <c r="M23" s="156" t="s">
        <v>338</v>
      </c>
      <c r="N23" s="156"/>
      <c r="O23" s="156" t="s">
        <v>336</v>
      </c>
      <c r="P23" s="156" t="s">
        <v>337</v>
      </c>
      <c r="Q23" s="156" t="s">
        <v>338</v>
      </c>
      <c r="R23" s="156"/>
      <c r="S23" s="156" t="s">
        <v>336</v>
      </c>
      <c r="T23" s="156" t="s">
        <v>337</v>
      </c>
      <c r="U23" s="156" t="s">
        <v>338</v>
      </c>
      <c r="V23" s="156"/>
    </row>
    <row r="24" spans="1:22" x14ac:dyDescent="0.25">
      <c r="A24" s="454" t="s">
        <v>329</v>
      </c>
      <c r="B24" s="158">
        <v>9</v>
      </c>
      <c r="C24" s="247">
        <v>32</v>
      </c>
      <c r="D24" s="247"/>
      <c r="E24" s="247">
        <v>22</v>
      </c>
      <c r="F24" s="247"/>
      <c r="G24" s="247">
        <v>74</v>
      </c>
      <c r="H24" s="247"/>
      <c r="I24" s="247">
        <v>40</v>
      </c>
      <c r="J24" s="247"/>
      <c r="K24" s="247">
        <v>27</v>
      </c>
      <c r="L24" s="247"/>
      <c r="M24" s="247">
        <v>35</v>
      </c>
      <c r="N24" s="247"/>
      <c r="O24" s="248">
        <v>43.053599999999996</v>
      </c>
      <c r="P24" s="247"/>
      <c r="Q24" s="248">
        <v>58.950740000000003</v>
      </c>
      <c r="R24" s="247"/>
      <c r="S24" s="248">
        <v>82.199999999999989</v>
      </c>
      <c r="T24" s="248"/>
      <c r="U24" s="248">
        <v>44.8</v>
      </c>
      <c r="V24" s="247"/>
    </row>
    <row r="25" spans="1:22" x14ac:dyDescent="0.25">
      <c r="A25" s="455"/>
      <c r="B25" s="158">
        <v>12</v>
      </c>
      <c r="C25" s="247">
        <v>18</v>
      </c>
      <c r="D25" s="247"/>
      <c r="E25" s="247">
        <v>45</v>
      </c>
      <c r="F25" s="247"/>
      <c r="G25" s="247">
        <v>45</v>
      </c>
      <c r="H25" s="247"/>
      <c r="I25" s="247">
        <v>70</v>
      </c>
      <c r="J25" s="247"/>
      <c r="K25" s="247">
        <v>62</v>
      </c>
      <c r="L25" s="247"/>
      <c r="M25" s="247">
        <v>61</v>
      </c>
      <c r="N25" s="247"/>
      <c r="O25" s="247">
        <v>56.206470000000003</v>
      </c>
      <c r="P25" s="247"/>
      <c r="Q25" s="247">
        <v>423.14991000000003</v>
      </c>
      <c r="R25" s="247"/>
      <c r="S25" s="248">
        <v>57.6</v>
      </c>
      <c r="T25" s="248"/>
      <c r="U25" s="248">
        <v>99.6</v>
      </c>
      <c r="V25" s="247"/>
    </row>
    <row r="26" spans="1:22" x14ac:dyDescent="0.25">
      <c r="A26" s="455"/>
      <c r="B26" s="158">
        <v>46</v>
      </c>
      <c r="C26" s="247">
        <v>681</v>
      </c>
      <c r="D26" s="247">
        <v>570</v>
      </c>
      <c r="E26" s="247">
        <v>6</v>
      </c>
      <c r="F26" s="247"/>
      <c r="G26" s="247">
        <v>1344</v>
      </c>
      <c r="H26" s="247">
        <v>523</v>
      </c>
      <c r="I26" s="247">
        <v>15</v>
      </c>
      <c r="J26" s="247"/>
      <c r="K26" s="247">
        <v>931</v>
      </c>
      <c r="L26" s="247">
        <v>295</v>
      </c>
      <c r="M26" s="247">
        <v>30</v>
      </c>
      <c r="N26" s="247"/>
      <c r="O26" s="247">
        <v>1150.0630800000001</v>
      </c>
      <c r="P26" s="247">
        <v>397</v>
      </c>
      <c r="Q26" s="247">
        <v>129</v>
      </c>
      <c r="R26" s="247"/>
      <c r="S26" s="248">
        <v>541.70000000000005</v>
      </c>
      <c r="T26" s="248">
        <v>296.10000000000002</v>
      </c>
      <c r="U26" s="248">
        <v>59.9</v>
      </c>
      <c r="V26" s="247"/>
    </row>
    <row r="27" spans="1:22" x14ac:dyDescent="0.25">
      <c r="A27" s="455"/>
      <c r="B27" s="158">
        <v>48</v>
      </c>
      <c r="C27" s="247">
        <v>25</v>
      </c>
      <c r="D27" s="247"/>
      <c r="E27" s="247">
        <v>42</v>
      </c>
      <c r="F27" s="247"/>
      <c r="G27" s="247">
        <v>27</v>
      </c>
      <c r="H27" s="247"/>
      <c r="I27" s="247">
        <v>41</v>
      </c>
      <c r="J27" s="247"/>
      <c r="K27" s="247">
        <v>44</v>
      </c>
      <c r="L27" s="247"/>
      <c r="M27" s="247">
        <v>34</v>
      </c>
      <c r="N27" s="247"/>
      <c r="O27" s="247">
        <v>55.070610000000002</v>
      </c>
      <c r="P27" s="247"/>
      <c r="Q27" s="247">
        <v>38</v>
      </c>
      <c r="R27" s="247"/>
      <c r="S27" s="248">
        <v>17.3</v>
      </c>
      <c r="T27" s="248"/>
      <c r="U27" s="248">
        <v>41.599999999999994</v>
      </c>
      <c r="V27" s="247"/>
    </row>
    <row r="28" spans="1:22" x14ac:dyDescent="0.25">
      <c r="A28" s="456"/>
      <c r="B28" s="158">
        <v>65</v>
      </c>
      <c r="C28" s="247">
        <v>813</v>
      </c>
      <c r="D28" s="247"/>
      <c r="E28" s="247">
        <v>226</v>
      </c>
      <c r="F28" s="247"/>
      <c r="G28" s="247">
        <v>473</v>
      </c>
      <c r="H28" s="247">
        <v>34</v>
      </c>
      <c r="I28" s="247">
        <v>34</v>
      </c>
      <c r="J28" s="247"/>
      <c r="K28" s="247">
        <v>548</v>
      </c>
      <c r="L28" s="247">
        <v>34</v>
      </c>
      <c r="M28" s="247">
        <v>27</v>
      </c>
      <c r="N28" s="247"/>
      <c r="O28" s="247">
        <v>214.56291000000002</v>
      </c>
      <c r="P28" s="247">
        <v>44</v>
      </c>
      <c r="Q28" s="247">
        <v>39</v>
      </c>
      <c r="R28" s="247"/>
      <c r="S28" s="248">
        <v>169.3</v>
      </c>
      <c r="T28" s="248">
        <v>52.4</v>
      </c>
      <c r="U28" s="248">
        <v>52.6</v>
      </c>
      <c r="V28" s="247"/>
    </row>
    <row r="29" spans="1:22" x14ac:dyDescent="0.25">
      <c r="A29" s="454" t="s">
        <v>332</v>
      </c>
      <c r="B29" s="158">
        <v>11</v>
      </c>
      <c r="C29" s="247">
        <v>23493</v>
      </c>
      <c r="D29" s="247">
        <v>151</v>
      </c>
      <c r="E29" s="247">
        <v>227</v>
      </c>
      <c r="F29" s="247"/>
      <c r="G29" s="247">
        <v>24186</v>
      </c>
      <c r="H29" s="247">
        <v>229</v>
      </c>
      <c r="I29" s="247">
        <v>320</v>
      </c>
      <c r="J29" s="247"/>
      <c r="K29" s="247">
        <v>27087</v>
      </c>
      <c r="L29" s="247">
        <v>341</v>
      </c>
      <c r="M29" s="247">
        <v>203</v>
      </c>
      <c r="N29" s="247"/>
      <c r="O29" s="248">
        <v>21293.070830000001</v>
      </c>
      <c r="P29" s="248">
        <v>135.45939000000001</v>
      </c>
      <c r="Q29" s="248">
        <v>167.61509000000001</v>
      </c>
      <c r="R29" s="247"/>
      <c r="S29" s="248">
        <v>22347.4</v>
      </c>
      <c r="T29" s="248">
        <v>179.5</v>
      </c>
      <c r="U29" s="248">
        <v>172.4</v>
      </c>
      <c r="V29" s="247"/>
    </row>
    <row r="30" spans="1:22" x14ac:dyDescent="0.25">
      <c r="A30" s="455"/>
      <c r="B30" s="158">
        <v>30</v>
      </c>
      <c r="C30" s="247">
        <v>16969</v>
      </c>
      <c r="D30" s="247">
        <v>4079</v>
      </c>
      <c r="E30" s="247">
        <v>159</v>
      </c>
      <c r="F30" s="247"/>
      <c r="G30" s="247">
        <v>17677</v>
      </c>
      <c r="H30" s="247">
        <v>3504</v>
      </c>
      <c r="I30" s="247">
        <v>94</v>
      </c>
      <c r="J30" s="247"/>
      <c r="K30" s="247">
        <v>18552</v>
      </c>
      <c r="L30" s="247">
        <v>15</v>
      </c>
      <c r="M30" s="247">
        <v>121</v>
      </c>
      <c r="N30" s="247"/>
      <c r="O30" s="247">
        <v>18168.386929999997</v>
      </c>
      <c r="P30" s="247">
        <v>2188.5452099999998</v>
      </c>
      <c r="Q30" s="247">
        <v>127.32419</v>
      </c>
      <c r="R30" s="247"/>
      <c r="S30" s="248">
        <v>17511.5</v>
      </c>
      <c r="T30" s="248">
        <v>2875.9</v>
      </c>
      <c r="U30" s="248">
        <v>211.5</v>
      </c>
      <c r="V30" s="247"/>
    </row>
    <row r="31" spans="1:22" x14ac:dyDescent="0.25">
      <c r="A31" s="455"/>
      <c r="B31" s="158">
        <v>34</v>
      </c>
      <c r="C31" s="247">
        <v>27781</v>
      </c>
      <c r="D31" s="247">
        <v>1913</v>
      </c>
      <c r="E31" s="247">
        <v>64</v>
      </c>
      <c r="F31" s="247"/>
      <c r="G31" s="247">
        <v>26224</v>
      </c>
      <c r="H31" s="247">
        <v>1727</v>
      </c>
      <c r="I31" s="247">
        <v>177</v>
      </c>
      <c r="J31" s="247"/>
      <c r="K31" s="247">
        <v>28225</v>
      </c>
      <c r="L31" s="247">
        <v>1787</v>
      </c>
      <c r="M31" s="247">
        <v>315</v>
      </c>
      <c r="N31" s="247"/>
      <c r="O31" s="247">
        <v>26667.992800000018</v>
      </c>
      <c r="P31" s="247">
        <v>1543.35284</v>
      </c>
      <c r="Q31" s="247">
        <v>285.91758999999996</v>
      </c>
      <c r="R31" s="247"/>
      <c r="S31" s="248">
        <v>27165.899999999998</v>
      </c>
      <c r="T31" s="248">
        <v>1709.7</v>
      </c>
      <c r="U31" s="248">
        <v>307.10000000000002</v>
      </c>
      <c r="V31" s="247"/>
    </row>
    <row r="32" spans="1:22" x14ac:dyDescent="0.25">
      <c r="A32" s="456"/>
      <c r="B32" s="158">
        <v>66</v>
      </c>
      <c r="C32" s="247">
        <v>5459</v>
      </c>
      <c r="D32" s="247">
        <v>5875</v>
      </c>
      <c r="E32" s="247">
        <v>118</v>
      </c>
      <c r="F32" s="247"/>
      <c r="G32" s="247">
        <v>5069</v>
      </c>
      <c r="H32" s="247">
        <v>5708</v>
      </c>
      <c r="I32" s="247">
        <v>167</v>
      </c>
      <c r="J32" s="247"/>
      <c r="K32" s="247">
        <v>4613</v>
      </c>
      <c r="L32" s="247">
        <v>7285</v>
      </c>
      <c r="M32" s="247">
        <v>230</v>
      </c>
      <c r="N32" s="247"/>
      <c r="O32" s="247">
        <v>4143.3276799999994</v>
      </c>
      <c r="P32" s="247">
        <v>3178</v>
      </c>
      <c r="Q32" s="247">
        <v>173.80987999999999</v>
      </c>
      <c r="R32" s="247"/>
      <c r="S32" s="248">
        <v>4456</v>
      </c>
      <c r="T32" s="248">
        <v>5068.5</v>
      </c>
      <c r="U32" s="248">
        <v>135.1</v>
      </c>
      <c r="V32" s="247"/>
    </row>
    <row r="33" spans="1:22" x14ac:dyDescent="0.25">
      <c r="A33" s="454" t="s">
        <v>333</v>
      </c>
      <c r="B33" s="158">
        <v>31</v>
      </c>
      <c r="C33" s="247">
        <v>813</v>
      </c>
      <c r="D33" s="247"/>
      <c r="E33" s="247">
        <v>226</v>
      </c>
      <c r="F33" s="247"/>
      <c r="G33" s="247">
        <v>902</v>
      </c>
      <c r="H33" s="247"/>
      <c r="I33" s="247">
        <v>333</v>
      </c>
      <c r="J33" s="247"/>
      <c r="K33" s="247">
        <v>536</v>
      </c>
      <c r="L33" s="247"/>
      <c r="M33" s="247">
        <v>315</v>
      </c>
      <c r="N33" s="247"/>
      <c r="O33" s="247">
        <v>630.2680600000001</v>
      </c>
      <c r="P33" s="247"/>
      <c r="Q33" s="247">
        <v>236</v>
      </c>
      <c r="R33" s="247"/>
      <c r="S33" s="248">
        <v>553</v>
      </c>
      <c r="T33" s="248"/>
      <c r="U33" s="248">
        <v>356</v>
      </c>
      <c r="V33" s="247"/>
    </row>
    <row r="34" spans="1:22" x14ac:dyDescent="0.25">
      <c r="A34" s="455"/>
      <c r="B34" s="158">
        <v>32</v>
      </c>
      <c r="C34" s="247">
        <v>11573</v>
      </c>
      <c r="D34" s="247"/>
      <c r="E34" s="247">
        <v>26</v>
      </c>
      <c r="F34" s="247"/>
      <c r="G34" s="247">
        <v>13145</v>
      </c>
      <c r="H34" s="247"/>
      <c r="I34" s="247">
        <v>60</v>
      </c>
      <c r="J34" s="247"/>
      <c r="K34" s="247">
        <v>12664</v>
      </c>
      <c r="L34" s="247"/>
      <c r="M34" s="247">
        <v>46</v>
      </c>
      <c r="N34" s="247"/>
      <c r="O34" s="247">
        <v>11519.411</v>
      </c>
      <c r="P34" s="247"/>
      <c r="Q34" s="247">
        <v>25</v>
      </c>
      <c r="R34" s="247"/>
      <c r="S34" s="248">
        <v>7304.6</v>
      </c>
      <c r="T34" s="248"/>
      <c r="U34" s="248">
        <v>54.099999999999994</v>
      </c>
      <c r="V34" s="247"/>
    </row>
    <row r="35" spans="1:22" x14ac:dyDescent="0.25">
      <c r="A35" s="455"/>
      <c r="B35" s="158">
        <v>81</v>
      </c>
      <c r="C35" s="247">
        <v>1967</v>
      </c>
      <c r="D35" s="247"/>
      <c r="E35" s="247">
        <v>48</v>
      </c>
      <c r="F35" s="247"/>
      <c r="G35" s="247">
        <v>2718</v>
      </c>
      <c r="H35" s="247"/>
      <c r="I35" s="247">
        <v>49</v>
      </c>
      <c r="J35" s="247"/>
      <c r="K35" s="247">
        <v>2017</v>
      </c>
      <c r="L35" s="247"/>
      <c r="M35" s="247">
        <v>70</v>
      </c>
      <c r="N35" s="247"/>
      <c r="O35" s="247">
        <v>4082.1070199999995</v>
      </c>
      <c r="P35" s="247"/>
      <c r="Q35" s="247">
        <v>141</v>
      </c>
      <c r="R35" s="247"/>
      <c r="S35" s="248">
        <v>3457.3</v>
      </c>
      <c r="T35" s="248"/>
      <c r="U35" s="248">
        <v>135.1</v>
      </c>
      <c r="V35" s="247"/>
    </row>
    <row r="36" spans="1:22" x14ac:dyDescent="0.25">
      <c r="A36" s="456"/>
      <c r="B36" s="158">
        <v>82</v>
      </c>
      <c r="C36" s="247">
        <v>294</v>
      </c>
      <c r="D36" s="247">
        <v>7340</v>
      </c>
      <c r="E36" s="247">
        <v>99</v>
      </c>
      <c r="F36" s="247"/>
      <c r="G36" s="247">
        <v>248</v>
      </c>
      <c r="H36" s="247">
        <v>6974</v>
      </c>
      <c r="I36" s="247">
        <v>444</v>
      </c>
      <c r="J36" s="247"/>
      <c r="K36" s="247">
        <v>394</v>
      </c>
      <c r="L36" s="247">
        <v>6619</v>
      </c>
      <c r="M36" s="247">
        <v>1406</v>
      </c>
      <c r="N36" s="247"/>
      <c r="O36" s="247">
        <v>390.10654000000005</v>
      </c>
      <c r="P36" s="247">
        <v>6664.5599699999984</v>
      </c>
      <c r="Q36" s="247">
        <v>61</v>
      </c>
      <c r="R36" s="247"/>
      <c r="S36" s="248">
        <v>404.70000000000005</v>
      </c>
      <c r="T36" s="248">
        <v>6506.4</v>
      </c>
      <c r="U36" s="248">
        <v>1240.2</v>
      </c>
      <c r="V36" s="247"/>
    </row>
    <row r="37" spans="1:22" x14ac:dyDescent="0.25">
      <c r="A37" s="454"/>
      <c r="B37" s="158" t="s">
        <v>332</v>
      </c>
      <c r="C37" s="249">
        <v>73702</v>
      </c>
      <c r="D37" s="249">
        <v>12018</v>
      </c>
      <c r="E37" s="249">
        <v>568</v>
      </c>
      <c r="F37" s="250">
        <v>86288</v>
      </c>
      <c r="G37" s="249">
        <v>73156</v>
      </c>
      <c r="H37" s="249">
        <v>11168</v>
      </c>
      <c r="I37" s="249">
        <v>758</v>
      </c>
      <c r="J37" s="249">
        <v>85082</v>
      </c>
      <c r="K37" s="249">
        <v>78477</v>
      </c>
      <c r="L37" s="249">
        <v>9428</v>
      </c>
      <c r="M37" s="249">
        <v>869</v>
      </c>
      <c r="N37" s="249">
        <v>88774</v>
      </c>
      <c r="O37" s="250">
        <v>70272.778240000014</v>
      </c>
      <c r="P37" s="250">
        <v>7045.3574399999998</v>
      </c>
      <c r="Q37" s="250">
        <v>754.66674999999998</v>
      </c>
      <c r="R37" s="250">
        <v>78072.802430000011</v>
      </c>
      <c r="S37" s="250">
        <v>71480.800000000003</v>
      </c>
      <c r="T37" s="250">
        <v>9833.6</v>
      </c>
      <c r="U37" s="250">
        <v>826.1</v>
      </c>
      <c r="V37" s="249">
        <v>82140.500000000015</v>
      </c>
    </row>
    <row r="38" spans="1:22" x14ac:dyDescent="0.25">
      <c r="A38" s="455"/>
      <c r="B38" s="158" t="s">
        <v>333</v>
      </c>
      <c r="C38" s="249">
        <v>14647</v>
      </c>
      <c r="D38" s="249">
        <v>7340</v>
      </c>
      <c r="E38" s="249">
        <v>399</v>
      </c>
      <c r="F38" s="250">
        <v>22386</v>
      </c>
      <c r="G38" s="249">
        <v>17013</v>
      </c>
      <c r="H38" s="249">
        <v>6974</v>
      </c>
      <c r="I38" s="249">
        <v>886</v>
      </c>
      <c r="J38" s="249">
        <v>24873</v>
      </c>
      <c r="K38" s="249">
        <v>15611</v>
      </c>
      <c r="L38" s="249">
        <v>6619</v>
      </c>
      <c r="M38" s="249">
        <v>1837</v>
      </c>
      <c r="N38" s="249">
        <v>24067</v>
      </c>
      <c r="O38" s="250">
        <v>16621.892619999999</v>
      </c>
      <c r="P38" s="250">
        <v>6664.5599699999984</v>
      </c>
      <c r="Q38" s="250">
        <v>463</v>
      </c>
      <c r="R38" s="250">
        <v>23749.452589999997</v>
      </c>
      <c r="S38" s="250">
        <v>11719.600000000002</v>
      </c>
      <c r="T38" s="250">
        <v>6506.4</v>
      </c>
      <c r="U38" s="250">
        <v>1785.4</v>
      </c>
      <c r="V38" s="249">
        <v>20011.400000000001</v>
      </c>
    </row>
    <row r="39" spans="1:22" x14ac:dyDescent="0.25">
      <c r="A39" s="455"/>
      <c r="B39" s="158" t="s">
        <v>329</v>
      </c>
      <c r="C39" s="249">
        <v>1569</v>
      </c>
      <c r="D39" s="249">
        <v>570</v>
      </c>
      <c r="E39" s="249">
        <v>341</v>
      </c>
      <c r="F39" s="250">
        <v>2480</v>
      </c>
      <c r="G39" s="249">
        <v>1963</v>
      </c>
      <c r="H39" s="249">
        <v>557</v>
      </c>
      <c r="I39" s="249">
        <v>200</v>
      </c>
      <c r="J39" s="249">
        <v>2720</v>
      </c>
      <c r="K39" s="249">
        <v>1612</v>
      </c>
      <c r="L39" s="249">
        <v>329</v>
      </c>
      <c r="M39" s="249">
        <v>187</v>
      </c>
      <c r="N39" s="249">
        <v>2128</v>
      </c>
      <c r="O39" s="250">
        <v>1518.9566700000003</v>
      </c>
      <c r="P39" s="250">
        <v>441</v>
      </c>
      <c r="Q39" s="250">
        <v>688.10065000000009</v>
      </c>
      <c r="R39" s="250">
        <v>2648.0573200000003</v>
      </c>
      <c r="S39" s="250">
        <v>868.09999999999991</v>
      </c>
      <c r="T39" s="250">
        <v>348.5</v>
      </c>
      <c r="U39" s="250">
        <v>298.5</v>
      </c>
      <c r="V39" s="249">
        <v>1515.1</v>
      </c>
    </row>
    <row r="40" spans="1:22" x14ac:dyDescent="0.25">
      <c r="A40" s="456"/>
      <c r="B40" s="158"/>
      <c r="C40" s="249">
        <v>89918</v>
      </c>
      <c r="D40" s="249">
        <v>19928</v>
      </c>
      <c r="E40" s="249">
        <v>1308</v>
      </c>
      <c r="F40" s="249">
        <v>111154</v>
      </c>
      <c r="G40" s="249">
        <v>92132</v>
      </c>
      <c r="H40" s="249">
        <v>18699</v>
      </c>
      <c r="I40" s="249">
        <v>1844</v>
      </c>
      <c r="J40" s="249">
        <v>112675</v>
      </c>
      <c r="K40" s="249">
        <v>95700</v>
      </c>
      <c r="L40" s="249">
        <v>16376</v>
      </c>
      <c r="M40" s="249">
        <v>2893</v>
      </c>
      <c r="N40" s="250">
        <v>114969</v>
      </c>
      <c r="O40" s="249">
        <v>88413.627530000012</v>
      </c>
      <c r="P40" s="249">
        <v>14150.917409999998</v>
      </c>
      <c r="Q40" s="249">
        <v>1905.7674</v>
      </c>
      <c r="R40" s="249">
        <v>104470.31234000002</v>
      </c>
      <c r="S40" s="249">
        <v>84068.500000000015</v>
      </c>
      <c r="T40" s="249">
        <v>16688.5</v>
      </c>
      <c r="U40" s="249">
        <v>2910</v>
      </c>
      <c r="V40" s="249">
        <v>103667.00000000003</v>
      </c>
    </row>
    <row r="43" spans="1:22" ht="15.75" x14ac:dyDescent="0.3">
      <c r="B43" s="251"/>
      <c r="C43" s="251"/>
      <c r="D43" s="251">
        <v>2015</v>
      </c>
      <c r="E43" s="251">
        <v>2016</v>
      </c>
      <c r="F43" s="251">
        <v>2017</v>
      </c>
      <c r="G43" s="251">
        <v>2018</v>
      </c>
      <c r="H43" s="251">
        <v>2019</v>
      </c>
      <c r="I43" s="251">
        <v>2020</v>
      </c>
      <c r="J43" s="251">
        <v>2021</v>
      </c>
      <c r="K43" s="251">
        <v>2022</v>
      </c>
      <c r="L43" s="251">
        <v>2023</v>
      </c>
      <c r="M43" s="158"/>
    </row>
    <row r="44" spans="1:22" ht="15.75" x14ac:dyDescent="0.3">
      <c r="B44" s="29" t="s">
        <v>52</v>
      </c>
      <c r="C44" s="29" t="s">
        <v>80</v>
      </c>
      <c r="D44" s="35">
        <v>82140.500000000015</v>
      </c>
      <c r="E44" s="35">
        <v>78072.802430000011</v>
      </c>
      <c r="F44" s="35">
        <v>88774</v>
      </c>
      <c r="G44" s="35">
        <v>85082</v>
      </c>
      <c r="H44" s="35">
        <v>86288</v>
      </c>
      <c r="I44" s="21">
        <v>102271</v>
      </c>
      <c r="J44" s="35">
        <v>91461.53</v>
      </c>
      <c r="K44" s="35">
        <v>102524.41</v>
      </c>
      <c r="L44" s="35">
        <v>107192.914</v>
      </c>
      <c r="M44" s="160">
        <v>823807.15643000009</v>
      </c>
    </row>
    <row r="45" spans="1:22" ht="15.75" x14ac:dyDescent="0.3">
      <c r="B45" s="29" t="s">
        <v>53</v>
      </c>
      <c r="C45" s="35" t="s">
        <v>80</v>
      </c>
      <c r="D45" s="35">
        <v>20011.400000000001</v>
      </c>
      <c r="E45" s="35">
        <v>23749.452589999997</v>
      </c>
      <c r="F45" s="35">
        <v>24067</v>
      </c>
      <c r="G45" s="35">
        <v>24873</v>
      </c>
      <c r="H45" s="35">
        <v>22386</v>
      </c>
      <c r="I45" s="21">
        <v>33744</v>
      </c>
      <c r="J45" s="35">
        <v>23609.550000000003</v>
      </c>
      <c r="K45" s="35">
        <v>26979.89</v>
      </c>
      <c r="L45" s="35">
        <v>23217.404999999999</v>
      </c>
      <c r="M45" s="160">
        <v>222637.69759000003</v>
      </c>
      <c r="O45" s="162"/>
      <c r="P45" s="162"/>
      <c r="Q45" s="162"/>
    </row>
    <row r="46" spans="1:22" ht="15.75" x14ac:dyDescent="0.3">
      <c r="B46" s="29" t="s">
        <v>329</v>
      </c>
      <c r="C46" s="29"/>
      <c r="D46" s="35">
        <v>1515.1</v>
      </c>
      <c r="E46" s="35">
        <v>2648.0573200000003</v>
      </c>
      <c r="F46" s="35">
        <v>2128</v>
      </c>
      <c r="G46" s="35">
        <v>2720</v>
      </c>
      <c r="H46" s="35">
        <v>2480</v>
      </c>
      <c r="I46" s="21">
        <v>1716</v>
      </c>
      <c r="J46" s="35">
        <v>1644.9500000000003</v>
      </c>
      <c r="K46" s="35">
        <v>1271.2399999999998</v>
      </c>
      <c r="L46" s="35">
        <v>1367.894</v>
      </c>
      <c r="M46" s="160">
        <v>17491.241320000001</v>
      </c>
      <c r="O46" s="162"/>
      <c r="P46" s="162"/>
      <c r="Q46" s="162"/>
    </row>
    <row r="47" spans="1:22" ht="15.75" x14ac:dyDescent="0.3">
      <c r="B47" s="29" t="s">
        <v>55</v>
      </c>
      <c r="C47" s="29"/>
      <c r="D47" s="79">
        <v>103667.00000000003</v>
      </c>
      <c r="E47" s="79">
        <v>104470.31234000002</v>
      </c>
      <c r="F47" s="79">
        <v>114969</v>
      </c>
      <c r="G47" s="35">
        <v>112675</v>
      </c>
      <c r="H47" s="79">
        <v>111154</v>
      </c>
      <c r="I47" s="79">
        <v>137731</v>
      </c>
      <c r="J47" s="79">
        <v>116716.03</v>
      </c>
      <c r="K47" s="79">
        <v>130775.54000000001</v>
      </c>
      <c r="L47" s="79">
        <v>131778.21299999999</v>
      </c>
      <c r="M47" s="156"/>
      <c r="O47" s="162"/>
    </row>
    <row r="48" spans="1:22" ht="15.75" x14ac:dyDescent="0.3">
      <c r="B48" s="86"/>
      <c r="C48" s="86"/>
      <c r="D48" s="29">
        <v>2015</v>
      </c>
      <c r="E48" s="29">
        <v>2016</v>
      </c>
      <c r="F48" s="29">
        <v>2017</v>
      </c>
      <c r="G48" s="29">
        <v>2018</v>
      </c>
      <c r="H48" s="29">
        <v>2019</v>
      </c>
      <c r="I48" s="29">
        <v>2020</v>
      </c>
      <c r="J48" s="29">
        <v>2021</v>
      </c>
      <c r="K48" s="29">
        <v>2022</v>
      </c>
      <c r="L48" s="29">
        <v>2023</v>
      </c>
    </row>
    <row r="49" spans="2:23" ht="18" x14ac:dyDescent="0.35">
      <c r="B49" s="222" t="s">
        <v>52</v>
      </c>
      <c r="C49" s="158"/>
      <c r="D49" s="245">
        <v>100</v>
      </c>
      <c r="E49" s="245">
        <v>95.047878245201815</v>
      </c>
      <c r="F49" s="245">
        <v>108.0757969576518</v>
      </c>
      <c r="G49" s="245">
        <v>103.58105928257069</v>
      </c>
      <c r="H49" s="245">
        <v>105.04927532703111</v>
      </c>
      <c r="I49" s="245">
        <v>124.50739890796864</v>
      </c>
      <c r="J49" s="245">
        <v>111.34766649825602</v>
      </c>
      <c r="K49" s="245">
        <v>124.8159068912412</v>
      </c>
      <c r="L49" s="245">
        <v>130.49946615859409</v>
      </c>
      <c r="W49" s="243"/>
    </row>
    <row r="50" spans="2:23" ht="18" x14ac:dyDescent="0.35">
      <c r="B50" s="222" t="s">
        <v>53</v>
      </c>
      <c r="C50" s="158"/>
      <c r="D50" s="245">
        <v>100</v>
      </c>
      <c r="E50" s="245">
        <v>118.67961556912557</v>
      </c>
      <c r="F50" s="245">
        <v>120.26644812456898</v>
      </c>
      <c r="G50" s="245">
        <v>124.29415233317009</v>
      </c>
      <c r="H50" s="245">
        <v>111.86623624534015</v>
      </c>
      <c r="I50" s="245">
        <v>168.62388438590003</v>
      </c>
      <c r="J50" s="245">
        <v>117.98050111436483</v>
      </c>
      <c r="K50" s="245">
        <v>134.82260111736309</v>
      </c>
      <c r="L50" s="245">
        <v>116.02089309093816</v>
      </c>
    </row>
    <row r="51" spans="2:23" ht="18" x14ac:dyDescent="0.35">
      <c r="B51" s="222" t="s">
        <v>339</v>
      </c>
      <c r="C51" s="158"/>
      <c r="D51" s="245">
        <v>100</v>
      </c>
      <c r="E51" s="245">
        <v>174.77772556266916</v>
      </c>
      <c r="F51" s="245">
        <v>140.45277539436341</v>
      </c>
      <c r="G51" s="245">
        <v>179.52610388753217</v>
      </c>
      <c r="H51" s="245">
        <v>163.68556530922052</v>
      </c>
      <c r="I51" s="245">
        <v>113.2598508349284</v>
      </c>
      <c r="J51" s="245">
        <v>108.5703913933074</v>
      </c>
      <c r="K51" s="245">
        <v>83.904692759553811</v>
      </c>
      <c r="L51" s="245">
        <v>90.284073658504397</v>
      </c>
    </row>
    <row r="52" spans="2:23" ht="18" x14ac:dyDescent="0.35">
      <c r="B52" s="222" t="s">
        <v>55</v>
      </c>
      <c r="C52" s="156"/>
      <c r="D52" s="74">
        <v>100.00000000000001</v>
      </c>
      <c r="E52" s="74">
        <v>100.77489687171422</v>
      </c>
      <c r="F52" s="74">
        <v>110.90221574850239</v>
      </c>
      <c r="G52" s="74">
        <v>108.68936112745615</v>
      </c>
      <c r="H52" s="74">
        <v>107.22216327278687</v>
      </c>
      <c r="I52" s="74">
        <v>132.8590583310021</v>
      </c>
      <c r="J52" s="74">
        <v>112.58744827187047</v>
      </c>
      <c r="K52" s="74">
        <v>126.14963295937952</v>
      </c>
      <c r="L52" s="74">
        <v>127.11683853106577</v>
      </c>
    </row>
  </sheetData>
  <mergeCells count="18">
    <mergeCell ref="A29:A32"/>
    <mergeCell ref="A33:A36"/>
    <mergeCell ref="A37:A40"/>
    <mergeCell ref="A4:A8"/>
    <mergeCell ref="A9:A12"/>
    <mergeCell ref="A13:A16"/>
    <mergeCell ref="A17:A20"/>
    <mergeCell ref="A24:A28"/>
    <mergeCell ref="C22:F22"/>
    <mergeCell ref="G22:J22"/>
    <mergeCell ref="K22:N22"/>
    <mergeCell ref="O22:R22"/>
    <mergeCell ref="S22:V22"/>
    <mergeCell ref="C1:Q1"/>
    <mergeCell ref="C2:F2"/>
    <mergeCell ref="G2:J2"/>
    <mergeCell ref="K2:N2"/>
    <mergeCell ref="O2:R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0"/>
  <sheetViews>
    <sheetView showGridLines="0" zoomScale="70" zoomScaleNormal="70" workbookViewId="0"/>
  </sheetViews>
  <sheetFormatPr baseColWidth="10" defaultRowHeight="18" x14ac:dyDescent="0.35"/>
  <cols>
    <col min="1" max="1" width="23.7109375" style="221" customWidth="1"/>
    <col min="2" max="2" width="17.7109375" style="221" customWidth="1"/>
    <col min="3" max="3" width="9.28515625" style="221" bestFit="1" customWidth="1"/>
    <col min="4" max="4" width="13.5703125" style="221" bestFit="1" customWidth="1"/>
    <col min="5" max="5" width="10" style="221" bestFit="1" customWidth="1"/>
    <col min="6" max="6" width="11" style="221" bestFit="1" customWidth="1"/>
    <col min="7" max="7" width="10.28515625" style="221" bestFit="1" customWidth="1"/>
    <col min="8" max="8" width="9.5703125" style="221" bestFit="1" customWidth="1"/>
    <col min="9" max="9" width="13.5703125" style="221" bestFit="1" customWidth="1"/>
    <col min="10" max="10" width="10" style="221" bestFit="1" customWidth="1"/>
    <col min="11" max="11" width="11" style="221" bestFit="1" customWidth="1"/>
    <col min="12" max="12" width="10.28515625" style="221" bestFit="1" customWidth="1"/>
    <col min="13" max="13" width="9.5703125" style="221" bestFit="1" customWidth="1"/>
    <col min="14" max="14" width="13.5703125" style="221" bestFit="1" customWidth="1"/>
    <col min="15" max="15" width="10" style="221" bestFit="1" customWidth="1"/>
    <col min="16" max="16" width="11" style="221" bestFit="1" customWidth="1"/>
    <col min="17" max="17" width="10.28515625" style="221" bestFit="1" customWidth="1"/>
    <col min="18" max="18" width="9.5703125" style="221" bestFit="1" customWidth="1"/>
    <col min="19" max="19" width="13.5703125" style="221" bestFit="1" customWidth="1"/>
    <col min="20" max="20" width="10" style="221" bestFit="1" customWidth="1"/>
    <col min="21" max="21" width="11" style="221" bestFit="1" customWidth="1"/>
    <col min="22" max="22" width="10.28515625" style="221" bestFit="1" customWidth="1"/>
    <col min="23" max="23" width="9.28515625" style="221" bestFit="1" customWidth="1"/>
    <col min="24" max="24" width="13.5703125" style="221" bestFit="1" customWidth="1"/>
    <col min="25" max="25" width="10" style="221" bestFit="1" customWidth="1"/>
    <col min="26" max="26" width="11" style="221" bestFit="1" customWidth="1"/>
    <col min="27" max="27" width="10.28515625" style="221" bestFit="1" customWidth="1"/>
    <col min="28" max="28" width="9.28515625" style="221" bestFit="1" customWidth="1"/>
    <col min="29" max="29" width="13.5703125" style="221" bestFit="1" customWidth="1"/>
    <col min="30" max="30" width="10" style="221" bestFit="1" customWidth="1"/>
    <col min="31" max="31" width="11" style="221" bestFit="1" customWidth="1"/>
    <col min="32" max="32" width="10.28515625" style="221" bestFit="1" customWidth="1"/>
    <col min="33" max="33" width="9.28515625" style="221" bestFit="1" customWidth="1"/>
    <col min="34" max="34" width="13.5703125" style="221" bestFit="1" customWidth="1"/>
    <col min="35" max="35" width="10" style="221" bestFit="1" customWidth="1"/>
    <col min="36" max="36" width="11" style="221" bestFit="1" customWidth="1"/>
    <col min="37" max="37" width="10.28515625" style="221" bestFit="1" customWidth="1"/>
    <col min="38" max="38" width="9.28515625" style="221" bestFit="1" customWidth="1"/>
    <col min="39" max="39" width="13.5703125" style="221" bestFit="1" customWidth="1"/>
    <col min="40" max="40" width="10" style="221" bestFit="1" customWidth="1"/>
    <col min="41" max="41" width="11" style="221" bestFit="1" customWidth="1"/>
    <col min="42" max="42" width="10.28515625" style="221" bestFit="1" customWidth="1"/>
    <col min="43" max="43" width="8.28515625" style="221" bestFit="1" customWidth="1"/>
    <col min="44" max="44" width="13.5703125" style="221" bestFit="1" customWidth="1"/>
    <col min="45" max="45" width="10" style="221" bestFit="1" customWidth="1"/>
    <col min="46" max="46" width="11" style="221" bestFit="1" customWidth="1"/>
    <col min="47" max="47" width="10.28515625" style="221" bestFit="1" customWidth="1"/>
    <col min="48" max="48" width="9.5703125" style="221" bestFit="1" customWidth="1"/>
    <col min="49" max="49" width="13.5703125" style="221" bestFit="1" customWidth="1"/>
    <col min="50" max="50" width="10" style="221" bestFit="1" customWidth="1"/>
    <col min="51" max="51" width="11" style="221" bestFit="1" customWidth="1"/>
    <col min="52" max="52" width="10.28515625" style="221" bestFit="1" customWidth="1"/>
    <col min="53" max="53" width="9.5703125" style="221" bestFit="1" customWidth="1"/>
    <col min="54" max="54" width="13.5703125" style="221" bestFit="1" customWidth="1"/>
    <col min="55" max="55" width="10" style="221" bestFit="1" customWidth="1"/>
    <col min="56" max="56" width="11" style="221" bestFit="1" customWidth="1"/>
    <col min="57" max="57" width="10.28515625" style="221" bestFit="1" customWidth="1"/>
    <col min="58" max="58" width="9.5703125" style="221" bestFit="1" customWidth="1"/>
    <col min="59" max="59" width="13.5703125" style="221" bestFit="1" customWidth="1"/>
    <col min="60" max="60" width="10" style="221" bestFit="1" customWidth="1"/>
    <col min="61" max="61" width="11" style="221" bestFit="1" customWidth="1"/>
    <col min="62" max="62" width="10.28515625" style="221" bestFit="1" customWidth="1"/>
    <col min="63" max="63" width="9.5703125" style="221" bestFit="1" customWidth="1"/>
    <col min="64" max="64" width="13.5703125" style="221" bestFit="1" customWidth="1"/>
    <col min="65" max="65" width="10" style="221" bestFit="1" customWidth="1"/>
    <col min="66" max="66" width="11" style="221" bestFit="1" customWidth="1"/>
    <col min="67" max="67" width="10.28515625" style="221" bestFit="1" customWidth="1"/>
    <col min="68" max="16384" width="11.42578125" style="221"/>
  </cols>
  <sheetData>
    <row r="1" spans="1:69" x14ac:dyDescent="0.35">
      <c r="A1" s="221" t="s">
        <v>87</v>
      </c>
    </row>
    <row r="2" spans="1:69" x14ac:dyDescent="0.35">
      <c r="A2" s="1"/>
      <c r="B2" s="1"/>
      <c r="C2" s="237" t="s">
        <v>331</v>
      </c>
      <c r="D2" s="677" t="s">
        <v>329</v>
      </c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9"/>
      <c r="AB2" s="677" t="s">
        <v>332</v>
      </c>
      <c r="AC2" s="678"/>
      <c r="AD2" s="678"/>
      <c r="AE2" s="678"/>
      <c r="AF2" s="678"/>
      <c r="AG2" s="678"/>
      <c r="AH2" s="678"/>
      <c r="AI2" s="678"/>
      <c r="AJ2" s="678"/>
      <c r="AK2" s="678"/>
      <c r="AL2" s="678"/>
      <c r="AM2" s="678"/>
      <c r="AN2" s="678"/>
      <c r="AO2" s="678"/>
      <c r="AP2" s="678"/>
      <c r="AQ2" s="678"/>
      <c r="AR2" s="678"/>
      <c r="AS2" s="678"/>
      <c r="AT2" s="678"/>
      <c r="AU2" s="679"/>
      <c r="AV2" s="677" t="s">
        <v>333</v>
      </c>
      <c r="AW2" s="678"/>
      <c r="AX2" s="678"/>
      <c r="AY2" s="678"/>
      <c r="AZ2" s="678"/>
      <c r="BA2" s="678"/>
      <c r="BB2" s="678"/>
      <c r="BC2" s="678"/>
      <c r="BD2" s="678"/>
      <c r="BE2" s="678"/>
      <c r="BF2" s="678"/>
      <c r="BG2" s="678"/>
      <c r="BH2" s="678"/>
      <c r="BI2" s="678"/>
      <c r="BJ2" s="678"/>
      <c r="BK2" s="678"/>
      <c r="BL2" s="678"/>
      <c r="BM2" s="678"/>
      <c r="BN2" s="678"/>
      <c r="BO2" s="679"/>
    </row>
    <row r="3" spans="1:69" x14ac:dyDescent="0.35">
      <c r="A3" s="1"/>
      <c r="B3" s="1"/>
      <c r="C3" s="237" t="s">
        <v>330</v>
      </c>
      <c r="D3" s="678">
        <v>9</v>
      </c>
      <c r="E3" s="678"/>
      <c r="F3" s="678"/>
      <c r="G3" s="679"/>
      <c r="H3" s="677">
        <v>12</v>
      </c>
      <c r="I3" s="678"/>
      <c r="J3" s="678"/>
      <c r="K3" s="678"/>
      <c r="L3" s="679"/>
      <c r="M3" s="677">
        <v>46</v>
      </c>
      <c r="N3" s="678"/>
      <c r="O3" s="678"/>
      <c r="P3" s="678"/>
      <c r="Q3" s="679"/>
      <c r="R3" s="677">
        <v>48</v>
      </c>
      <c r="S3" s="678"/>
      <c r="T3" s="678"/>
      <c r="U3" s="678"/>
      <c r="V3" s="679"/>
      <c r="W3" s="677">
        <v>65</v>
      </c>
      <c r="X3" s="678"/>
      <c r="Y3" s="678"/>
      <c r="Z3" s="678"/>
      <c r="AA3" s="679"/>
      <c r="AB3" s="677">
        <v>11</v>
      </c>
      <c r="AC3" s="678"/>
      <c r="AD3" s="678"/>
      <c r="AE3" s="678"/>
      <c r="AF3" s="679"/>
      <c r="AG3" s="677">
        <v>30</v>
      </c>
      <c r="AH3" s="678"/>
      <c r="AI3" s="678"/>
      <c r="AJ3" s="678"/>
      <c r="AK3" s="679"/>
      <c r="AL3" s="677">
        <v>34</v>
      </c>
      <c r="AM3" s="678"/>
      <c r="AN3" s="678"/>
      <c r="AO3" s="678"/>
      <c r="AP3" s="679"/>
      <c r="AQ3" s="677">
        <v>66</v>
      </c>
      <c r="AR3" s="678"/>
      <c r="AS3" s="678"/>
      <c r="AT3" s="678"/>
      <c r="AU3" s="679"/>
      <c r="AV3" s="677">
        <v>31</v>
      </c>
      <c r="AW3" s="678"/>
      <c r="AX3" s="678"/>
      <c r="AY3" s="678"/>
      <c r="AZ3" s="679"/>
      <c r="BA3" s="677">
        <v>32</v>
      </c>
      <c r="BB3" s="678"/>
      <c r="BC3" s="678"/>
      <c r="BD3" s="678"/>
      <c r="BE3" s="679"/>
      <c r="BF3" s="677">
        <v>81</v>
      </c>
      <c r="BG3" s="678"/>
      <c r="BH3" s="678"/>
      <c r="BI3" s="678"/>
      <c r="BJ3" s="679"/>
      <c r="BK3" s="677">
        <v>82</v>
      </c>
      <c r="BL3" s="678"/>
      <c r="BM3" s="678"/>
      <c r="BN3" s="678"/>
      <c r="BO3" s="679"/>
    </row>
    <row r="4" spans="1:69" ht="36" x14ac:dyDescent="0.35">
      <c r="B4" s="222" t="s">
        <v>88</v>
      </c>
      <c r="C4" s="226"/>
      <c r="D4" s="223" t="s">
        <v>89</v>
      </c>
      <c r="E4" s="224" t="s">
        <v>90</v>
      </c>
      <c r="F4" s="225" t="s">
        <v>4</v>
      </c>
      <c r="G4" s="225" t="s">
        <v>91</v>
      </c>
      <c r="H4" s="226"/>
      <c r="I4" s="223" t="s">
        <v>89</v>
      </c>
      <c r="J4" s="224" t="s">
        <v>90</v>
      </c>
      <c r="K4" s="225" t="s">
        <v>4</v>
      </c>
      <c r="L4" s="225" t="s">
        <v>91</v>
      </c>
      <c r="M4" s="226"/>
      <c r="N4" s="223" t="s">
        <v>89</v>
      </c>
      <c r="O4" s="224" t="s">
        <v>90</v>
      </c>
      <c r="P4" s="225" t="s">
        <v>4</v>
      </c>
      <c r="Q4" s="225" t="s">
        <v>91</v>
      </c>
      <c r="R4" s="226"/>
      <c r="S4" s="223" t="s">
        <v>89</v>
      </c>
      <c r="T4" s="224" t="s">
        <v>90</v>
      </c>
      <c r="U4" s="225" t="s">
        <v>4</v>
      </c>
      <c r="V4" s="225" t="s">
        <v>91</v>
      </c>
      <c r="W4" s="226"/>
      <c r="X4" s="223" t="s">
        <v>89</v>
      </c>
      <c r="Y4" s="224" t="s">
        <v>90</v>
      </c>
      <c r="Z4" s="225" t="s">
        <v>4</v>
      </c>
      <c r="AA4" s="225" t="s">
        <v>91</v>
      </c>
      <c r="AB4" s="226"/>
      <c r="AC4" s="223" t="s">
        <v>89</v>
      </c>
      <c r="AD4" s="224" t="s">
        <v>90</v>
      </c>
      <c r="AE4" s="225" t="s">
        <v>4</v>
      </c>
      <c r="AF4" s="225" t="s">
        <v>91</v>
      </c>
      <c r="AG4" s="226"/>
      <c r="AH4" s="223" t="s">
        <v>89</v>
      </c>
      <c r="AI4" s="224" t="s">
        <v>90</v>
      </c>
      <c r="AJ4" s="225" t="s">
        <v>4</v>
      </c>
      <c r="AK4" s="225" t="s">
        <v>91</v>
      </c>
      <c r="AL4" s="226"/>
      <c r="AM4" s="223" t="s">
        <v>89</v>
      </c>
      <c r="AN4" s="224" t="s">
        <v>90</v>
      </c>
      <c r="AO4" s="225" t="s">
        <v>4</v>
      </c>
      <c r="AP4" s="225" t="s">
        <v>91</v>
      </c>
      <c r="AQ4" s="226"/>
      <c r="AR4" s="223" t="s">
        <v>89</v>
      </c>
      <c r="AS4" s="224" t="s">
        <v>90</v>
      </c>
      <c r="AT4" s="225" t="s">
        <v>4</v>
      </c>
      <c r="AU4" s="225" t="s">
        <v>91</v>
      </c>
      <c r="AV4" s="226"/>
      <c r="AW4" s="223" t="s">
        <v>89</v>
      </c>
      <c r="AX4" s="224" t="s">
        <v>90</v>
      </c>
      <c r="AY4" s="225" t="s">
        <v>4</v>
      </c>
      <c r="AZ4" s="225" t="s">
        <v>91</v>
      </c>
      <c r="BA4" s="226"/>
      <c r="BB4" s="223" t="s">
        <v>89</v>
      </c>
      <c r="BC4" s="224" t="s">
        <v>90</v>
      </c>
      <c r="BD4" s="225" t="s">
        <v>4</v>
      </c>
      <c r="BE4" s="225" t="s">
        <v>91</v>
      </c>
      <c r="BF4" s="226"/>
      <c r="BG4" s="223" t="s">
        <v>89</v>
      </c>
      <c r="BH4" s="224" t="s">
        <v>90</v>
      </c>
      <c r="BI4" s="225" t="s">
        <v>4</v>
      </c>
      <c r="BJ4" s="225" t="s">
        <v>91</v>
      </c>
      <c r="BK4" s="226"/>
      <c r="BL4" s="223" t="s">
        <v>89</v>
      </c>
      <c r="BM4" s="224" t="s">
        <v>90</v>
      </c>
      <c r="BN4" s="225" t="s">
        <v>4</v>
      </c>
      <c r="BO4" s="225" t="s">
        <v>91</v>
      </c>
    </row>
    <row r="5" spans="1:69" x14ac:dyDescent="0.35">
      <c r="A5" s="222" t="s">
        <v>74</v>
      </c>
      <c r="B5" s="222" t="s">
        <v>92</v>
      </c>
      <c r="C5" s="227">
        <v>146023.17000000001</v>
      </c>
      <c r="D5" s="228"/>
      <c r="E5" s="228"/>
      <c r="F5" s="228"/>
      <c r="G5" s="228"/>
      <c r="H5" s="227">
        <v>521508.15</v>
      </c>
      <c r="I5" s="228"/>
      <c r="J5" s="228"/>
      <c r="K5" s="228"/>
      <c r="L5" s="228"/>
      <c r="M5" s="227">
        <v>224650.32</v>
      </c>
      <c r="N5" s="228"/>
      <c r="O5" s="228"/>
      <c r="P5" s="228"/>
      <c r="Q5" s="228"/>
      <c r="R5" s="227">
        <v>286521.05</v>
      </c>
      <c r="S5" s="228"/>
      <c r="T5" s="228"/>
      <c r="U5" s="228"/>
      <c r="V5" s="228"/>
      <c r="W5" s="227">
        <v>126211.4</v>
      </c>
      <c r="X5" s="228"/>
      <c r="Y5" s="228"/>
      <c r="Z5" s="228"/>
      <c r="AA5" s="228"/>
      <c r="AB5" s="227">
        <v>193346.25</v>
      </c>
      <c r="AC5" s="228"/>
      <c r="AD5" s="228"/>
      <c r="AE5" s="228"/>
      <c r="AF5" s="228"/>
      <c r="AG5" s="227">
        <v>144474.64000000001</v>
      </c>
      <c r="AH5" s="228"/>
      <c r="AI5" s="228"/>
      <c r="AJ5" s="228"/>
      <c r="AK5" s="228"/>
      <c r="AL5" s="227">
        <v>122573.38</v>
      </c>
      <c r="AM5" s="228"/>
      <c r="AN5" s="228"/>
      <c r="AO5" s="228"/>
      <c r="AP5" s="228"/>
      <c r="AQ5" s="227">
        <v>55213.22</v>
      </c>
      <c r="AR5" s="228"/>
      <c r="AS5" s="228"/>
      <c r="AT5" s="228"/>
      <c r="AU5" s="228"/>
      <c r="AV5" s="227">
        <v>338252.12</v>
      </c>
      <c r="AW5" s="228"/>
      <c r="AX5" s="228"/>
      <c r="AY5" s="228"/>
      <c r="AZ5" s="228"/>
      <c r="BA5" s="227">
        <v>448699.25</v>
      </c>
      <c r="BB5" s="228"/>
      <c r="BC5" s="228"/>
      <c r="BD5" s="228"/>
      <c r="BE5" s="228"/>
      <c r="BF5" s="227">
        <v>299101.84000000003</v>
      </c>
      <c r="BG5" s="228"/>
      <c r="BH5" s="228"/>
      <c r="BI5" s="228"/>
      <c r="BJ5" s="228"/>
      <c r="BK5" s="227">
        <v>209549.23</v>
      </c>
      <c r="BL5" s="228"/>
      <c r="BM5" s="228"/>
      <c r="BN5" s="228"/>
      <c r="BO5" s="228"/>
    </row>
    <row r="6" spans="1:69" x14ac:dyDescent="0.35">
      <c r="A6" s="222" t="s">
        <v>75</v>
      </c>
      <c r="B6" s="222" t="s">
        <v>93</v>
      </c>
      <c r="C6" s="227">
        <v>178811.43</v>
      </c>
      <c r="D6" s="228"/>
      <c r="E6" s="228"/>
      <c r="F6" s="228"/>
      <c r="G6" s="228"/>
      <c r="H6" s="227">
        <v>498536.65</v>
      </c>
      <c r="I6" s="228"/>
      <c r="J6" s="228"/>
      <c r="K6" s="228"/>
      <c r="L6" s="228"/>
      <c r="M6" s="227">
        <v>204818.83</v>
      </c>
      <c r="N6" s="228"/>
      <c r="O6" s="228"/>
      <c r="P6" s="228"/>
      <c r="Q6" s="228"/>
      <c r="R6" s="227">
        <v>229049.62</v>
      </c>
      <c r="S6" s="228"/>
      <c r="T6" s="228"/>
      <c r="U6" s="228"/>
      <c r="V6" s="228"/>
      <c r="W6" s="227">
        <v>194994.11</v>
      </c>
      <c r="X6" s="228"/>
      <c r="Y6" s="228"/>
      <c r="Z6" s="228"/>
      <c r="AA6" s="228"/>
      <c r="AB6" s="227">
        <v>158796.93</v>
      </c>
      <c r="AC6" s="228"/>
      <c r="AD6" s="228"/>
      <c r="AE6" s="228"/>
      <c r="AF6" s="228"/>
      <c r="AG6" s="227">
        <v>100957.16</v>
      </c>
      <c r="AH6" s="228"/>
      <c r="AI6" s="228"/>
      <c r="AJ6" s="228"/>
      <c r="AK6" s="228"/>
      <c r="AL6" s="227">
        <v>84064.93</v>
      </c>
      <c r="AM6" s="228"/>
      <c r="AN6" s="228"/>
      <c r="AO6" s="228"/>
      <c r="AP6" s="228"/>
      <c r="AQ6" s="227">
        <v>64531.59</v>
      </c>
      <c r="AR6" s="228"/>
      <c r="AS6" s="228"/>
      <c r="AT6" s="228"/>
      <c r="AU6" s="228"/>
      <c r="AV6" s="227">
        <v>345177.93</v>
      </c>
      <c r="AW6" s="228"/>
      <c r="AX6" s="228"/>
      <c r="AY6" s="228"/>
      <c r="AZ6" s="228"/>
      <c r="BA6" s="227">
        <v>428602.65</v>
      </c>
      <c r="BB6" s="228"/>
      <c r="BC6" s="228"/>
      <c r="BD6" s="228"/>
      <c r="BE6" s="228"/>
      <c r="BF6" s="227">
        <v>286855</v>
      </c>
      <c r="BG6" s="228"/>
      <c r="BH6" s="228"/>
      <c r="BI6" s="228"/>
      <c r="BJ6" s="228"/>
      <c r="BK6" s="227">
        <v>205983.21</v>
      </c>
      <c r="BL6" s="228"/>
      <c r="BM6" s="228"/>
      <c r="BN6" s="228"/>
      <c r="BO6" s="228"/>
    </row>
    <row r="7" spans="1:69" x14ac:dyDescent="0.35">
      <c r="A7" s="229" t="s">
        <v>14</v>
      </c>
      <c r="B7" s="229" t="s">
        <v>94</v>
      </c>
      <c r="C7" s="230"/>
      <c r="D7" s="230">
        <v>1985</v>
      </c>
      <c r="E7" s="230">
        <v>34297.982240000005</v>
      </c>
      <c r="F7" s="230">
        <v>17278.580473551636</v>
      </c>
      <c r="G7" s="230">
        <v>10908.419999999998</v>
      </c>
      <c r="H7" s="230"/>
      <c r="I7" s="230">
        <v>7724</v>
      </c>
      <c r="J7" s="230">
        <v>154594.94384999998</v>
      </c>
      <c r="K7" s="230">
        <v>20014.881389176593</v>
      </c>
      <c r="L7" s="230">
        <v>16908.785</v>
      </c>
      <c r="M7" s="230"/>
      <c r="N7" s="230">
        <v>3619</v>
      </c>
      <c r="O7" s="230">
        <v>54521.094429999997</v>
      </c>
      <c r="P7" s="230">
        <v>15065.237477203647</v>
      </c>
      <c r="Q7" s="230">
        <v>10211.92</v>
      </c>
      <c r="R7" s="230"/>
      <c r="S7" s="230">
        <v>2232</v>
      </c>
      <c r="T7" s="230">
        <v>47580.812030000001</v>
      </c>
      <c r="U7" s="230">
        <v>21317.568113799283</v>
      </c>
      <c r="V7" s="230">
        <v>17122.910000000003</v>
      </c>
      <c r="W7" s="230"/>
      <c r="X7" s="230">
        <v>4167</v>
      </c>
      <c r="Y7" s="230">
        <v>44629.536079999998</v>
      </c>
      <c r="Z7" s="230">
        <v>10710.231840652748</v>
      </c>
      <c r="AA7" s="230">
        <v>6626.1399999999994</v>
      </c>
      <c r="AB7" s="230"/>
      <c r="AC7" s="230">
        <v>2918</v>
      </c>
      <c r="AD7" s="230">
        <v>40802.061119999998</v>
      </c>
      <c r="AE7" s="230">
        <v>13982.88592186429</v>
      </c>
      <c r="AF7" s="230">
        <v>6208.4400000000005</v>
      </c>
      <c r="AG7" s="230"/>
      <c r="AH7" s="230">
        <v>2310</v>
      </c>
      <c r="AI7" s="230">
        <v>23541.537479999999</v>
      </c>
      <c r="AJ7" s="230">
        <v>10191.141766233766</v>
      </c>
      <c r="AK7" s="230">
        <v>3845.15</v>
      </c>
      <c r="AL7" s="230"/>
      <c r="AM7" s="230">
        <v>1461</v>
      </c>
      <c r="AN7" s="230">
        <v>15424.644400000001</v>
      </c>
      <c r="AO7" s="230">
        <v>10557.59370294319</v>
      </c>
      <c r="AP7" s="230">
        <v>2793</v>
      </c>
      <c r="AQ7" s="230"/>
      <c r="AR7" s="230">
        <v>885</v>
      </c>
      <c r="AS7" s="230">
        <v>7789.0200999999997</v>
      </c>
      <c r="AT7" s="230">
        <v>8801.152655367232</v>
      </c>
      <c r="AU7" s="230">
        <v>1687.87</v>
      </c>
      <c r="AV7" s="230"/>
      <c r="AW7" s="230">
        <v>5656</v>
      </c>
      <c r="AX7" s="230">
        <v>89151.331250000003</v>
      </c>
      <c r="AY7" s="230">
        <v>15762.258000353606</v>
      </c>
      <c r="AZ7" s="230">
        <v>8601.244999999999</v>
      </c>
      <c r="BA7" s="230"/>
      <c r="BB7" s="230">
        <v>7065</v>
      </c>
      <c r="BC7" s="230">
        <v>113726.62325</v>
      </c>
      <c r="BD7" s="230">
        <v>16097.186588818118</v>
      </c>
      <c r="BE7" s="230">
        <v>11566.46</v>
      </c>
      <c r="BF7" s="230"/>
      <c r="BG7" s="230">
        <v>5189</v>
      </c>
      <c r="BH7" s="230">
        <v>81214.265569999989</v>
      </c>
      <c r="BI7" s="230">
        <v>15651.236378878397</v>
      </c>
      <c r="BJ7" s="230">
        <v>11424.699999999999</v>
      </c>
      <c r="BK7" s="230"/>
      <c r="BL7" s="230">
        <v>4486</v>
      </c>
      <c r="BM7" s="230">
        <v>51697.731399999997</v>
      </c>
      <c r="BN7" s="230">
        <v>11524.237940258583</v>
      </c>
      <c r="BO7" s="230">
        <v>6657.1149999999998</v>
      </c>
      <c r="BP7" s="231"/>
      <c r="BQ7" s="231"/>
    </row>
    <row r="8" spans="1:69" x14ac:dyDescent="0.35">
      <c r="A8" s="232" t="s">
        <v>15</v>
      </c>
      <c r="B8" s="232" t="s">
        <v>95</v>
      </c>
      <c r="C8" s="233"/>
      <c r="D8" s="233">
        <v>1973</v>
      </c>
      <c r="E8" s="233">
        <v>27039.285989999997</v>
      </c>
      <c r="F8" s="233">
        <v>13704.655848960972</v>
      </c>
      <c r="G8" s="233">
        <v>8217.11</v>
      </c>
      <c r="H8" s="233"/>
      <c r="I8" s="233">
        <v>7687</v>
      </c>
      <c r="J8" s="233">
        <v>100657.63056999999</v>
      </c>
      <c r="K8" s="233">
        <v>13094.527197866528</v>
      </c>
      <c r="L8" s="233">
        <v>11169.519999999999</v>
      </c>
      <c r="M8" s="233"/>
      <c r="N8" s="233">
        <v>3602</v>
      </c>
      <c r="O8" s="233">
        <v>40613.456579999998</v>
      </c>
      <c r="P8" s="233">
        <v>11275.251687951139</v>
      </c>
      <c r="Q8" s="233">
        <v>8080.3</v>
      </c>
      <c r="R8" s="233"/>
      <c r="S8" s="233">
        <v>2212</v>
      </c>
      <c r="T8" s="233">
        <v>33549.194360000001</v>
      </c>
      <c r="U8" s="233">
        <v>15166.905226039784</v>
      </c>
      <c r="V8" s="233">
        <v>11877.92</v>
      </c>
      <c r="W8" s="233"/>
      <c r="X8" s="233">
        <v>4158</v>
      </c>
      <c r="Y8" s="233">
        <v>35303.54466</v>
      </c>
      <c r="Z8" s="233">
        <v>8490.510981240981</v>
      </c>
      <c r="AA8" s="233">
        <v>5239.26</v>
      </c>
      <c r="AB8" s="233"/>
      <c r="AC8" s="233">
        <v>2909</v>
      </c>
      <c r="AD8" s="233">
        <v>36138.922780000001</v>
      </c>
      <c r="AE8" s="233">
        <v>12423.142928841526</v>
      </c>
      <c r="AF8" s="233">
        <v>5706.05</v>
      </c>
      <c r="AG8" s="233"/>
      <c r="AH8" s="233">
        <v>2288</v>
      </c>
      <c r="AI8" s="233">
        <v>20890.170019999998</v>
      </c>
      <c r="AJ8" s="233">
        <v>9130.3190646853145</v>
      </c>
      <c r="AK8" s="233">
        <v>3634.7750000000001</v>
      </c>
      <c r="AL8" s="233"/>
      <c r="AM8" s="233">
        <v>1454</v>
      </c>
      <c r="AN8" s="233">
        <v>13066.445679999999</v>
      </c>
      <c r="AO8" s="233">
        <v>8986.5513617606593</v>
      </c>
      <c r="AP8" s="233">
        <v>2639.0250000000001</v>
      </c>
      <c r="AQ8" s="233"/>
      <c r="AR8" s="233">
        <v>879</v>
      </c>
      <c r="AS8" s="233">
        <v>6235.3035899999995</v>
      </c>
      <c r="AT8" s="233">
        <v>7093.633208191126</v>
      </c>
      <c r="AU8" s="233">
        <v>1676.43</v>
      </c>
      <c r="AV8" s="233"/>
      <c r="AW8" s="233">
        <v>5647</v>
      </c>
      <c r="AX8" s="233">
        <v>78300.014139999999</v>
      </c>
      <c r="AY8" s="233">
        <v>13865.771939082699</v>
      </c>
      <c r="AZ8" s="233">
        <v>7420.5199999999995</v>
      </c>
      <c r="BA8" s="233"/>
      <c r="BB8" s="233">
        <v>7057</v>
      </c>
      <c r="BC8" s="233">
        <v>101759.87043000001</v>
      </c>
      <c r="BD8" s="233">
        <v>14419.706735156582</v>
      </c>
      <c r="BE8" s="233">
        <v>10505.07</v>
      </c>
      <c r="BF8" s="233"/>
      <c r="BG8" s="233">
        <v>5159</v>
      </c>
      <c r="BH8" s="233">
        <v>63436.792700000005</v>
      </c>
      <c r="BI8" s="233">
        <v>12296.335084318667</v>
      </c>
      <c r="BJ8" s="233">
        <v>9267.2099999999991</v>
      </c>
      <c r="BK8" s="233"/>
      <c r="BL8" s="233">
        <v>4479</v>
      </c>
      <c r="BM8" s="233">
        <v>45565.713170000003</v>
      </c>
      <c r="BN8" s="233">
        <v>10173.188919401653</v>
      </c>
      <c r="BO8" s="233">
        <v>6203.2000000000007</v>
      </c>
      <c r="BP8" s="231"/>
      <c r="BQ8" s="231"/>
    </row>
    <row r="9" spans="1:69" x14ac:dyDescent="0.35">
      <c r="A9" s="222" t="s">
        <v>17</v>
      </c>
      <c r="B9" s="222" t="s">
        <v>96</v>
      </c>
      <c r="C9" s="234"/>
      <c r="D9" s="227">
        <v>1967</v>
      </c>
      <c r="E9" s="227">
        <v>15244.56213</v>
      </c>
      <c r="F9" s="227">
        <v>7750.1586832740213</v>
      </c>
      <c r="G9" s="227">
        <v>4384.07</v>
      </c>
      <c r="H9" s="234"/>
      <c r="I9" s="227">
        <v>7682</v>
      </c>
      <c r="J9" s="227">
        <v>55976.772979999994</v>
      </c>
      <c r="K9" s="227">
        <v>7286.7447253319451</v>
      </c>
      <c r="L9" s="227">
        <v>6137.1949999999997</v>
      </c>
      <c r="M9" s="234"/>
      <c r="N9" s="227">
        <v>3601</v>
      </c>
      <c r="O9" s="227">
        <v>22726.323089999998</v>
      </c>
      <c r="P9" s="227">
        <v>6311.114437656207</v>
      </c>
      <c r="Q9" s="227">
        <v>4320.3</v>
      </c>
      <c r="R9" s="234"/>
      <c r="S9" s="227">
        <v>2209</v>
      </c>
      <c r="T9" s="227">
        <v>18467.139600000002</v>
      </c>
      <c r="U9" s="227">
        <v>8359.9545495699404</v>
      </c>
      <c r="V9" s="227">
        <v>6483.04</v>
      </c>
      <c r="W9" s="234"/>
      <c r="X9" s="227">
        <v>4151</v>
      </c>
      <c r="Y9" s="227">
        <v>19838.603159999999</v>
      </c>
      <c r="Z9" s="227">
        <v>4779.2346807998074</v>
      </c>
      <c r="AA9" s="227">
        <v>2771.28</v>
      </c>
      <c r="AB9" s="234"/>
      <c r="AC9" s="227">
        <v>2906</v>
      </c>
      <c r="AD9" s="227">
        <v>20966.065059999997</v>
      </c>
      <c r="AE9" s="227">
        <v>7214.750536820372</v>
      </c>
      <c r="AF9" s="227">
        <v>3083.3500000000004</v>
      </c>
      <c r="AG9" s="234"/>
      <c r="AH9" s="227">
        <v>2285</v>
      </c>
      <c r="AI9" s="227">
        <v>12096.609710000001</v>
      </c>
      <c r="AJ9" s="227">
        <v>5293.9210984682713</v>
      </c>
      <c r="AK9" s="227">
        <v>1924.24</v>
      </c>
      <c r="AL9" s="234"/>
      <c r="AM9" s="227">
        <v>1452</v>
      </c>
      <c r="AN9" s="227">
        <v>7534.5578399999995</v>
      </c>
      <c r="AO9" s="227">
        <v>5189.0894214876034</v>
      </c>
      <c r="AP9" s="227">
        <v>1338.48</v>
      </c>
      <c r="AQ9" s="234"/>
      <c r="AR9" s="227">
        <v>876</v>
      </c>
      <c r="AS9" s="227">
        <v>3393.3295400000002</v>
      </c>
      <c r="AT9" s="227">
        <v>3873.6638584474886</v>
      </c>
      <c r="AU9" s="227">
        <v>693.43000000000006</v>
      </c>
      <c r="AV9" s="234"/>
      <c r="AW9" s="227">
        <v>5642</v>
      </c>
      <c r="AX9" s="227">
        <v>45556.004310000004</v>
      </c>
      <c r="AY9" s="227">
        <v>8074.4424512584192</v>
      </c>
      <c r="AZ9" s="227">
        <v>4033.33</v>
      </c>
      <c r="BA9" s="234"/>
      <c r="BB9" s="227">
        <v>7054</v>
      </c>
      <c r="BC9" s="227">
        <v>58939.493170000002</v>
      </c>
      <c r="BD9" s="227">
        <v>8355.4711043379648</v>
      </c>
      <c r="BE9" s="227">
        <v>5787.97</v>
      </c>
      <c r="BF9" s="234"/>
      <c r="BG9" s="227">
        <v>5156</v>
      </c>
      <c r="BH9" s="227">
        <v>35969.193679999997</v>
      </c>
      <c r="BI9" s="227">
        <v>6976.1818619084561</v>
      </c>
      <c r="BJ9" s="227">
        <v>5043.0149999999994</v>
      </c>
      <c r="BK9" s="234"/>
      <c r="BL9" s="227">
        <v>4477</v>
      </c>
      <c r="BM9" s="227">
        <v>25890.97667</v>
      </c>
      <c r="BN9" s="227">
        <v>5783.1084811257542</v>
      </c>
      <c r="BO9" s="227">
        <v>3360.19</v>
      </c>
      <c r="BP9" s="231"/>
      <c r="BQ9" s="231"/>
    </row>
    <row r="10" spans="1:69" x14ac:dyDescent="0.35">
      <c r="A10" s="222" t="s">
        <v>19</v>
      </c>
      <c r="B10" s="222" t="s">
        <v>97</v>
      </c>
      <c r="C10" s="234"/>
      <c r="D10" s="227">
        <v>1973</v>
      </c>
      <c r="E10" s="227">
        <v>9330.2842000000001</v>
      </c>
      <c r="F10" s="227">
        <v>4728.9833755701975</v>
      </c>
      <c r="G10" s="227">
        <v>2649.39</v>
      </c>
      <c r="H10" s="234"/>
      <c r="I10" s="227">
        <v>7686</v>
      </c>
      <c r="J10" s="227">
        <v>34139.418899999997</v>
      </c>
      <c r="K10" s="227">
        <v>4441.7667056986729</v>
      </c>
      <c r="L10" s="227">
        <v>3719.3450000000003</v>
      </c>
      <c r="M10" s="234"/>
      <c r="N10" s="227">
        <v>3602</v>
      </c>
      <c r="O10" s="227">
        <v>13968.1131</v>
      </c>
      <c r="P10" s="227">
        <v>3877.8770405330374</v>
      </c>
      <c r="Q10" s="227">
        <v>2646.87</v>
      </c>
      <c r="R10" s="234"/>
      <c r="S10" s="227">
        <v>2212</v>
      </c>
      <c r="T10" s="227">
        <v>11327.00315</v>
      </c>
      <c r="U10" s="227">
        <v>5120.7066681735987</v>
      </c>
      <c r="V10" s="227">
        <v>3981.165</v>
      </c>
      <c r="W10" s="234"/>
      <c r="X10" s="227">
        <v>4158</v>
      </c>
      <c r="Y10" s="227">
        <v>12093.79385</v>
      </c>
      <c r="Z10" s="227">
        <v>2908.5603294853295</v>
      </c>
      <c r="AA10" s="227">
        <v>1676.635</v>
      </c>
      <c r="AB10" s="234"/>
      <c r="AC10" s="227">
        <v>2908</v>
      </c>
      <c r="AD10" s="227">
        <v>12678.257220000001</v>
      </c>
      <c r="AE10" s="227">
        <v>4359.7858390646488</v>
      </c>
      <c r="AF10" s="227">
        <v>1848.7750000000001</v>
      </c>
      <c r="AG10" s="234"/>
      <c r="AH10" s="227">
        <v>2286</v>
      </c>
      <c r="AI10" s="227">
        <v>7194.2092499999999</v>
      </c>
      <c r="AJ10" s="227">
        <v>3147.0731627296586</v>
      </c>
      <c r="AK10" s="227">
        <v>1129.095</v>
      </c>
      <c r="AL10" s="234"/>
      <c r="AM10" s="227">
        <v>1452</v>
      </c>
      <c r="AN10" s="227">
        <v>4540.1811500000003</v>
      </c>
      <c r="AO10" s="227">
        <v>3126.8465220385674</v>
      </c>
      <c r="AP10" s="227">
        <v>805.69</v>
      </c>
      <c r="AQ10" s="234"/>
      <c r="AR10" s="227">
        <v>879</v>
      </c>
      <c r="AS10" s="227">
        <v>2103.1781700000001</v>
      </c>
      <c r="AT10" s="227">
        <v>2392.6941638225258</v>
      </c>
      <c r="AU10" s="227">
        <v>433.98</v>
      </c>
      <c r="AV10" s="234"/>
      <c r="AW10" s="227">
        <v>5646</v>
      </c>
      <c r="AX10" s="227">
        <v>27570.759409999999</v>
      </c>
      <c r="AY10" s="227">
        <v>4883.2375859015228</v>
      </c>
      <c r="AZ10" s="227">
        <v>2414.63</v>
      </c>
      <c r="BA10" s="234"/>
      <c r="BB10" s="227">
        <v>7057</v>
      </c>
      <c r="BC10" s="227">
        <v>35801.643389999997</v>
      </c>
      <c r="BD10" s="227">
        <v>5073.2100595153752</v>
      </c>
      <c r="BE10" s="227">
        <v>3462.06</v>
      </c>
      <c r="BF10" s="234"/>
      <c r="BG10" s="227">
        <v>5159</v>
      </c>
      <c r="BH10" s="227">
        <v>21843.367109999999</v>
      </c>
      <c r="BI10" s="227">
        <v>4234.031228920333</v>
      </c>
      <c r="BJ10" s="227">
        <v>3051.1</v>
      </c>
      <c r="BK10" s="234"/>
      <c r="BL10" s="227">
        <v>4479</v>
      </c>
      <c r="BM10" s="227">
        <v>15785.60225</v>
      </c>
      <c r="BN10" s="227">
        <v>3524.358617995088</v>
      </c>
      <c r="BO10" s="227">
        <v>2041.03</v>
      </c>
      <c r="BP10" s="231"/>
      <c r="BQ10" s="231"/>
    </row>
    <row r="11" spans="1:69" x14ac:dyDescent="0.35">
      <c r="A11" s="222" t="s">
        <v>20</v>
      </c>
      <c r="B11" s="222" t="s">
        <v>98</v>
      </c>
      <c r="C11" s="234"/>
      <c r="D11" s="227">
        <v>1968</v>
      </c>
      <c r="E11" s="227">
        <v>2142.7529800000002</v>
      </c>
      <c r="F11" s="227">
        <v>1088.7972459349594</v>
      </c>
      <c r="G11" s="227">
        <v>1286.4549999999999</v>
      </c>
      <c r="H11" s="234"/>
      <c r="I11" s="227">
        <v>7683</v>
      </c>
      <c r="J11" s="227">
        <v>9212.0810799999999</v>
      </c>
      <c r="K11" s="227">
        <v>1199.0213562410518</v>
      </c>
      <c r="L11" s="227">
        <v>1257.33</v>
      </c>
      <c r="M11" s="234"/>
      <c r="N11" s="227">
        <v>3601</v>
      </c>
      <c r="O11" s="227">
        <v>3491.42938</v>
      </c>
      <c r="P11" s="227">
        <v>969.57216884198829</v>
      </c>
      <c r="Q11" s="227">
        <v>956.37</v>
      </c>
      <c r="R11" s="234"/>
      <c r="S11" s="227">
        <v>2210</v>
      </c>
      <c r="T11" s="227">
        <v>3274.8486400000002</v>
      </c>
      <c r="U11" s="227">
        <v>1481.831963800905</v>
      </c>
      <c r="V11" s="227">
        <v>1299.03</v>
      </c>
      <c r="W11" s="234"/>
      <c r="X11" s="227">
        <v>4150</v>
      </c>
      <c r="Y11" s="227">
        <v>3091.66372</v>
      </c>
      <c r="Z11" s="227">
        <v>744.97920963855427</v>
      </c>
      <c r="AA11" s="227">
        <v>685.57999999999993</v>
      </c>
      <c r="AB11" s="234"/>
      <c r="AC11" s="227">
        <v>2906</v>
      </c>
      <c r="AD11" s="227">
        <v>2200.8425899999997</v>
      </c>
      <c r="AE11" s="227">
        <v>757.34431865106671</v>
      </c>
      <c r="AF11" s="227">
        <v>658.94</v>
      </c>
      <c r="AG11" s="234"/>
      <c r="AH11" s="227">
        <v>2285</v>
      </c>
      <c r="AI11" s="227">
        <v>1440.13275</v>
      </c>
      <c r="AJ11" s="227">
        <v>630.25503282275713</v>
      </c>
      <c r="AK11" s="227">
        <v>454</v>
      </c>
      <c r="AL11" s="234"/>
      <c r="AM11" s="227">
        <v>1452</v>
      </c>
      <c r="AN11" s="227">
        <v>907.89258999999993</v>
      </c>
      <c r="AO11" s="227">
        <v>625.27037878787883</v>
      </c>
      <c r="AP11" s="227">
        <v>352.505</v>
      </c>
      <c r="AQ11" s="234"/>
      <c r="AR11" s="227">
        <v>876</v>
      </c>
      <c r="AS11" s="227">
        <v>612.36005999999998</v>
      </c>
      <c r="AT11" s="227">
        <v>699.04116438356164</v>
      </c>
      <c r="AU11" s="227">
        <v>472.125</v>
      </c>
      <c r="AV11" s="234"/>
      <c r="AW11" s="227">
        <v>5642</v>
      </c>
      <c r="AX11" s="227">
        <v>4750.8919000000005</v>
      </c>
      <c r="AY11" s="227">
        <v>842.05811768876288</v>
      </c>
      <c r="AZ11" s="227">
        <v>867.39</v>
      </c>
      <c r="BA11" s="234"/>
      <c r="BB11" s="227">
        <v>7054</v>
      </c>
      <c r="BC11" s="227">
        <v>6425.06333</v>
      </c>
      <c r="BD11" s="227">
        <v>910.83971222001696</v>
      </c>
      <c r="BE11" s="227">
        <v>1103.25</v>
      </c>
      <c r="BF11" s="234"/>
      <c r="BG11" s="227">
        <v>5156</v>
      </c>
      <c r="BH11" s="227">
        <v>5038.5095499999998</v>
      </c>
      <c r="BI11" s="227">
        <v>977.21286850271531</v>
      </c>
      <c r="BJ11" s="227">
        <v>1075.08</v>
      </c>
      <c r="BK11" s="234"/>
      <c r="BL11" s="227">
        <v>4477</v>
      </c>
      <c r="BM11" s="227">
        <v>3533.7583999999997</v>
      </c>
      <c r="BN11" s="227">
        <v>789.31391556846097</v>
      </c>
      <c r="BO11" s="227">
        <v>756.85</v>
      </c>
      <c r="BP11" s="231"/>
      <c r="BQ11" s="231"/>
    </row>
    <row r="12" spans="1:69" x14ac:dyDescent="0.35">
      <c r="A12" s="222" t="s">
        <v>21</v>
      </c>
      <c r="B12" s="222" t="s">
        <v>99</v>
      </c>
      <c r="C12" s="234"/>
      <c r="D12" s="227">
        <v>162</v>
      </c>
      <c r="E12" s="227">
        <v>321.68667999999997</v>
      </c>
      <c r="F12" s="227">
        <v>1985.7202469135802</v>
      </c>
      <c r="G12" s="227">
        <v>2314.2800000000002</v>
      </c>
      <c r="H12" s="234"/>
      <c r="I12" s="227">
        <v>608</v>
      </c>
      <c r="J12" s="227">
        <v>1329.35761</v>
      </c>
      <c r="K12" s="227">
        <v>2186.4434375000001</v>
      </c>
      <c r="L12" s="227">
        <v>2314.34</v>
      </c>
      <c r="M12" s="234"/>
      <c r="N12" s="227">
        <v>215</v>
      </c>
      <c r="O12" s="227">
        <v>427.59100999999998</v>
      </c>
      <c r="P12" s="227">
        <v>1988.7953953488372</v>
      </c>
      <c r="Q12" s="227">
        <v>2314.29</v>
      </c>
      <c r="R12" s="234"/>
      <c r="S12" s="227">
        <v>216</v>
      </c>
      <c r="T12" s="227">
        <v>480.20297000000005</v>
      </c>
      <c r="U12" s="227">
        <v>2223.1618981481483</v>
      </c>
      <c r="V12" s="227">
        <v>2314.3200000000002</v>
      </c>
      <c r="W12" s="234"/>
      <c r="X12" s="227">
        <v>153</v>
      </c>
      <c r="Y12" s="227">
        <v>279.48392999999999</v>
      </c>
      <c r="Z12" s="227">
        <v>1826.6923529411765</v>
      </c>
      <c r="AA12" s="227">
        <v>2314.2600000000002</v>
      </c>
      <c r="AB12" s="234"/>
      <c r="AC12" s="227">
        <v>178</v>
      </c>
      <c r="AD12" s="227">
        <v>293.75790999999998</v>
      </c>
      <c r="AE12" s="227">
        <v>1650.3253370786517</v>
      </c>
      <c r="AF12" s="227">
        <v>2314.23</v>
      </c>
      <c r="AG12" s="234"/>
      <c r="AH12" s="227">
        <v>113</v>
      </c>
      <c r="AI12" s="227">
        <v>159.21831</v>
      </c>
      <c r="AJ12" s="227">
        <v>1409.0115929203539</v>
      </c>
      <c r="AK12" s="227">
        <v>1532.35</v>
      </c>
      <c r="AL12" s="234"/>
      <c r="AM12" s="227">
        <v>56</v>
      </c>
      <c r="AN12" s="227">
        <v>83.81410000000001</v>
      </c>
      <c r="AO12" s="227">
        <v>1496.6803571428572</v>
      </c>
      <c r="AP12" s="227">
        <v>2291.2650000000003</v>
      </c>
      <c r="AQ12" s="234"/>
      <c r="AR12" s="227">
        <v>92</v>
      </c>
      <c r="AS12" s="227">
        <v>126.43582000000001</v>
      </c>
      <c r="AT12" s="227">
        <v>1374.3023913043478</v>
      </c>
      <c r="AU12" s="227">
        <v>2001.4349999999999</v>
      </c>
      <c r="AV12" s="234"/>
      <c r="AW12" s="227">
        <v>221</v>
      </c>
      <c r="AX12" s="227">
        <v>422.35852</v>
      </c>
      <c r="AY12" s="227">
        <v>1911.1245248868779</v>
      </c>
      <c r="AZ12" s="227">
        <v>2314.2600000000002</v>
      </c>
      <c r="BA12" s="234"/>
      <c r="BB12" s="227">
        <v>303</v>
      </c>
      <c r="BC12" s="227">
        <v>593.67054000000007</v>
      </c>
      <c r="BD12" s="227">
        <v>1959.3087128712871</v>
      </c>
      <c r="BE12" s="227">
        <v>2314.2800000000002</v>
      </c>
      <c r="BF12" s="234"/>
      <c r="BG12" s="227">
        <v>288</v>
      </c>
      <c r="BH12" s="227">
        <v>585.72235999999998</v>
      </c>
      <c r="BI12" s="227">
        <v>2033.7581944444444</v>
      </c>
      <c r="BJ12" s="227">
        <v>2314.3150000000001</v>
      </c>
      <c r="BK12" s="234"/>
      <c r="BL12" s="227">
        <v>194</v>
      </c>
      <c r="BM12" s="227">
        <v>355.37584999999996</v>
      </c>
      <c r="BN12" s="227">
        <v>1831.8342783505154</v>
      </c>
      <c r="BO12" s="227">
        <v>2314.2600000000002</v>
      </c>
      <c r="BP12" s="231"/>
      <c r="BQ12" s="231"/>
    </row>
    <row r="13" spans="1:69" x14ac:dyDescent="0.35">
      <c r="A13" s="232" t="s">
        <v>22</v>
      </c>
      <c r="B13" s="232" t="s">
        <v>100</v>
      </c>
      <c r="C13" s="233"/>
      <c r="D13" s="233">
        <v>1167</v>
      </c>
      <c r="E13" s="233">
        <v>7258.69625</v>
      </c>
      <c r="F13" s="233">
        <v>6219.9625107112251</v>
      </c>
      <c r="G13" s="233">
        <v>4569.1499999999996</v>
      </c>
      <c r="H13" s="234"/>
      <c r="I13" s="233">
        <v>5955</v>
      </c>
      <c r="J13" s="233">
        <v>53937.313280000002</v>
      </c>
      <c r="K13" s="233">
        <v>9057.4833383711175</v>
      </c>
      <c r="L13" s="233">
        <v>7794.1900000000005</v>
      </c>
      <c r="M13" s="233"/>
      <c r="N13" s="233">
        <v>1961</v>
      </c>
      <c r="O13" s="233">
        <v>13907.637849999999</v>
      </c>
      <c r="P13" s="233">
        <v>7092.1151708312082</v>
      </c>
      <c r="Q13" s="233">
        <v>5302.21</v>
      </c>
      <c r="R13" s="233"/>
      <c r="S13" s="233">
        <v>1845</v>
      </c>
      <c r="T13" s="233">
        <v>14031.61767</v>
      </c>
      <c r="U13" s="233">
        <v>7605.2128292682928</v>
      </c>
      <c r="V13" s="233">
        <v>6498.74</v>
      </c>
      <c r="W13" s="233"/>
      <c r="X13" s="233">
        <v>2022</v>
      </c>
      <c r="Y13" s="233">
        <v>9325.9914200000003</v>
      </c>
      <c r="Z13" s="233">
        <v>4612.2608407517309</v>
      </c>
      <c r="AA13" s="233">
        <v>3472.38</v>
      </c>
      <c r="AB13" s="233"/>
      <c r="AC13" s="233">
        <v>1447</v>
      </c>
      <c r="AD13" s="233">
        <v>4663.1383399999995</v>
      </c>
      <c r="AE13" s="233">
        <v>3222.6249758120248</v>
      </c>
      <c r="AF13" s="233">
        <v>1617.24</v>
      </c>
      <c r="AG13" s="233"/>
      <c r="AH13" s="233">
        <v>923</v>
      </c>
      <c r="AI13" s="233">
        <v>2651.3674599999999</v>
      </c>
      <c r="AJ13" s="233">
        <v>2872.5541278439869</v>
      </c>
      <c r="AK13" s="233">
        <v>1047.23</v>
      </c>
      <c r="AL13" s="233"/>
      <c r="AM13" s="233">
        <v>607</v>
      </c>
      <c r="AN13" s="233">
        <v>2358.1987200000003</v>
      </c>
      <c r="AO13" s="233">
        <v>3885.0061285008237</v>
      </c>
      <c r="AP13" s="233">
        <v>1622.62</v>
      </c>
      <c r="AQ13" s="233"/>
      <c r="AR13" s="233">
        <v>256</v>
      </c>
      <c r="AS13" s="233">
        <v>1553.71651</v>
      </c>
      <c r="AT13" s="233">
        <v>6069.2051171875</v>
      </c>
      <c r="AU13" s="233">
        <v>5121.6099999999997</v>
      </c>
      <c r="AV13" s="233"/>
      <c r="AW13" s="233">
        <v>2880</v>
      </c>
      <c r="AX13" s="233">
        <v>10851.31711</v>
      </c>
      <c r="AY13" s="233">
        <v>3767.8184409722221</v>
      </c>
      <c r="AZ13" s="233">
        <v>2204.5500000000002</v>
      </c>
      <c r="BA13" s="233"/>
      <c r="BB13" s="233">
        <v>3194</v>
      </c>
      <c r="BC13" s="233">
        <v>11966.75282</v>
      </c>
      <c r="BD13" s="233">
        <v>3746.6351972448342</v>
      </c>
      <c r="BE13" s="233">
        <v>1736.2649999999999</v>
      </c>
      <c r="BF13" s="233"/>
      <c r="BG13" s="233">
        <v>2812</v>
      </c>
      <c r="BH13" s="233">
        <v>17777.472870000001</v>
      </c>
      <c r="BI13" s="233">
        <v>6322.0031543385494</v>
      </c>
      <c r="BJ13" s="233">
        <v>4459.335</v>
      </c>
      <c r="BK13" s="233"/>
      <c r="BL13" s="233">
        <v>1465</v>
      </c>
      <c r="BM13" s="233">
        <v>6132.0182299999997</v>
      </c>
      <c r="BN13" s="233">
        <v>4185.6779726962459</v>
      </c>
      <c r="BO13" s="233">
        <v>2139.65</v>
      </c>
      <c r="BP13" s="231"/>
      <c r="BQ13" s="231"/>
    </row>
    <row r="14" spans="1:69" x14ac:dyDescent="0.35">
      <c r="A14" s="241" t="s">
        <v>23</v>
      </c>
      <c r="B14" s="241" t="s">
        <v>101</v>
      </c>
      <c r="C14" s="242"/>
      <c r="D14" s="242">
        <v>1013</v>
      </c>
      <c r="E14" s="242">
        <v>6662.8461699999998</v>
      </c>
      <c r="F14" s="242">
        <v>6577.3407403751235</v>
      </c>
      <c r="G14" s="242">
        <v>5035</v>
      </c>
      <c r="H14" s="242"/>
      <c r="I14" s="242">
        <v>5874</v>
      </c>
      <c r="J14" s="242">
        <v>50626.353929999997</v>
      </c>
      <c r="K14" s="242">
        <v>8618.7187487231877</v>
      </c>
      <c r="L14" s="242">
        <v>7489.9449999999997</v>
      </c>
      <c r="M14" s="242"/>
      <c r="N14" s="242">
        <v>1790</v>
      </c>
      <c r="O14" s="242">
        <v>13112.557859999999</v>
      </c>
      <c r="P14" s="242">
        <v>7325.4513184357538</v>
      </c>
      <c r="Q14" s="242">
        <v>5560.18</v>
      </c>
      <c r="R14" s="242"/>
      <c r="S14" s="242">
        <v>1826</v>
      </c>
      <c r="T14" s="242">
        <v>13585.907569999999</v>
      </c>
      <c r="U14" s="242">
        <v>7440.2560624315447</v>
      </c>
      <c r="V14" s="242">
        <v>6423.84</v>
      </c>
      <c r="W14" s="242"/>
      <c r="X14" s="242">
        <v>1720</v>
      </c>
      <c r="Y14" s="242">
        <v>8818.1816099999996</v>
      </c>
      <c r="Z14" s="242">
        <v>5126.8497732558144</v>
      </c>
      <c r="AA14" s="242">
        <v>4150.83</v>
      </c>
      <c r="AB14" s="242"/>
      <c r="AC14" s="242">
        <v>446</v>
      </c>
      <c r="AD14" s="242">
        <v>2735.8047799999999</v>
      </c>
      <c r="AE14" s="242">
        <v>6134.0914349775785</v>
      </c>
      <c r="AF14" s="242">
        <v>4896.4449999999997</v>
      </c>
      <c r="AG14" s="242"/>
      <c r="AH14" s="242">
        <v>288</v>
      </c>
      <c r="AI14" s="242">
        <v>1464.7423200000001</v>
      </c>
      <c r="AJ14" s="242">
        <v>5085.9108333333334</v>
      </c>
      <c r="AK14" s="242">
        <v>3301.2349999999997</v>
      </c>
      <c r="AL14" s="242"/>
      <c r="AM14" s="242">
        <v>231</v>
      </c>
      <c r="AN14" s="242">
        <v>1418.5643700000001</v>
      </c>
      <c r="AO14" s="242">
        <v>6140.971298701299</v>
      </c>
      <c r="AP14" s="242">
        <v>4471.96</v>
      </c>
      <c r="AQ14" s="242"/>
      <c r="AR14" s="242">
        <v>245</v>
      </c>
      <c r="AS14" s="242">
        <v>1458.36331</v>
      </c>
      <c r="AT14" s="242">
        <v>5952.5033061224485</v>
      </c>
      <c r="AU14" s="242">
        <v>5208.71</v>
      </c>
      <c r="AV14" s="242"/>
      <c r="AW14" s="242">
        <v>1183</v>
      </c>
      <c r="AX14" s="242">
        <v>7244.0783700000002</v>
      </c>
      <c r="AY14" s="242">
        <v>6123.4812933220628</v>
      </c>
      <c r="AZ14" s="242">
        <v>4861.7</v>
      </c>
      <c r="BA14" s="242"/>
      <c r="BB14" s="242">
        <v>1191</v>
      </c>
      <c r="BC14" s="242">
        <v>6781.19085</v>
      </c>
      <c r="BD14" s="242">
        <v>5693.6950881612092</v>
      </c>
      <c r="BE14" s="242">
        <v>4513.87</v>
      </c>
      <c r="BF14" s="242"/>
      <c r="BG14" s="242">
        <v>2007</v>
      </c>
      <c r="BH14" s="242">
        <v>15602.67319</v>
      </c>
      <c r="BI14" s="242">
        <v>7774.1271499750874</v>
      </c>
      <c r="BJ14" s="242">
        <v>6557.67</v>
      </c>
      <c r="BK14" s="242"/>
      <c r="BL14" s="242">
        <v>752</v>
      </c>
      <c r="BM14" s="242">
        <v>4346.7413899999992</v>
      </c>
      <c r="BN14" s="242">
        <v>5780.2412101063828</v>
      </c>
      <c r="BO14" s="242">
        <v>4514.1549999999997</v>
      </c>
      <c r="BP14" s="231"/>
      <c r="BQ14" s="231"/>
    </row>
    <row r="15" spans="1:69" x14ac:dyDescent="0.35">
      <c r="A15" s="222" t="s">
        <v>24</v>
      </c>
      <c r="B15" s="222" t="s">
        <v>102</v>
      </c>
      <c r="C15" s="234"/>
      <c r="D15" s="227">
        <v>684</v>
      </c>
      <c r="E15" s="227">
        <v>5103.1133799999998</v>
      </c>
      <c r="F15" s="227">
        <v>7460.6920760233916</v>
      </c>
      <c r="G15" s="227">
        <v>6250.2999999999993</v>
      </c>
      <c r="H15" s="234"/>
      <c r="I15" s="227">
        <v>3432</v>
      </c>
      <c r="J15" s="227">
        <v>27319.699260000001</v>
      </c>
      <c r="K15" s="227">
        <v>7960.2853321678322</v>
      </c>
      <c r="L15" s="227">
        <v>7118.24</v>
      </c>
      <c r="M15" s="234"/>
      <c r="N15" s="227">
        <v>948</v>
      </c>
      <c r="O15" s="227">
        <v>6619.82744</v>
      </c>
      <c r="P15" s="227">
        <v>6982.9403375527427</v>
      </c>
      <c r="Q15" s="227">
        <v>5729.4699999999993</v>
      </c>
      <c r="R15" s="234"/>
      <c r="S15" s="227">
        <v>1201</v>
      </c>
      <c r="T15" s="227">
        <v>9161.6273399999991</v>
      </c>
      <c r="U15" s="227">
        <v>7628.3325062447957</v>
      </c>
      <c r="V15" s="227">
        <v>6597.68</v>
      </c>
      <c r="W15" s="234"/>
      <c r="X15" s="227">
        <v>1197</v>
      </c>
      <c r="Y15" s="227">
        <v>6840.0456900000008</v>
      </c>
      <c r="Z15" s="227">
        <v>5714.3238847117791</v>
      </c>
      <c r="AA15" s="227">
        <v>4861.3</v>
      </c>
      <c r="AB15" s="234"/>
      <c r="AC15" s="227">
        <v>236</v>
      </c>
      <c r="AD15" s="227">
        <v>1738.9614199999999</v>
      </c>
      <c r="AE15" s="227">
        <v>7368.480593220339</v>
      </c>
      <c r="AF15" s="227">
        <v>6597.4049999999997</v>
      </c>
      <c r="AG15" s="234"/>
      <c r="AH15" s="227">
        <v>102</v>
      </c>
      <c r="AI15" s="227">
        <v>620.60226</v>
      </c>
      <c r="AJ15" s="227">
        <v>6084.3358823529416</v>
      </c>
      <c r="AK15" s="227">
        <v>4514.08</v>
      </c>
      <c r="AL15" s="234"/>
      <c r="AM15" s="227">
        <v>106</v>
      </c>
      <c r="AN15" s="227">
        <v>638.6940699999999</v>
      </c>
      <c r="AO15" s="227">
        <v>6025.4157547169807</v>
      </c>
      <c r="AP15" s="227">
        <v>4861.3549999999996</v>
      </c>
      <c r="AQ15" s="234"/>
      <c r="AR15" s="227">
        <v>149</v>
      </c>
      <c r="AS15" s="227">
        <v>1140.2517</v>
      </c>
      <c r="AT15" s="227">
        <v>7652.695973154362</v>
      </c>
      <c r="AU15" s="227">
        <v>6944.74</v>
      </c>
      <c r="AV15" s="234"/>
      <c r="AW15" s="227">
        <v>847</v>
      </c>
      <c r="AX15" s="227">
        <v>5841.5749699999997</v>
      </c>
      <c r="AY15" s="227">
        <v>6896.7827272727272</v>
      </c>
      <c r="AZ15" s="227">
        <v>5897.41</v>
      </c>
      <c r="BA15" s="234"/>
      <c r="BB15" s="227">
        <v>975</v>
      </c>
      <c r="BC15" s="227">
        <v>6086.1987099999997</v>
      </c>
      <c r="BD15" s="227">
        <v>6242.2550871794874</v>
      </c>
      <c r="BE15" s="227">
        <v>5034.75</v>
      </c>
      <c r="BF15" s="234"/>
      <c r="BG15" s="227">
        <v>1175</v>
      </c>
      <c r="BH15" s="227">
        <v>9224.8809000000001</v>
      </c>
      <c r="BI15" s="227">
        <v>7850.9624680851066</v>
      </c>
      <c r="BJ15" s="227">
        <v>6770.92</v>
      </c>
      <c r="BK15" s="234"/>
      <c r="BL15" s="227">
        <v>507</v>
      </c>
      <c r="BM15" s="227">
        <v>3323.6888599999997</v>
      </c>
      <c r="BN15" s="227">
        <v>6555.5993293885604</v>
      </c>
      <c r="BO15" s="227">
        <v>5382.25</v>
      </c>
      <c r="BP15" s="231"/>
      <c r="BQ15" s="231"/>
    </row>
    <row r="16" spans="1:69" x14ac:dyDescent="0.35">
      <c r="A16" s="222" t="s">
        <v>25</v>
      </c>
      <c r="B16" s="222" t="s">
        <v>103</v>
      </c>
      <c r="C16" s="234"/>
      <c r="D16" s="227">
        <v>88</v>
      </c>
      <c r="E16" s="227">
        <v>229.67618999999999</v>
      </c>
      <c r="F16" s="227">
        <v>2609.9567045454546</v>
      </c>
      <c r="G16" s="227">
        <v>2118.4549999999999</v>
      </c>
      <c r="H16" s="234"/>
      <c r="I16" s="227">
        <v>1088</v>
      </c>
      <c r="J16" s="227">
        <v>3153.8116600000003</v>
      </c>
      <c r="K16" s="227">
        <v>2898.7239522058821</v>
      </c>
      <c r="L16" s="227">
        <v>2398.27</v>
      </c>
      <c r="M16" s="234"/>
      <c r="N16" s="227">
        <v>319</v>
      </c>
      <c r="O16" s="227">
        <v>921.14834999999994</v>
      </c>
      <c r="P16" s="227">
        <v>2887.6123824451411</v>
      </c>
      <c r="Q16" s="227">
        <v>2398.25</v>
      </c>
      <c r="R16" s="234"/>
      <c r="S16" s="227">
        <v>399</v>
      </c>
      <c r="T16" s="227">
        <v>1015.83764</v>
      </c>
      <c r="U16" s="227">
        <v>2545.9589974937344</v>
      </c>
      <c r="V16" s="227">
        <v>2398.2600000000002</v>
      </c>
      <c r="W16" s="234"/>
      <c r="X16" s="227">
        <v>163</v>
      </c>
      <c r="Y16" s="227">
        <v>256.80434000000002</v>
      </c>
      <c r="Z16" s="227">
        <v>1575.4867484662577</v>
      </c>
      <c r="AA16" s="227">
        <v>1547.27</v>
      </c>
      <c r="AB16" s="234"/>
      <c r="AC16" s="227">
        <v>31</v>
      </c>
      <c r="AD16" s="227">
        <v>60.501629999999999</v>
      </c>
      <c r="AE16" s="227">
        <v>1951.6654838709678</v>
      </c>
      <c r="AF16" s="227">
        <v>1598.9</v>
      </c>
      <c r="AG16" s="234"/>
      <c r="AH16" s="227" t="s">
        <v>507</v>
      </c>
      <c r="AI16" s="227" t="s">
        <v>507</v>
      </c>
      <c r="AJ16" s="227" t="s">
        <v>507</v>
      </c>
      <c r="AK16" s="227" t="s">
        <v>507</v>
      </c>
      <c r="AL16" s="234"/>
      <c r="AM16" s="227">
        <v>6</v>
      </c>
      <c r="AN16" s="227">
        <v>18.145130000000002</v>
      </c>
      <c r="AO16" s="227">
        <v>3024.1883333333335</v>
      </c>
      <c r="AP16" s="227">
        <v>2398.2600000000002</v>
      </c>
      <c r="AQ16" s="234"/>
      <c r="AR16" s="227">
        <v>17</v>
      </c>
      <c r="AS16" s="227">
        <v>29.09656</v>
      </c>
      <c r="AT16" s="227">
        <v>1711.5623529411764</v>
      </c>
      <c r="AU16" s="227">
        <v>624.89</v>
      </c>
      <c r="AV16" s="234"/>
      <c r="AW16" s="227">
        <v>185</v>
      </c>
      <c r="AX16" s="227">
        <v>412.02633000000003</v>
      </c>
      <c r="AY16" s="227">
        <v>2227.1693513513515</v>
      </c>
      <c r="AZ16" s="227">
        <v>2131.4299999999998</v>
      </c>
      <c r="BA16" s="234"/>
      <c r="BB16" s="227">
        <v>111</v>
      </c>
      <c r="BC16" s="227">
        <v>165.43600000000001</v>
      </c>
      <c r="BD16" s="227">
        <v>1490.4144144144145</v>
      </c>
      <c r="BE16" s="227">
        <v>1460.49</v>
      </c>
      <c r="BF16" s="234"/>
      <c r="BG16" s="227">
        <v>342</v>
      </c>
      <c r="BH16" s="227">
        <v>826.99861999999996</v>
      </c>
      <c r="BI16" s="227">
        <v>2418.1246198830409</v>
      </c>
      <c r="BJ16" s="227">
        <v>2179.9349999999999</v>
      </c>
      <c r="BK16" s="234"/>
      <c r="BL16" s="227">
        <v>157</v>
      </c>
      <c r="BM16" s="227">
        <v>253.53841</v>
      </c>
      <c r="BN16" s="227">
        <v>1614.894331210191</v>
      </c>
      <c r="BO16" s="227">
        <v>1578.76</v>
      </c>
      <c r="BP16" s="231"/>
      <c r="BQ16" s="231"/>
    </row>
    <row r="17" spans="1:69" x14ac:dyDescent="0.35">
      <c r="A17" s="222" t="s">
        <v>26</v>
      </c>
      <c r="B17" s="222" t="s">
        <v>104</v>
      </c>
      <c r="C17" s="234"/>
      <c r="D17" s="227">
        <v>313</v>
      </c>
      <c r="E17" s="227">
        <v>1252.8601000000001</v>
      </c>
      <c r="F17" s="227">
        <v>4002.7479233226836</v>
      </c>
      <c r="G17" s="227">
        <v>2671.67</v>
      </c>
      <c r="H17" s="234"/>
      <c r="I17" s="227">
        <v>1883</v>
      </c>
      <c r="J17" s="227">
        <v>18221.858219999998</v>
      </c>
      <c r="K17" s="227">
        <v>9677.0356983536913</v>
      </c>
      <c r="L17" s="227">
        <v>8918.07</v>
      </c>
      <c r="M17" s="234"/>
      <c r="N17" s="227">
        <v>631</v>
      </c>
      <c r="O17" s="227">
        <v>5080.2647500000003</v>
      </c>
      <c r="P17" s="227">
        <v>8051.1327258320125</v>
      </c>
      <c r="Q17" s="227">
        <v>5852.03</v>
      </c>
      <c r="R17" s="234"/>
      <c r="S17" s="227">
        <v>455</v>
      </c>
      <c r="T17" s="227">
        <v>3310.8316600000003</v>
      </c>
      <c r="U17" s="227">
        <v>7276.5530989010986</v>
      </c>
      <c r="V17" s="227">
        <v>6426.29</v>
      </c>
      <c r="W17" s="234"/>
      <c r="X17" s="227">
        <v>437</v>
      </c>
      <c r="Y17" s="227">
        <v>1528.2124799999999</v>
      </c>
      <c r="Z17" s="227">
        <v>3497.0537299771167</v>
      </c>
      <c r="AA17" s="227">
        <v>2225.92</v>
      </c>
      <c r="AB17" s="234"/>
      <c r="AC17" s="227">
        <v>175</v>
      </c>
      <c r="AD17" s="227">
        <v>907.93836999999996</v>
      </c>
      <c r="AE17" s="227">
        <v>5188.2192571428568</v>
      </c>
      <c r="AF17" s="227">
        <v>3934.49</v>
      </c>
      <c r="AG17" s="234"/>
      <c r="AH17" s="227">
        <v>124</v>
      </c>
      <c r="AI17" s="227">
        <v>743.96715000000006</v>
      </c>
      <c r="AJ17" s="227">
        <v>5999.7350806451614</v>
      </c>
      <c r="AK17" s="227">
        <v>4084.8999999999996</v>
      </c>
      <c r="AL17" s="234"/>
      <c r="AM17" s="227">
        <v>104</v>
      </c>
      <c r="AN17" s="227">
        <v>711.37546999999995</v>
      </c>
      <c r="AO17" s="227">
        <v>6840.1487500000003</v>
      </c>
      <c r="AP17" s="227">
        <v>6064.7000000000007</v>
      </c>
      <c r="AQ17" s="234"/>
      <c r="AR17" s="227">
        <v>67</v>
      </c>
      <c r="AS17" s="227">
        <v>256.29102999999998</v>
      </c>
      <c r="AT17" s="227">
        <v>3825.2392537313435</v>
      </c>
      <c r="AU17" s="227">
        <v>3147.78</v>
      </c>
      <c r="AV17" s="234"/>
      <c r="AW17" s="227">
        <v>192</v>
      </c>
      <c r="AX17" s="227">
        <v>851.22808999999995</v>
      </c>
      <c r="AY17" s="227">
        <v>4433.4796354166665</v>
      </c>
      <c r="AZ17" s="227">
        <v>3035.33</v>
      </c>
      <c r="BA17" s="234"/>
      <c r="BB17" s="227">
        <v>94</v>
      </c>
      <c r="BC17" s="227">
        <v>411.97184000000004</v>
      </c>
      <c r="BD17" s="227">
        <v>4382.6791489361703</v>
      </c>
      <c r="BE17" s="227">
        <v>2525.7200000000003</v>
      </c>
      <c r="BF17" s="234"/>
      <c r="BG17" s="227">
        <v>660</v>
      </c>
      <c r="BH17" s="227">
        <v>5073.5361299999995</v>
      </c>
      <c r="BI17" s="227">
        <v>7687.1759545454543</v>
      </c>
      <c r="BJ17" s="227">
        <v>7121.6450000000004</v>
      </c>
      <c r="BK17" s="234"/>
      <c r="BL17" s="227">
        <v>92</v>
      </c>
      <c r="BM17" s="227">
        <v>551.74345999999991</v>
      </c>
      <c r="BN17" s="227">
        <v>5997.2115217391301</v>
      </c>
      <c r="BO17" s="227">
        <v>4056.5550000000003</v>
      </c>
      <c r="BP17" s="231"/>
      <c r="BQ17" s="231"/>
    </row>
    <row r="18" spans="1:69" x14ac:dyDescent="0.35">
      <c r="A18" s="222" t="s">
        <v>27</v>
      </c>
      <c r="B18" s="222" t="s">
        <v>105</v>
      </c>
      <c r="C18" s="234"/>
      <c r="D18" s="227">
        <v>49</v>
      </c>
      <c r="E18" s="227">
        <v>69.253190000000004</v>
      </c>
      <c r="F18" s="227">
        <v>1413.3304081632652</v>
      </c>
      <c r="G18" s="227">
        <v>1022.35</v>
      </c>
      <c r="H18" s="234"/>
      <c r="I18" s="227">
        <v>176</v>
      </c>
      <c r="J18" s="227">
        <v>791.43650000000002</v>
      </c>
      <c r="K18" s="227">
        <v>4496.798295454545</v>
      </c>
      <c r="L18" s="227">
        <v>3991.09</v>
      </c>
      <c r="M18" s="234"/>
      <c r="N18" s="227">
        <v>90</v>
      </c>
      <c r="O18" s="227">
        <v>347.41768000000002</v>
      </c>
      <c r="P18" s="227">
        <v>3860.1964444444443</v>
      </c>
      <c r="Q18" s="227">
        <v>3228.9650000000001</v>
      </c>
      <c r="R18" s="234"/>
      <c r="S18" s="227">
        <v>56</v>
      </c>
      <c r="T18" s="227">
        <v>94.401200000000003</v>
      </c>
      <c r="U18" s="227">
        <v>1685.7357142857143</v>
      </c>
      <c r="V18" s="227">
        <v>1255.9849999999999</v>
      </c>
      <c r="W18" s="234"/>
      <c r="X18" s="227">
        <v>51</v>
      </c>
      <c r="Y18" s="227">
        <v>38.715660000000007</v>
      </c>
      <c r="Z18" s="227">
        <v>759.13058823529411</v>
      </c>
      <c r="AA18" s="227">
        <v>610.03</v>
      </c>
      <c r="AB18" s="234"/>
      <c r="AC18" s="227">
        <v>28</v>
      </c>
      <c r="AD18" s="227">
        <v>27.166150000000002</v>
      </c>
      <c r="AE18" s="227">
        <v>970.21964285714284</v>
      </c>
      <c r="AF18" s="227">
        <v>878.97</v>
      </c>
      <c r="AG18" s="234"/>
      <c r="AH18" s="227">
        <v>75</v>
      </c>
      <c r="AI18" s="227">
        <v>99.383470000000003</v>
      </c>
      <c r="AJ18" s="227">
        <v>1325.1129333333333</v>
      </c>
      <c r="AK18" s="227">
        <v>1045.69</v>
      </c>
      <c r="AL18" s="234"/>
      <c r="AM18" s="227">
        <v>36</v>
      </c>
      <c r="AN18" s="227">
        <v>50.349699999999999</v>
      </c>
      <c r="AO18" s="227">
        <v>1398.6027777777779</v>
      </c>
      <c r="AP18" s="227">
        <v>1300.3699999999999</v>
      </c>
      <c r="AQ18" s="234"/>
      <c r="AR18" s="227">
        <v>30</v>
      </c>
      <c r="AS18" s="227">
        <v>29.62377</v>
      </c>
      <c r="AT18" s="227">
        <v>987.45899999999995</v>
      </c>
      <c r="AU18" s="227">
        <v>904.29</v>
      </c>
      <c r="AV18" s="234"/>
      <c r="AW18" s="227">
        <v>29</v>
      </c>
      <c r="AX18" s="227">
        <v>49.967550000000003</v>
      </c>
      <c r="AY18" s="227">
        <v>1723.0189655172414</v>
      </c>
      <c r="AZ18" s="227">
        <v>806.85</v>
      </c>
      <c r="BA18" s="234"/>
      <c r="BB18" s="227">
        <v>28</v>
      </c>
      <c r="BC18" s="227">
        <v>57.790610000000001</v>
      </c>
      <c r="BD18" s="227">
        <v>2063.9503571428572</v>
      </c>
      <c r="BE18" s="227">
        <v>1596.65</v>
      </c>
      <c r="BF18" s="234"/>
      <c r="BG18" s="227">
        <v>42</v>
      </c>
      <c r="BH18" s="227">
        <v>152.48163</v>
      </c>
      <c r="BI18" s="227">
        <v>3630.5149999999999</v>
      </c>
      <c r="BJ18" s="227">
        <v>3587.835</v>
      </c>
      <c r="BK18" s="234"/>
      <c r="BL18" s="227">
        <v>46</v>
      </c>
      <c r="BM18" s="227">
        <v>208.54317</v>
      </c>
      <c r="BN18" s="227">
        <v>4533.5471739130435</v>
      </c>
      <c r="BO18" s="227">
        <v>4932.875</v>
      </c>
      <c r="BP18" s="231"/>
      <c r="BQ18" s="231"/>
    </row>
    <row r="19" spans="1:69" x14ac:dyDescent="0.35">
      <c r="A19" s="241" t="s">
        <v>28</v>
      </c>
      <c r="B19" s="241" t="s">
        <v>106</v>
      </c>
      <c r="C19" s="242"/>
      <c r="D19" s="242">
        <v>331</v>
      </c>
      <c r="E19" s="242">
        <v>595.85007999999993</v>
      </c>
      <c r="F19" s="242">
        <v>1800.1512990936556</v>
      </c>
      <c r="G19" s="242">
        <v>1054.1399999999999</v>
      </c>
      <c r="H19" s="242"/>
      <c r="I19" s="242">
        <v>1657</v>
      </c>
      <c r="J19" s="242">
        <v>3310.9593500000001</v>
      </c>
      <c r="K19" s="242">
        <v>1998.1649668074833</v>
      </c>
      <c r="L19" s="242">
        <v>1413.91</v>
      </c>
      <c r="M19" s="242"/>
      <c r="N19" s="242">
        <v>551</v>
      </c>
      <c r="O19" s="242">
        <v>795.07998999999995</v>
      </c>
      <c r="P19" s="242">
        <v>1442.976388384755</v>
      </c>
      <c r="Q19" s="242">
        <v>819.39</v>
      </c>
      <c r="R19" s="242"/>
      <c r="S19" s="242">
        <v>269</v>
      </c>
      <c r="T19" s="242">
        <v>445.71009999999995</v>
      </c>
      <c r="U19" s="242">
        <v>1656.9148698884758</v>
      </c>
      <c r="V19" s="242">
        <v>1306.67</v>
      </c>
      <c r="W19" s="242"/>
      <c r="X19" s="242">
        <v>461</v>
      </c>
      <c r="Y19" s="242">
        <v>507.80980999999997</v>
      </c>
      <c r="Z19" s="242">
        <v>1101.5397180043383</v>
      </c>
      <c r="AA19" s="242">
        <v>815.45</v>
      </c>
      <c r="AB19" s="242"/>
      <c r="AC19" s="242">
        <v>1107</v>
      </c>
      <c r="AD19" s="242">
        <v>1927.33356</v>
      </c>
      <c r="AE19" s="242">
        <v>1741.0420596205961</v>
      </c>
      <c r="AF19" s="242">
        <v>1073.21</v>
      </c>
      <c r="AG19" s="242"/>
      <c r="AH19" s="242">
        <v>699</v>
      </c>
      <c r="AI19" s="242">
        <v>1186.6251399999999</v>
      </c>
      <c r="AJ19" s="242">
        <v>1697.6039198855508</v>
      </c>
      <c r="AK19" s="242">
        <v>690.85</v>
      </c>
      <c r="AL19" s="242"/>
      <c r="AM19" s="242">
        <v>415</v>
      </c>
      <c r="AN19" s="242">
        <v>939.63434999999993</v>
      </c>
      <c r="AO19" s="242">
        <v>2264.179156626506</v>
      </c>
      <c r="AP19" s="242">
        <v>614.20000000000005</v>
      </c>
      <c r="AQ19" s="242"/>
      <c r="AR19" s="242">
        <v>28</v>
      </c>
      <c r="AS19" s="242">
        <v>95.353200000000001</v>
      </c>
      <c r="AT19" s="242">
        <v>3405.4714285714285</v>
      </c>
      <c r="AU19" s="242">
        <v>1327.99</v>
      </c>
      <c r="AV19" s="242"/>
      <c r="AW19" s="242">
        <v>2090</v>
      </c>
      <c r="AX19" s="242">
        <v>3607.2387400000002</v>
      </c>
      <c r="AY19" s="242">
        <v>1725.9515502392344</v>
      </c>
      <c r="AZ19" s="242">
        <v>1114.6500000000001</v>
      </c>
      <c r="BA19" s="242"/>
      <c r="BB19" s="242">
        <v>2599</v>
      </c>
      <c r="BC19" s="242">
        <v>5185.5619699999997</v>
      </c>
      <c r="BD19" s="242">
        <v>1995.2143016544826</v>
      </c>
      <c r="BE19" s="242">
        <v>1163.0999999999999</v>
      </c>
      <c r="BF19" s="242"/>
      <c r="BG19" s="242">
        <v>1577</v>
      </c>
      <c r="BH19" s="242">
        <v>2174.7996800000001</v>
      </c>
      <c r="BI19" s="242">
        <v>1379.0739885859227</v>
      </c>
      <c r="BJ19" s="242">
        <v>948.27</v>
      </c>
      <c r="BK19" s="242"/>
      <c r="BL19" s="242">
        <v>1054</v>
      </c>
      <c r="BM19" s="242">
        <v>1785.27684</v>
      </c>
      <c r="BN19" s="242">
        <v>1693.8110436432637</v>
      </c>
      <c r="BO19" s="242">
        <v>970.65000000000009</v>
      </c>
      <c r="BP19" s="231"/>
      <c r="BQ19" s="231"/>
    </row>
    <row r="20" spans="1:69" x14ac:dyDescent="0.35">
      <c r="A20" s="222" t="s">
        <v>29</v>
      </c>
      <c r="B20" s="222" t="s">
        <v>107</v>
      </c>
      <c r="C20" s="234"/>
      <c r="D20" s="227">
        <v>276</v>
      </c>
      <c r="E20" s="227">
        <v>514.94781</v>
      </c>
      <c r="F20" s="227">
        <v>1865.7529347826087</v>
      </c>
      <c r="G20" s="227">
        <v>1070.375</v>
      </c>
      <c r="H20" s="234"/>
      <c r="I20" s="227">
        <v>1655</v>
      </c>
      <c r="J20" s="227">
        <v>3300.7170299999998</v>
      </c>
      <c r="K20" s="227">
        <v>1994.3909546827795</v>
      </c>
      <c r="L20" s="227">
        <v>1413.91</v>
      </c>
      <c r="M20" s="234"/>
      <c r="N20" s="227">
        <v>527</v>
      </c>
      <c r="O20" s="227">
        <v>614.82623000000001</v>
      </c>
      <c r="P20" s="227">
        <v>1166.6531878557876</v>
      </c>
      <c r="Q20" s="227">
        <v>788.72</v>
      </c>
      <c r="R20" s="234"/>
      <c r="S20" s="227">
        <v>268</v>
      </c>
      <c r="T20" s="227">
        <v>443.82375999999999</v>
      </c>
      <c r="U20" s="227">
        <v>1656.0588059701493</v>
      </c>
      <c r="V20" s="227">
        <v>1306.595</v>
      </c>
      <c r="W20" s="234"/>
      <c r="X20" s="227">
        <v>461</v>
      </c>
      <c r="Y20" s="227">
        <v>507.45898999999997</v>
      </c>
      <c r="Z20" s="227">
        <v>1100.7787201735357</v>
      </c>
      <c r="AA20" s="227">
        <v>815.45</v>
      </c>
      <c r="AB20" s="234"/>
      <c r="AC20" s="227">
        <v>404</v>
      </c>
      <c r="AD20" s="227">
        <v>790.41673000000003</v>
      </c>
      <c r="AE20" s="227">
        <v>1956.4770544554456</v>
      </c>
      <c r="AF20" s="227">
        <v>1250.6100000000001</v>
      </c>
      <c r="AG20" s="234"/>
      <c r="AH20" s="227">
        <v>140</v>
      </c>
      <c r="AI20" s="227">
        <v>262.10649999999998</v>
      </c>
      <c r="AJ20" s="227">
        <v>1872.1892857142857</v>
      </c>
      <c r="AK20" s="227">
        <v>1248.99</v>
      </c>
      <c r="AL20" s="234"/>
      <c r="AM20" s="227">
        <v>120</v>
      </c>
      <c r="AN20" s="227">
        <v>326.47040000000004</v>
      </c>
      <c r="AO20" s="227">
        <v>2720.5866666666666</v>
      </c>
      <c r="AP20" s="227">
        <v>1499.99</v>
      </c>
      <c r="AQ20" s="234"/>
      <c r="AR20" s="227">
        <v>22</v>
      </c>
      <c r="AS20" s="227">
        <v>73.100380000000001</v>
      </c>
      <c r="AT20" s="227">
        <v>3322.7445454545455</v>
      </c>
      <c r="AU20" s="227">
        <v>1408.9250000000002</v>
      </c>
      <c r="AV20" s="234"/>
      <c r="AW20" s="227">
        <v>1148</v>
      </c>
      <c r="AX20" s="227">
        <v>1974.8630600000001</v>
      </c>
      <c r="AY20" s="227">
        <v>1720.2639895470384</v>
      </c>
      <c r="AZ20" s="227">
        <v>1249</v>
      </c>
      <c r="BA20" s="234"/>
      <c r="BB20" s="227">
        <v>2115</v>
      </c>
      <c r="BC20" s="227">
        <v>4351.2176600000003</v>
      </c>
      <c r="BD20" s="227">
        <v>2057.3133144208036</v>
      </c>
      <c r="BE20" s="227">
        <v>1249.01</v>
      </c>
      <c r="BF20" s="234"/>
      <c r="BG20" s="227">
        <v>1312</v>
      </c>
      <c r="BH20" s="227">
        <v>1831.6044099999999</v>
      </c>
      <c r="BI20" s="227">
        <v>1396.0399466463414</v>
      </c>
      <c r="BJ20" s="227">
        <v>1024.2249999999999</v>
      </c>
      <c r="BK20" s="234"/>
      <c r="BL20" s="227">
        <v>935</v>
      </c>
      <c r="BM20" s="227">
        <v>1136.3390300000001</v>
      </c>
      <c r="BN20" s="227">
        <v>1215.3358609625668</v>
      </c>
      <c r="BO20" s="227">
        <v>969.32</v>
      </c>
      <c r="BP20" s="231"/>
      <c r="BQ20" s="231"/>
    </row>
    <row r="21" spans="1:69" x14ac:dyDescent="0.35">
      <c r="A21" s="222" t="s">
        <v>30</v>
      </c>
      <c r="B21" s="222" t="s">
        <v>108</v>
      </c>
      <c r="C21" s="234"/>
      <c r="D21" s="227">
        <v>89</v>
      </c>
      <c r="E21" s="227">
        <v>79.998840000000001</v>
      </c>
      <c r="F21" s="227">
        <v>898.86337078651684</v>
      </c>
      <c r="G21" s="227">
        <v>640.67999999999995</v>
      </c>
      <c r="H21" s="234"/>
      <c r="I21" s="227">
        <v>3</v>
      </c>
      <c r="J21" s="227">
        <v>9.1455099999999998</v>
      </c>
      <c r="K21" s="227">
        <v>3048.5033333333331</v>
      </c>
      <c r="L21" s="227">
        <v>678.45</v>
      </c>
      <c r="M21" s="234"/>
      <c r="N21" s="227">
        <v>19</v>
      </c>
      <c r="O21" s="227">
        <v>10.736870000000001</v>
      </c>
      <c r="P21" s="227">
        <v>565.09842105263158</v>
      </c>
      <c r="Q21" s="227">
        <v>364.92</v>
      </c>
      <c r="R21" s="234"/>
      <c r="S21" s="227" t="s">
        <v>507</v>
      </c>
      <c r="T21" s="227" t="s">
        <v>507</v>
      </c>
      <c r="U21" s="227" t="s">
        <v>507</v>
      </c>
      <c r="V21" s="227" t="s">
        <v>507</v>
      </c>
      <c r="W21" s="234"/>
      <c r="X21" s="227" t="s">
        <v>507</v>
      </c>
      <c r="Y21" s="227" t="s">
        <v>507</v>
      </c>
      <c r="Z21" s="227" t="s">
        <v>507</v>
      </c>
      <c r="AA21" s="227" t="s">
        <v>507</v>
      </c>
      <c r="AB21" s="234"/>
      <c r="AC21" s="227">
        <v>935</v>
      </c>
      <c r="AD21" s="227">
        <v>1124.2826499999999</v>
      </c>
      <c r="AE21" s="227">
        <v>1202.4413368983958</v>
      </c>
      <c r="AF21" s="227">
        <v>830.27</v>
      </c>
      <c r="AG21" s="234"/>
      <c r="AH21" s="227">
        <v>554</v>
      </c>
      <c r="AI21" s="227">
        <v>455.30607000000003</v>
      </c>
      <c r="AJ21" s="227">
        <v>821.85211191335736</v>
      </c>
      <c r="AK21" s="227">
        <v>464.11</v>
      </c>
      <c r="AL21" s="234"/>
      <c r="AM21" s="227">
        <v>336</v>
      </c>
      <c r="AN21" s="227">
        <v>396.18351000000001</v>
      </c>
      <c r="AO21" s="227">
        <v>1179.1175892857143</v>
      </c>
      <c r="AP21" s="227">
        <v>464.56</v>
      </c>
      <c r="AQ21" s="234"/>
      <c r="AR21" s="227">
        <v>9</v>
      </c>
      <c r="AS21" s="227">
        <v>22.25282</v>
      </c>
      <c r="AT21" s="227">
        <v>2472.5355555555557</v>
      </c>
      <c r="AU21" s="227">
        <v>1462.98</v>
      </c>
      <c r="AV21" s="234"/>
      <c r="AW21" s="227">
        <v>1374</v>
      </c>
      <c r="AX21" s="227">
        <v>1629.49146</v>
      </c>
      <c r="AY21" s="227">
        <v>1185.9472052401748</v>
      </c>
      <c r="AZ21" s="227">
        <v>748.36</v>
      </c>
      <c r="BA21" s="234"/>
      <c r="BB21" s="227">
        <v>731</v>
      </c>
      <c r="BC21" s="227">
        <v>465.05694</v>
      </c>
      <c r="BD21" s="227">
        <v>636.19280437756493</v>
      </c>
      <c r="BE21" s="227">
        <v>498.48</v>
      </c>
      <c r="BF21" s="234"/>
      <c r="BG21" s="227">
        <v>432</v>
      </c>
      <c r="BH21" s="227">
        <v>343.08328999999998</v>
      </c>
      <c r="BI21" s="227">
        <v>794.17428240740742</v>
      </c>
      <c r="BJ21" s="227">
        <v>541.61500000000001</v>
      </c>
      <c r="BK21" s="234"/>
      <c r="BL21" s="227">
        <v>140</v>
      </c>
      <c r="BM21" s="227">
        <v>60.688749999999999</v>
      </c>
      <c r="BN21" s="227">
        <v>433.49107142857144</v>
      </c>
      <c r="BO21" s="227">
        <v>372.81</v>
      </c>
      <c r="BP21" s="231"/>
      <c r="BQ21" s="231"/>
    </row>
    <row r="22" spans="1:69" x14ac:dyDescent="0.35">
      <c r="A22" s="222" t="s">
        <v>31</v>
      </c>
      <c r="B22" s="222" t="s">
        <v>109</v>
      </c>
      <c r="C22" s="234"/>
      <c r="D22" s="227"/>
      <c r="E22" s="227"/>
      <c r="F22" s="227"/>
      <c r="G22" s="227"/>
      <c r="H22" s="234"/>
      <c r="I22" s="227"/>
      <c r="J22" s="227"/>
      <c r="K22" s="227"/>
      <c r="L22" s="227"/>
      <c r="M22" s="234"/>
      <c r="N22" s="227"/>
      <c r="O22" s="227"/>
      <c r="P22" s="227"/>
      <c r="Q22" s="227"/>
      <c r="R22" s="234"/>
      <c r="S22" s="227"/>
      <c r="T22" s="227"/>
      <c r="U22" s="227"/>
      <c r="V22" s="227"/>
      <c r="W22" s="234"/>
      <c r="X22" s="227"/>
      <c r="Y22" s="227"/>
      <c r="Z22" s="227"/>
      <c r="AA22" s="227"/>
      <c r="AB22" s="234"/>
      <c r="AC22" s="227"/>
      <c r="AD22" s="227"/>
      <c r="AE22" s="227"/>
      <c r="AF22" s="227"/>
      <c r="AG22" s="234"/>
      <c r="AH22" s="227"/>
      <c r="AI22" s="227"/>
      <c r="AJ22" s="227"/>
      <c r="AK22" s="227"/>
      <c r="AL22" s="234"/>
      <c r="AM22" s="227"/>
      <c r="AN22" s="227"/>
      <c r="AO22" s="227"/>
      <c r="AP22" s="227"/>
      <c r="AQ22" s="234"/>
      <c r="AR22" s="227"/>
      <c r="AS22" s="227"/>
      <c r="AT22" s="227"/>
      <c r="AU22" s="227"/>
      <c r="AV22" s="234"/>
      <c r="AW22" s="227"/>
      <c r="AX22" s="227"/>
      <c r="AY22" s="227"/>
      <c r="AZ22" s="227"/>
      <c r="BA22" s="234"/>
      <c r="BB22" s="227"/>
      <c r="BC22" s="227"/>
      <c r="BD22" s="227"/>
      <c r="BE22" s="227"/>
      <c r="BF22" s="234"/>
      <c r="BG22" s="227"/>
      <c r="BH22" s="227"/>
      <c r="BI22" s="227"/>
      <c r="BJ22" s="227"/>
      <c r="BK22" s="234"/>
      <c r="BL22" s="227"/>
      <c r="BM22" s="227"/>
      <c r="BN22" s="227"/>
      <c r="BO22" s="227"/>
      <c r="BP22" s="231"/>
      <c r="BQ22" s="231"/>
    </row>
    <row r="23" spans="1:69" x14ac:dyDescent="0.35">
      <c r="A23" s="222" t="s">
        <v>32</v>
      </c>
      <c r="B23" s="222" t="s">
        <v>110</v>
      </c>
      <c r="C23" s="234"/>
      <c r="D23" s="227"/>
      <c r="E23" s="227"/>
      <c r="F23" s="227"/>
      <c r="G23" s="227"/>
      <c r="H23" s="234"/>
      <c r="I23" s="227"/>
      <c r="J23" s="227"/>
      <c r="K23" s="227"/>
      <c r="L23" s="227"/>
      <c r="M23" s="234"/>
      <c r="N23" s="227">
        <v>16</v>
      </c>
      <c r="O23" s="227">
        <v>169.51689000000002</v>
      </c>
      <c r="P23" s="227">
        <v>10594.805625000001</v>
      </c>
      <c r="Q23" s="227">
        <v>8025.6450000000004</v>
      </c>
      <c r="R23" s="234"/>
      <c r="S23" s="227"/>
      <c r="T23" s="227"/>
      <c r="U23" s="227"/>
      <c r="V23" s="227"/>
      <c r="W23" s="234"/>
      <c r="X23" s="227"/>
      <c r="Y23" s="227"/>
      <c r="Z23" s="227"/>
      <c r="AA23" s="227"/>
      <c r="AB23" s="234"/>
      <c r="AC23" s="227">
        <v>3</v>
      </c>
      <c r="AD23" s="227">
        <v>12.634179999999999</v>
      </c>
      <c r="AE23" s="227">
        <v>4211.3933333333325</v>
      </c>
      <c r="AF23" s="227">
        <v>2405.5300000000002</v>
      </c>
      <c r="AG23" s="234"/>
      <c r="AH23" s="227">
        <v>64</v>
      </c>
      <c r="AI23" s="227">
        <v>465.33451000000002</v>
      </c>
      <c r="AJ23" s="227">
        <v>7270.8517187500001</v>
      </c>
      <c r="AK23" s="227">
        <v>3156.4300000000003</v>
      </c>
      <c r="AL23" s="234"/>
      <c r="AM23" s="227">
        <v>17</v>
      </c>
      <c r="AN23" s="227">
        <v>216.98044000000002</v>
      </c>
      <c r="AO23" s="227">
        <v>12763.555294117647</v>
      </c>
      <c r="AP23" s="227">
        <v>454.40999999999997</v>
      </c>
      <c r="AQ23" s="234"/>
      <c r="AR23" s="227"/>
      <c r="AS23" s="227"/>
      <c r="AT23" s="227"/>
      <c r="AU23" s="227"/>
      <c r="AV23" s="234"/>
      <c r="AW23" s="227"/>
      <c r="AX23" s="227"/>
      <c r="AY23" s="227"/>
      <c r="AZ23" s="227"/>
      <c r="BA23" s="234"/>
      <c r="BB23" s="227">
        <v>16</v>
      </c>
      <c r="BC23" s="227">
        <v>369.28737000000001</v>
      </c>
      <c r="BD23" s="227">
        <v>23080.460625</v>
      </c>
      <c r="BE23" s="227">
        <v>21778.36</v>
      </c>
      <c r="BF23" s="234"/>
      <c r="BG23" s="227"/>
      <c r="BH23" s="227"/>
      <c r="BI23" s="227"/>
      <c r="BJ23" s="227"/>
      <c r="BK23" s="234"/>
      <c r="BL23" s="227">
        <v>52</v>
      </c>
      <c r="BM23" s="227">
        <v>586.47431999999992</v>
      </c>
      <c r="BN23" s="227">
        <v>11278.352307692308</v>
      </c>
      <c r="BO23" s="227">
        <v>7675.52</v>
      </c>
      <c r="BP23" s="231"/>
      <c r="BQ23" s="231"/>
    </row>
    <row r="24" spans="1:69" x14ac:dyDescent="0.35">
      <c r="A24" s="228" t="s">
        <v>334</v>
      </c>
      <c r="B24" s="228"/>
      <c r="C24" s="234"/>
      <c r="D24" s="234"/>
      <c r="E24" s="234">
        <f>E25+E26+E27+E30</f>
        <v>18002.122090000001</v>
      </c>
      <c r="F24" s="234"/>
      <c r="G24" s="234"/>
      <c r="H24" s="234"/>
      <c r="I24" s="234"/>
      <c r="J24" s="234">
        <f>J25+J26+J27+J30</f>
        <v>94409.411680000005</v>
      </c>
      <c r="K24" s="234"/>
      <c r="L24" s="234"/>
      <c r="M24" s="234"/>
      <c r="N24" s="234"/>
      <c r="O24" s="234">
        <f>O25+O26+O27+O30</f>
        <v>22375.031870000003</v>
      </c>
      <c r="P24" s="234"/>
      <c r="Q24" s="234"/>
      <c r="R24" s="234"/>
      <c r="S24" s="234"/>
      <c r="T24" s="234">
        <f>T25+T26+T27+T30</f>
        <v>39671.082870000006</v>
      </c>
      <c r="U24" s="234"/>
      <c r="V24" s="234"/>
      <c r="W24" s="234"/>
      <c r="X24" s="234"/>
      <c r="Y24" s="234">
        <f>Y25+Y26+Y27+Y30</f>
        <v>19253.397840000001</v>
      </c>
      <c r="Z24" s="234"/>
      <c r="AA24" s="234"/>
      <c r="AB24" s="234"/>
      <c r="AC24" s="234"/>
      <c r="AD24" s="234">
        <f>AD25+AD26+AD27+AD30</f>
        <v>14851.177659999999</v>
      </c>
      <c r="AE24" s="234"/>
      <c r="AF24" s="234"/>
      <c r="AG24" s="234"/>
      <c r="AH24" s="234"/>
      <c r="AI24" s="234">
        <f>AI25+AI26+AI27+AI30</f>
        <v>10197.92468</v>
      </c>
      <c r="AJ24" s="234"/>
      <c r="AK24" s="234"/>
      <c r="AL24" s="234"/>
      <c r="AM24" s="234"/>
      <c r="AN24" s="234">
        <f>AN25+AN26+AN27+AN30</f>
        <v>8588.5264700000007</v>
      </c>
      <c r="AO24" s="234"/>
      <c r="AP24" s="234"/>
      <c r="AQ24" s="234"/>
      <c r="AR24" s="234"/>
      <c r="AS24" s="234">
        <f>AS25+AS26+AS27+AS30</f>
        <v>9080.95975</v>
      </c>
      <c r="AT24" s="234"/>
      <c r="AU24" s="234"/>
      <c r="AV24" s="234"/>
      <c r="AW24" s="234"/>
      <c r="AX24" s="234">
        <f>AX25+AX26+AX27+AX30</f>
        <v>12730.510999999999</v>
      </c>
      <c r="AY24" s="234"/>
      <c r="AZ24" s="234"/>
      <c r="BA24" s="234"/>
      <c r="BB24" s="234"/>
      <c r="BC24" s="234">
        <f>BC25+BC26+BC27+BC30</f>
        <v>19635.981220000001</v>
      </c>
      <c r="BD24" s="234"/>
      <c r="BE24" s="234"/>
      <c r="BF24" s="234"/>
      <c r="BG24" s="234"/>
      <c r="BH24" s="234">
        <f>BH25+BH26+BH27+BH30</f>
        <v>23674.600700000003</v>
      </c>
      <c r="BI24" s="234"/>
      <c r="BJ24" s="234"/>
      <c r="BK24" s="234"/>
      <c r="BL24" s="234"/>
      <c r="BM24" s="234">
        <f>BM25+BM26+BM27+BM30</f>
        <v>6692.0716400000001</v>
      </c>
      <c r="BN24" s="234"/>
      <c r="BO24" s="234"/>
      <c r="BP24" s="231"/>
      <c r="BQ24" s="231"/>
    </row>
    <row r="25" spans="1:69" x14ac:dyDescent="0.35">
      <c r="A25" s="235" t="s">
        <v>34</v>
      </c>
      <c r="B25" s="235" t="s">
        <v>111</v>
      </c>
      <c r="C25" s="230"/>
      <c r="D25" s="236">
        <v>1249</v>
      </c>
      <c r="E25" s="236">
        <v>15893.973330000001</v>
      </c>
      <c r="F25" s="236">
        <v>12725.358951160928</v>
      </c>
      <c r="G25" s="236">
        <v>11446.52</v>
      </c>
      <c r="H25" s="234"/>
      <c r="I25" s="236">
        <v>6522</v>
      </c>
      <c r="J25" s="236">
        <v>90467.080180000004</v>
      </c>
      <c r="K25" s="236">
        <v>13871.064118368598</v>
      </c>
      <c r="L25" s="236">
        <v>12330.849999999999</v>
      </c>
      <c r="M25" s="230"/>
      <c r="N25" s="236">
        <v>1872</v>
      </c>
      <c r="O25" s="236">
        <v>20584.196170000003</v>
      </c>
      <c r="P25" s="236">
        <v>10995.831287393163</v>
      </c>
      <c r="Q25" s="236">
        <v>10173.705</v>
      </c>
      <c r="R25" s="230"/>
      <c r="S25" s="236">
        <v>2148</v>
      </c>
      <c r="T25" s="236">
        <v>36770.514790000001</v>
      </c>
      <c r="U25" s="236">
        <v>17118.489194599628</v>
      </c>
      <c r="V25" s="236">
        <v>14633.44</v>
      </c>
      <c r="W25" s="230"/>
      <c r="X25" s="236">
        <v>1648</v>
      </c>
      <c r="Y25" s="236">
        <v>17768.494780000001</v>
      </c>
      <c r="Z25" s="236">
        <v>10781.853628640776</v>
      </c>
      <c r="AA25" s="236">
        <v>9389.0750000000007</v>
      </c>
      <c r="AB25" s="230"/>
      <c r="AC25" s="236">
        <v>786</v>
      </c>
      <c r="AD25" s="236">
        <v>9169.4999700000008</v>
      </c>
      <c r="AE25" s="236">
        <v>11666.030496183206</v>
      </c>
      <c r="AF25" s="236">
        <v>11087.130000000001</v>
      </c>
      <c r="AG25" s="230"/>
      <c r="AH25" s="236">
        <v>250</v>
      </c>
      <c r="AI25" s="236">
        <v>3319.6661300000001</v>
      </c>
      <c r="AJ25" s="236">
        <v>13278.66452</v>
      </c>
      <c r="AK25" s="236">
        <v>11197.744999999999</v>
      </c>
      <c r="AL25" s="230"/>
      <c r="AM25" s="236">
        <v>448</v>
      </c>
      <c r="AN25" s="236">
        <v>4898.2653</v>
      </c>
      <c r="AO25" s="236">
        <v>10933.627901785714</v>
      </c>
      <c r="AP25" s="236">
        <v>9456.02</v>
      </c>
      <c r="AQ25" s="230"/>
      <c r="AR25" s="236">
        <v>401</v>
      </c>
      <c r="AS25" s="236">
        <v>5678.1487900000002</v>
      </c>
      <c r="AT25" s="236">
        <v>14159.972044887782</v>
      </c>
      <c r="AU25" s="236">
        <v>16499.900000000001</v>
      </c>
      <c r="AV25" s="230"/>
      <c r="AW25" s="236">
        <v>1030</v>
      </c>
      <c r="AX25" s="236">
        <v>7849.6414999999997</v>
      </c>
      <c r="AY25" s="236">
        <v>7621.0111650485442</v>
      </c>
      <c r="AZ25" s="236">
        <v>6836.62</v>
      </c>
      <c r="BA25" s="230"/>
      <c r="BB25" s="236">
        <v>1072</v>
      </c>
      <c r="BC25" s="236">
        <v>5457.9527099999996</v>
      </c>
      <c r="BD25" s="236">
        <v>5091.3737966417912</v>
      </c>
      <c r="BE25" s="236">
        <v>4706.7700000000004</v>
      </c>
      <c r="BF25" s="230"/>
      <c r="BG25" s="236">
        <v>1971</v>
      </c>
      <c r="BH25" s="236">
        <v>20593.213640000002</v>
      </c>
      <c r="BI25" s="236">
        <v>10448.104332825977</v>
      </c>
      <c r="BJ25" s="236">
        <v>8178.0499999999993</v>
      </c>
      <c r="BK25" s="230"/>
      <c r="BL25" s="236">
        <v>628</v>
      </c>
      <c r="BM25" s="236">
        <v>4506.7659599999997</v>
      </c>
      <c r="BN25" s="236">
        <v>7176.3789171974522</v>
      </c>
      <c r="BO25" s="236">
        <v>6637.82</v>
      </c>
      <c r="BP25" s="231"/>
      <c r="BQ25" s="231"/>
    </row>
    <row r="26" spans="1:69" x14ac:dyDescent="0.35">
      <c r="A26" s="235" t="s">
        <v>35</v>
      </c>
      <c r="B26" s="235" t="s">
        <v>112</v>
      </c>
      <c r="C26" s="230"/>
      <c r="D26" s="236">
        <v>102</v>
      </c>
      <c r="E26" s="236">
        <v>248.5831</v>
      </c>
      <c r="F26" s="236">
        <v>2437.0892156862747</v>
      </c>
      <c r="G26" s="236">
        <v>1659.44</v>
      </c>
      <c r="H26" s="234"/>
      <c r="I26" s="236">
        <v>1344</v>
      </c>
      <c r="J26" s="236">
        <v>558.67903000000001</v>
      </c>
      <c r="K26" s="236">
        <v>415.68380208333332</v>
      </c>
      <c r="L26" s="236">
        <v>276.94</v>
      </c>
      <c r="M26" s="230"/>
      <c r="N26" s="236">
        <v>369</v>
      </c>
      <c r="O26" s="236">
        <v>319.29901000000001</v>
      </c>
      <c r="P26" s="236">
        <v>865.30897018970188</v>
      </c>
      <c r="Q26" s="236">
        <v>429.86</v>
      </c>
      <c r="R26" s="230"/>
      <c r="S26" s="236">
        <v>70</v>
      </c>
      <c r="T26" s="236">
        <v>34.81532</v>
      </c>
      <c r="U26" s="236">
        <v>497.3617142857143</v>
      </c>
      <c r="V26" s="236">
        <v>279.01499999999999</v>
      </c>
      <c r="W26" s="230"/>
      <c r="X26" s="236">
        <v>468</v>
      </c>
      <c r="Y26" s="236">
        <v>563.19956000000002</v>
      </c>
      <c r="Z26" s="236">
        <v>1203.4178632478634</v>
      </c>
      <c r="AA26" s="236">
        <v>748.53499999999997</v>
      </c>
      <c r="AB26" s="230"/>
      <c r="AC26" s="236">
        <v>1371</v>
      </c>
      <c r="AD26" s="236">
        <v>1778.79828</v>
      </c>
      <c r="AE26" s="236">
        <v>1297.4458643326038</v>
      </c>
      <c r="AF26" s="236">
        <v>738.73</v>
      </c>
      <c r="AG26" s="230"/>
      <c r="AH26" s="236">
        <v>857</v>
      </c>
      <c r="AI26" s="236">
        <v>1583.8544999999999</v>
      </c>
      <c r="AJ26" s="236">
        <v>1848.1382730455075</v>
      </c>
      <c r="AK26" s="236">
        <v>799.71</v>
      </c>
      <c r="AL26" s="230"/>
      <c r="AM26" s="236">
        <v>450</v>
      </c>
      <c r="AN26" s="236">
        <v>512.41362000000004</v>
      </c>
      <c r="AO26" s="236">
        <v>1138.6969333333334</v>
      </c>
      <c r="AP26" s="236">
        <v>720.88499999999999</v>
      </c>
      <c r="AQ26" s="230"/>
      <c r="AR26" s="236">
        <v>122</v>
      </c>
      <c r="AS26" s="236">
        <v>298.53947000000005</v>
      </c>
      <c r="AT26" s="236">
        <v>2447.0448360655737</v>
      </c>
      <c r="AU26" s="236">
        <v>601.53</v>
      </c>
      <c r="AV26" s="230"/>
      <c r="AW26" s="236">
        <v>561</v>
      </c>
      <c r="AX26" s="236">
        <v>1025.8657700000001</v>
      </c>
      <c r="AY26" s="236">
        <v>1828.6377361853831</v>
      </c>
      <c r="AZ26" s="236">
        <v>1010.18</v>
      </c>
      <c r="BA26" s="230"/>
      <c r="BB26" s="236">
        <v>1807</v>
      </c>
      <c r="BC26" s="236">
        <v>4487.5850199999995</v>
      </c>
      <c r="BD26" s="236">
        <v>2483.4449474266739</v>
      </c>
      <c r="BE26" s="236">
        <v>1456.21</v>
      </c>
      <c r="BF26" s="230"/>
      <c r="BG26" s="236">
        <v>665</v>
      </c>
      <c r="BH26" s="236">
        <v>792.78554000000008</v>
      </c>
      <c r="BI26" s="236">
        <v>1192.1587067669172</v>
      </c>
      <c r="BJ26" s="236">
        <v>647.76</v>
      </c>
      <c r="BK26" s="230"/>
      <c r="BL26" s="236">
        <v>391</v>
      </c>
      <c r="BM26" s="236">
        <v>653.08755000000008</v>
      </c>
      <c r="BN26" s="236">
        <v>1670.3006393861892</v>
      </c>
      <c r="BO26" s="236">
        <v>777.73</v>
      </c>
      <c r="BP26" s="231"/>
      <c r="BQ26" s="231"/>
    </row>
    <row r="27" spans="1:69" x14ac:dyDescent="0.35">
      <c r="A27" s="228" t="s">
        <v>36</v>
      </c>
      <c r="B27" s="228" t="s">
        <v>113</v>
      </c>
      <c r="C27" s="234"/>
      <c r="D27" s="234">
        <v>227</v>
      </c>
      <c r="E27" s="234">
        <v>1550.1839499999999</v>
      </c>
      <c r="F27" s="234">
        <v>6829.0041850220268</v>
      </c>
      <c r="G27" s="234">
        <v>4368.5200000000004</v>
      </c>
      <c r="H27" s="234"/>
      <c r="I27" s="234">
        <v>387</v>
      </c>
      <c r="J27" s="234">
        <v>3192.2492099999999</v>
      </c>
      <c r="K27" s="234">
        <v>8248.705968992248</v>
      </c>
      <c r="L27" s="234">
        <v>5708.3</v>
      </c>
      <c r="M27" s="234"/>
      <c r="N27" s="234">
        <v>178</v>
      </c>
      <c r="O27" s="234">
        <v>1009.92859</v>
      </c>
      <c r="P27" s="234">
        <v>5673.7561235955054</v>
      </c>
      <c r="Q27" s="234">
        <v>3308.5</v>
      </c>
      <c r="R27" s="234"/>
      <c r="S27" s="234">
        <v>120</v>
      </c>
      <c r="T27" s="234">
        <v>957.71168</v>
      </c>
      <c r="U27" s="234">
        <v>7980.9306666666671</v>
      </c>
      <c r="V27" s="234">
        <v>4866</v>
      </c>
      <c r="W27" s="234"/>
      <c r="X27" s="234">
        <v>103</v>
      </c>
      <c r="Y27" s="234">
        <v>596.38262999999995</v>
      </c>
      <c r="Z27" s="234">
        <v>5790.1226213592236</v>
      </c>
      <c r="AA27" s="234">
        <v>4080.7</v>
      </c>
      <c r="AB27" s="234"/>
      <c r="AC27" s="234">
        <v>396</v>
      </c>
      <c r="AD27" s="234">
        <v>2476.79639</v>
      </c>
      <c r="AE27" s="234">
        <v>6254.5363383838385</v>
      </c>
      <c r="AF27" s="234">
        <v>3987.7</v>
      </c>
      <c r="AG27" s="234"/>
      <c r="AH27" s="234">
        <v>386</v>
      </c>
      <c r="AI27" s="234">
        <v>1705.4225700000002</v>
      </c>
      <c r="AJ27" s="234">
        <v>4418.1931865284978</v>
      </c>
      <c r="AK27" s="234">
        <v>2798.25</v>
      </c>
      <c r="AL27" s="234"/>
      <c r="AM27" s="234">
        <v>411</v>
      </c>
      <c r="AN27" s="234">
        <v>1284.86428</v>
      </c>
      <c r="AO27" s="234">
        <v>3126.1904622871048</v>
      </c>
      <c r="AP27" s="234">
        <v>2100</v>
      </c>
      <c r="AQ27" s="234"/>
      <c r="AR27" s="234">
        <v>308</v>
      </c>
      <c r="AS27" s="234">
        <v>1397.01325</v>
      </c>
      <c r="AT27" s="234">
        <v>4535.7573051948048</v>
      </c>
      <c r="AU27" s="234">
        <v>2655</v>
      </c>
      <c r="AV27" s="234"/>
      <c r="AW27" s="234">
        <v>337</v>
      </c>
      <c r="AX27" s="234">
        <v>3501.6811299999999</v>
      </c>
      <c r="AY27" s="234">
        <v>10390.745192878338</v>
      </c>
      <c r="AZ27" s="234">
        <v>5720</v>
      </c>
      <c r="BA27" s="234"/>
      <c r="BB27" s="234">
        <v>767</v>
      </c>
      <c r="BC27" s="234">
        <v>9038.0619600000009</v>
      </c>
      <c r="BD27" s="234">
        <v>11783.653142112125</v>
      </c>
      <c r="BE27" s="234">
        <v>7848</v>
      </c>
      <c r="BF27" s="234"/>
      <c r="BG27" s="234">
        <v>284</v>
      </c>
      <c r="BH27" s="234">
        <v>2103.7181299999997</v>
      </c>
      <c r="BI27" s="234">
        <v>7407.4582042253523</v>
      </c>
      <c r="BJ27" s="234">
        <v>3682.2</v>
      </c>
      <c r="BK27" s="234"/>
      <c r="BL27" s="234">
        <v>236</v>
      </c>
      <c r="BM27" s="234">
        <v>1481.35536</v>
      </c>
      <c r="BN27" s="234">
        <v>6276.9294915254241</v>
      </c>
      <c r="BO27" s="234">
        <v>4353</v>
      </c>
      <c r="BP27" s="231"/>
      <c r="BQ27" s="231"/>
    </row>
    <row r="28" spans="1:69" x14ac:dyDescent="0.35">
      <c r="A28" s="222" t="s">
        <v>37</v>
      </c>
      <c r="B28" s="222" t="s">
        <v>114</v>
      </c>
      <c r="C28" s="234"/>
      <c r="D28" s="227">
        <v>116</v>
      </c>
      <c r="E28" s="227">
        <v>1026.49083</v>
      </c>
      <c r="F28" s="227">
        <v>8849.0588793103452</v>
      </c>
      <c r="G28" s="227">
        <v>5211.57</v>
      </c>
      <c r="H28" s="234"/>
      <c r="I28" s="227">
        <v>188</v>
      </c>
      <c r="J28" s="227">
        <v>1901.70885</v>
      </c>
      <c r="K28" s="227">
        <v>10115.472606382978</v>
      </c>
      <c r="L28" s="227">
        <v>6803.52</v>
      </c>
      <c r="M28" s="234"/>
      <c r="N28" s="227">
        <v>117</v>
      </c>
      <c r="O28" s="227">
        <v>707.84395999999992</v>
      </c>
      <c r="P28" s="227">
        <v>6049.9483760683761</v>
      </c>
      <c r="Q28" s="227">
        <v>3231</v>
      </c>
      <c r="R28" s="234"/>
      <c r="S28" s="227">
        <v>60</v>
      </c>
      <c r="T28" s="227">
        <v>606.39940000000001</v>
      </c>
      <c r="U28" s="227">
        <v>10106.656666666668</v>
      </c>
      <c r="V28" s="227">
        <v>5445</v>
      </c>
      <c r="W28" s="234"/>
      <c r="X28" s="227">
        <v>73</v>
      </c>
      <c r="Y28" s="227">
        <v>464.79164000000003</v>
      </c>
      <c r="Z28" s="227">
        <v>6367.0087671232877</v>
      </c>
      <c r="AA28" s="227">
        <v>4080.7</v>
      </c>
      <c r="AB28" s="234"/>
      <c r="AC28" s="227">
        <v>285</v>
      </c>
      <c r="AD28" s="227">
        <v>1824.80369</v>
      </c>
      <c r="AE28" s="227">
        <v>6402.8199649122807</v>
      </c>
      <c r="AF28" s="227">
        <v>3538.5</v>
      </c>
      <c r="AG28" s="234"/>
      <c r="AH28" s="227">
        <v>217</v>
      </c>
      <c r="AI28" s="227">
        <v>1039.0859399999999</v>
      </c>
      <c r="AJ28" s="227">
        <v>4788.4144700460829</v>
      </c>
      <c r="AK28" s="227">
        <v>2712.5</v>
      </c>
      <c r="AL28" s="234"/>
      <c r="AM28" s="227">
        <v>212</v>
      </c>
      <c r="AN28" s="227">
        <v>603.15960999999993</v>
      </c>
      <c r="AO28" s="227">
        <v>2845.0925000000002</v>
      </c>
      <c r="AP28" s="227">
        <v>1387.25</v>
      </c>
      <c r="AQ28" s="234"/>
      <c r="AR28" s="227">
        <v>199</v>
      </c>
      <c r="AS28" s="227">
        <v>873.06588999999997</v>
      </c>
      <c r="AT28" s="227">
        <v>4387.2657788944725</v>
      </c>
      <c r="AU28" s="227">
        <v>1845</v>
      </c>
      <c r="AV28" s="234"/>
      <c r="AW28" s="227">
        <v>232</v>
      </c>
      <c r="AX28" s="227">
        <v>2909.2916600000003</v>
      </c>
      <c r="AY28" s="227">
        <v>12540.050258620689</v>
      </c>
      <c r="AZ28" s="227">
        <v>8073</v>
      </c>
      <c r="BA28" s="234"/>
      <c r="BB28" s="227">
        <v>586</v>
      </c>
      <c r="BC28" s="227">
        <v>7738.5475099999994</v>
      </c>
      <c r="BD28" s="227">
        <v>13205.71247440273</v>
      </c>
      <c r="BE28" s="227">
        <v>9542.65</v>
      </c>
      <c r="BF28" s="234"/>
      <c r="BG28" s="227">
        <v>189</v>
      </c>
      <c r="BH28" s="227">
        <v>1583.4620600000001</v>
      </c>
      <c r="BI28" s="227">
        <v>8378.1061375661375</v>
      </c>
      <c r="BJ28" s="227">
        <v>3600.2999999999997</v>
      </c>
      <c r="BK28" s="234"/>
      <c r="BL28" s="227">
        <v>130</v>
      </c>
      <c r="BM28" s="227">
        <v>924.50185999999997</v>
      </c>
      <c r="BN28" s="227">
        <v>7111.5527692307696</v>
      </c>
      <c r="BO28" s="227">
        <v>4099.5</v>
      </c>
      <c r="BP28" s="231"/>
      <c r="BQ28" s="231"/>
    </row>
    <row r="29" spans="1:69" x14ac:dyDescent="0.35">
      <c r="A29" s="222" t="s">
        <v>38</v>
      </c>
      <c r="B29" s="222" t="s">
        <v>115</v>
      </c>
      <c r="C29" s="234"/>
      <c r="D29" s="227">
        <v>149</v>
      </c>
      <c r="E29" s="227">
        <v>523.69312000000002</v>
      </c>
      <c r="F29" s="227">
        <v>3514.7189261744966</v>
      </c>
      <c r="G29" s="227">
        <v>2277.9</v>
      </c>
      <c r="H29" s="234"/>
      <c r="I29" s="227">
        <v>244</v>
      </c>
      <c r="J29" s="227">
        <v>1290.5403600000002</v>
      </c>
      <c r="K29" s="227">
        <v>5289.099836065574</v>
      </c>
      <c r="L29" s="227">
        <v>4644.4799999999996</v>
      </c>
      <c r="M29" s="234"/>
      <c r="N29" s="227">
        <v>103</v>
      </c>
      <c r="O29" s="227">
        <v>302.08463</v>
      </c>
      <c r="P29" s="227">
        <v>2932.8604854368932</v>
      </c>
      <c r="Q29" s="227">
        <v>2304</v>
      </c>
      <c r="R29" s="234"/>
      <c r="S29" s="227">
        <v>76</v>
      </c>
      <c r="T29" s="227">
        <v>351.31228000000004</v>
      </c>
      <c r="U29" s="227">
        <v>4622.53</v>
      </c>
      <c r="V29" s="227">
        <v>3581.9749999999999</v>
      </c>
      <c r="W29" s="234"/>
      <c r="X29" s="227">
        <v>49</v>
      </c>
      <c r="Y29" s="227">
        <v>131.59098999999998</v>
      </c>
      <c r="Z29" s="227">
        <v>2685.5304081632653</v>
      </c>
      <c r="AA29" s="227">
        <v>1428</v>
      </c>
      <c r="AB29" s="234"/>
      <c r="AC29" s="227">
        <v>225</v>
      </c>
      <c r="AD29" s="227">
        <v>651.9926999999999</v>
      </c>
      <c r="AE29" s="227">
        <v>2897.7453333333333</v>
      </c>
      <c r="AF29" s="227">
        <v>2008.1</v>
      </c>
      <c r="AG29" s="234"/>
      <c r="AH29" s="227">
        <v>266</v>
      </c>
      <c r="AI29" s="227">
        <v>666.33663000000001</v>
      </c>
      <c r="AJ29" s="227">
        <v>2505.0249248120299</v>
      </c>
      <c r="AK29" s="227">
        <v>1829.25</v>
      </c>
      <c r="AL29" s="234"/>
      <c r="AM29" s="227">
        <v>331</v>
      </c>
      <c r="AN29" s="227">
        <v>681.70467000000008</v>
      </c>
      <c r="AO29" s="227">
        <v>2059.5307250755286</v>
      </c>
      <c r="AP29" s="227">
        <v>1471.5</v>
      </c>
      <c r="AQ29" s="234"/>
      <c r="AR29" s="227">
        <v>227</v>
      </c>
      <c r="AS29" s="227">
        <v>523.94736</v>
      </c>
      <c r="AT29" s="227">
        <v>2308.1381497797356</v>
      </c>
      <c r="AU29" s="227">
        <v>1716</v>
      </c>
      <c r="AV29" s="234"/>
      <c r="AW29" s="227">
        <v>158</v>
      </c>
      <c r="AX29" s="227">
        <v>592.38946999999996</v>
      </c>
      <c r="AY29" s="227">
        <v>3749.3004430379747</v>
      </c>
      <c r="AZ29" s="227">
        <v>2692.7049999999999</v>
      </c>
      <c r="BA29" s="234"/>
      <c r="BB29" s="227">
        <v>301</v>
      </c>
      <c r="BC29" s="227">
        <v>1299.5144499999999</v>
      </c>
      <c r="BD29" s="227">
        <v>4317.3237541528242</v>
      </c>
      <c r="BE29" s="227">
        <v>3413.9</v>
      </c>
      <c r="BF29" s="234"/>
      <c r="BG29" s="227">
        <v>157</v>
      </c>
      <c r="BH29" s="227">
        <v>520.25607000000002</v>
      </c>
      <c r="BI29" s="227">
        <v>3313.7329299363059</v>
      </c>
      <c r="BJ29" s="227">
        <v>2143.1</v>
      </c>
      <c r="BK29" s="234"/>
      <c r="BL29" s="227">
        <v>151</v>
      </c>
      <c r="BM29" s="227">
        <v>556.85350000000005</v>
      </c>
      <c r="BN29" s="227">
        <v>3687.7715231788079</v>
      </c>
      <c r="BO29" s="227">
        <v>3190.2</v>
      </c>
      <c r="BP29" s="231"/>
      <c r="BQ29" s="231"/>
    </row>
    <row r="30" spans="1:69" x14ac:dyDescent="0.35">
      <c r="A30" s="228" t="s">
        <v>39</v>
      </c>
      <c r="B30" s="228" t="s">
        <v>116</v>
      </c>
      <c r="C30" s="234"/>
      <c r="D30" s="234">
        <v>91</v>
      </c>
      <c r="E30" s="234">
        <v>309.38171</v>
      </c>
      <c r="F30" s="234">
        <v>3399.7990109890111</v>
      </c>
      <c r="G30" s="234">
        <v>3246.3999999999996</v>
      </c>
      <c r="H30" s="234"/>
      <c r="I30" s="234">
        <v>68</v>
      </c>
      <c r="J30" s="234">
        <v>191.40326000000002</v>
      </c>
      <c r="K30" s="234">
        <v>2814.7538235294119</v>
      </c>
      <c r="L30" s="234">
        <v>1690.75</v>
      </c>
      <c r="M30" s="234"/>
      <c r="N30" s="234">
        <v>93</v>
      </c>
      <c r="O30" s="234">
        <v>461.60810000000004</v>
      </c>
      <c r="P30" s="234">
        <v>4963.5279569892473</v>
      </c>
      <c r="Q30" s="234">
        <v>2610.2200000000003</v>
      </c>
      <c r="R30" s="234"/>
      <c r="S30" s="234">
        <v>309</v>
      </c>
      <c r="T30" s="234">
        <v>1908.04108</v>
      </c>
      <c r="U30" s="234">
        <v>6174.8902265372171</v>
      </c>
      <c r="V30" s="234">
        <v>4256.08</v>
      </c>
      <c r="W30" s="234"/>
      <c r="X30" s="234">
        <v>107</v>
      </c>
      <c r="Y30" s="234">
        <v>325.32087000000001</v>
      </c>
      <c r="Z30" s="234">
        <v>3040.3819626168224</v>
      </c>
      <c r="AA30" s="234">
        <v>2910</v>
      </c>
      <c r="AB30" s="234"/>
      <c r="AC30" s="234">
        <v>258</v>
      </c>
      <c r="AD30" s="234">
        <v>1426.08302</v>
      </c>
      <c r="AE30" s="234">
        <v>5527.4535658914729</v>
      </c>
      <c r="AF30" s="234">
        <v>3554.375</v>
      </c>
      <c r="AG30" s="234"/>
      <c r="AH30" s="234">
        <v>488</v>
      </c>
      <c r="AI30" s="234">
        <v>3588.9814799999999</v>
      </c>
      <c r="AJ30" s="234">
        <v>7354.4702459016389</v>
      </c>
      <c r="AK30" s="234">
        <v>5165.84</v>
      </c>
      <c r="AL30" s="234"/>
      <c r="AM30" s="234">
        <v>347</v>
      </c>
      <c r="AN30" s="234">
        <v>1892.9832699999999</v>
      </c>
      <c r="AO30" s="234">
        <v>5455.2831988472626</v>
      </c>
      <c r="AP30" s="234">
        <v>3750</v>
      </c>
      <c r="AQ30" s="234"/>
      <c r="AR30" s="234">
        <v>242</v>
      </c>
      <c r="AS30" s="234">
        <v>1707.2582399999999</v>
      </c>
      <c r="AT30" s="234">
        <v>7054.786115702479</v>
      </c>
      <c r="AU30" s="234">
        <v>4421.3149999999996</v>
      </c>
      <c r="AV30" s="234"/>
      <c r="AW30" s="234">
        <v>59</v>
      </c>
      <c r="AX30" s="234">
        <v>353.32259999999997</v>
      </c>
      <c r="AY30" s="234">
        <v>5988.5186440677962</v>
      </c>
      <c r="AZ30" s="234">
        <v>2700</v>
      </c>
      <c r="BA30" s="234"/>
      <c r="BB30" s="234">
        <v>233</v>
      </c>
      <c r="BC30" s="234">
        <v>652.38153</v>
      </c>
      <c r="BD30" s="234">
        <v>2799.9207296137338</v>
      </c>
      <c r="BE30" s="234">
        <v>2118.4100000000003</v>
      </c>
      <c r="BF30" s="234"/>
      <c r="BG30" s="234">
        <v>66</v>
      </c>
      <c r="BH30" s="234">
        <v>184.88339000000002</v>
      </c>
      <c r="BI30" s="234">
        <v>2801.2634848484849</v>
      </c>
      <c r="BJ30" s="234">
        <v>2457.9899999999998</v>
      </c>
      <c r="BK30" s="234"/>
      <c r="BL30" s="234">
        <v>20</v>
      </c>
      <c r="BM30" s="234">
        <v>50.862769999999998</v>
      </c>
      <c r="BN30" s="234">
        <v>2543.1385</v>
      </c>
      <c r="BO30" s="234">
        <v>1929.38</v>
      </c>
      <c r="BP30" s="231"/>
      <c r="BQ30" s="231"/>
    </row>
  </sheetData>
  <mergeCells count="16">
    <mergeCell ref="H3:L3"/>
    <mergeCell ref="M3:Q3"/>
    <mergeCell ref="R3:V3"/>
    <mergeCell ref="D2:AA2"/>
    <mergeCell ref="D3:G3"/>
    <mergeCell ref="W3:AA3"/>
    <mergeCell ref="AB2:AU2"/>
    <mergeCell ref="AV2:BO2"/>
    <mergeCell ref="BA3:BE3"/>
    <mergeCell ref="BF3:BJ3"/>
    <mergeCell ref="BK3:BO3"/>
    <mergeCell ref="AB3:AF3"/>
    <mergeCell ref="AG3:AK3"/>
    <mergeCell ref="AL3:AP3"/>
    <mergeCell ref="AQ3:AU3"/>
    <mergeCell ref="AV3:AZ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1"/>
  <sheetViews>
    <sheetView showGridLines="0" zoomScale="70" zoomScaleNormal="70" workbookViewId="0"/>
  </sheetViews>
  <sheetFormatPr baseColWidth="10" defaultRowHeight="18" x14ac:dyDescent="0.35"/>
  <cols>
    <col min="1" max="1" width="23.7109375" style="221" customWidth="1"/>
    <col min="2" max="2" width="17.7109375" style="221" customWidth="1"/>
    <col min="3" max="3" width="9.28515625" style="221" bestFit="1" customWidth="1"/>
    <col min="4" max="4" width="13.5703125" style="221" bestFit="1" customWidth="1"/>
    <col min="5" max="5" width="10" style="221" bestFit="1" customWidth="1"/>
    <col min="6" max="6" width="11" style="221" bestFit="1" customWidth="1"/>
    <col min="7" max="7" width="10.28515625" style="221" bestFit="1" customWidth="1"/>
    <col min="8" max="8" width="9.5703125" style="221" bestFit="1" customWidth="1"/>
    <col min="9" max="9" width="13.5703125" style="221" bestFit="1" customWidth="1"/>
    <col min="10" max="10" width="10" style="221" bestFit="1" customWidth="1"/>
    <col min="11" max="11" width="11" style="221" bestFit="1" customWidth="1"/>
    <col min="12" max="12" width="10.28515625" style="221" bestFit="1" customWidth="1"/>
    <col min="13" max="13" width="9.5703125" style="221" bestFit="1" customWidth="1"/>
    <col min="14" max="14" width="13.5703125" style="221" bestFit="1" customWidth="1"/>
    <col min="15" max="15" width="10" style="221" bestFit="1" customWidth="1"/>
    <col min="16" max="16" width="11" style="221" bestFit="1" customWidth="1"/>
    <col min="17" max="17" width="10.28515625" style="221" bestFit="1" customWidth="1"/>
    <col min="18" max="18" width="9.5703125" style="221" bestFit="1" customWidth="1"/>
    <col min="19" max="19" width="13.5703125" style="221" bestFit="1" customWidth="1"/>
    <col min="20" max="20" width="10" style="221" bestFit="1" customWidth="1"/>
    <col min="21" max="21" width="11" style="221" bestFit="1" customWidth="1"/>
    <col min="22" max="22" width="10.28515625" style="221" bestFit="1" customWidth="1"/>
    <col min="23" max="23" width="9.28515625" style="221" bestFit="1" customWidth="1"/>
    <col min="24" max="24" width="13.5703125" style="221" bestFit="1" customWidth="1"/>
    <col min="25" max="25" width="10" style="221" bestFit="1" customWidth="1"/>
    <col min="26" max="26" width="11" style="221" bestFit="1" customWidth="1"/>
    <col min="27" max="27" width="10.28515625" style="221" bestFit="1" customWidth="1"/>
    <col min="28" max="28" width="9.28515625" style="221" bestFit="1" customWidth="1"/>
    <col min="29" max="29" width="13.5703125" style="221" bestFit="1" customWidth="1"/>
    <col min="30" max="30" width="10" style="221" bestFit="1" customWidth="1"/>
    <col min="31" max="31" width="11" style="221" bestFit="1" customWidth="1"/>
    <col min="32" max="32" width="10.28515625" style="221" bestFit="1" customWidth="1"/>
    <col min="33" max="33" width="9.28515625" style="221" bestFit="1" customWidth="1"/>
    <col min="34" max="34" width="13.5703125" style="221" bestFit="1" customWidth="1"/>
    <col min="35" max="35" width="10" style="221" bestFit="1" customWidth="1"/>
    <col min="36" max="36" width="11" style="221" bestFit="1" customWidth="1"/>
    <col min="37" max="37" width="10.28515625" style="221" bestFit="1" customWidth="1"/>
    <col min="38" max="38" width="9.28515625" style="221" bestFit="1" customWidth="1"/>
    <col min="39" max="39" width="13.5703125" style="221" bestFit="1" customWidth="1"/>
    <col min="40" max="40" width="10" style="221" bestFit="1" customWidth="1"/>
    <col min="41" max="41" width="11" style="221" bestFit="1" customWidth="1"/>
    <col min="42" max="42" width="10.28515625" style="221" bestFit="1" customWidth="1"/>
    <col min="43" max="43" width="8.28515625" style="221" bestFit="1" customWidth="1"/>
    <col min="44" max="44" width="13.5703125" style="221" bestFit="1" customWidth="1"/>
    <col min="45" max="45" width="10" style="221" bestFit="1" customWidth="1"/>
    <col min="46" max="46" width="11" style="221" bestFit="1" customWidth="1"/>
    <col min="47" max="47" width="10.28515625" style="221" bestFit="1" customWidth="1"/>
    <col min="48" max="48" width="9.5703125" style="221" bestFit="1" customWidth="1"/>
    <col min="49" max="49" width="13.5703125" style="221" bestFit="1" customWidth="1"/>
    <col min="50" max="50" width="10" style="221" bestFit="1" customWidth="1"/>
    <col min="51" max="51" width="11" style="221" bestFit="1" customWidth="1"/>
    <col min="52" max="52" width="10.28515625" style="221" bestFit="1" customWidth="1"/>
    <col min="53" max="53" width="9.5703125" style="221" bestFit="1" customWidth="1"/>
    <col min="54" max="54" width="13.5703125" style="221" bestFit="1" customWidth="1"/>
    <col min="55" max="55" width="10" style="221" bestFit="1" customWidth="1"/>
    <col min="56" max="56" width="11" style="221" bestFit="1" customWidth="1"/>
    <col min="57" max="57" width="10.28515625" style="221" bestFit="1" customWidth="1"/>
    <col min="58" max="58" width="9.5703125" style="221" bestFit="1" customWidth="1"/>
    <col min="59" max="59" width="13.5703125" style="221" bestFit="1" customWidth="1"/>
    <col min="60" max="60" width="10" style="221" bestFit="1" customWidth="1"/>
    <col min="61" max="61" width="11" style="221" bestFit="1" customWidth="1"/>
    <col min="62" max="62" width="10.28515625" style="221" bestFit="1" customWidth="1"/>
    <col min="63" max="63" width="9.5703125" style="221" bestFit="1" customWidth="1"/>
    <col min="64" max="64" width="13.5703125" style="221" bestFit="1" customWidth="1"/>
    <col min="65" max="65" width="10" style="221" bestFit="1" customWidth="1"/>
    <col min="66" max="66" width="11" style="221" bestFit="1" customWidth="1"/>
    <col min="67" max="67" width="10.28515625" style="221" bestFit="1" customWidth="1"/>
    <col min="68" max="16384" width="11.42578125" style="221"/>
  </cols>
  <sheetData>
    <row r="1" spans="1:67" x14ac:dyDescent="0.35">
      <c r="A1" s="221" t="s">
        <v>117</v>
      </c>
    </row>
    <row r="2" spans="1:67" x14ac:dyDescent="0.35">
      <c r="A2" s="1"/>
      <c r="B2" s="1"/>
      <c r="C2" s="237" t="s">
        <v>331</v>
      </c>
      <c r="D2" s="677" t="s">
        <v>329</v>
      </c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9"/>
      <c r="AB2" s="677" t="s">
        <v>332</v>
      </c>
      <c r="AC2" s="678"/>
      <c r="AD2" s="678"/>
      <c r="AE2" s="678"/>
      <c r="AF2" s="678"/>
      <c r="AG2" s="678"/>
      <c r="AH2" s="678"/>
      <c r="AI2" s="678"/>
      <c r="AJ2" s="678"/>
      <c r="AK2" s="678"/>
      <c r="AL2" s="678"/>
      <c r="AM2" s="678"/>
      <c r="AN2" s="678"/>
      <c r="AO2" s="678"/>
      <c r="AP2" s="678"/>
      <c r="AQ2" s="678"/>
      <c r="AR2" s="678"/>
      <c r="AS2" s="678"/>
      <c r="AT2" s="678"/>
      <c r="AU2" s="679"/>
      <c r="AV2" s="677" t="s">
        <v>333</v>
      </c>
      <c r="AW2" s="678"/>
      <c r="AX2" s="678"/>
      <c r="AY2" s="678"/>
      <c r="AZ2" s="678"/>
      <c r="BA2" s="678"/>
      <c r="BB2" s="678"/>
      <c r="BC2" s="678"/>
      <c r="BD2" s="678"/>
      <c r="BE2" s="678"/>
      <c r="BF2" s="678"/>
      <c r="BG2" s="678"/>
      <c r="BH2" s="678"/>
      <c r="BI2" s="678"/>
      <c r="BJ2" s="678"/>
      <c r="BK2" s="678"/>
      <c r="BL2" s="678"/>
      <c r="BM2" s="678"/>
      <c r="BN2" s="678"/>
      <c r="BO2" s="679"/>
    </row>
    <row r="3" spans="1:67" x14ac:dyDescent="0.35">
      <c r="A3" s="1"/>
      <c r="B3" s="1"/>
      <c r="C3" s="237" t="s">
        <v>330</v>
      </c>
      <c r="D3" s="678">
        <v>9</v>
      </c>
      <c r="E3" s="678"/>
      <c r="F3" s="678"/>
      <c r="G3" s="679"/>
      <c r="H3" s="677">
        <v>12</v>
      </c>
      <c r="I3" s="678"/>
      <c r="J3" s="678"/>
      <c r="K3" s="678"/>
      <c r="L3" s="679"/>
      <c r="M3" s="677">
        <v>46</v>
      </c>
      <c r="N3" s="678"/>
      <c r="O3" s="678"/>
      <c r="P3" s="678"/>
      <c r="Q3" s="679"/>
      <c r="R3" s="677">
        <v>48</v>
      </c>
      <c r="S3" s="678"/>
      <c r="T3" s="678"/>
      <c r="U3" s="678"/>
      <c r="V3" s="679"/>
      <c r="W3" s="677">
        <v>65</v>
      </c>
      <c r="X3" s="678"/>
      <c r="Y3" s="678"/>
      <c r="Z3" s="678"/>
      <c r="AA3" s="679"/>
      <c r="AB3" s="677">
        <v>11</v>
      </c>
      <c r="AC3" s="678"/>
      <c r="AD3" s="678"/>
      <c r="AE3" s="678"/>
      <c r="AF3" s="679"/>
      <c r="AG3" s="677">
        <v>30</v>
      </c>
      <c r="AH3" s="678"/>
      <c r="AI3" s="678"/>
      <c r="AJ3" s="678"/>
      <c r="AK3" s="679"/>
      <c r="AL3" s="677">
        <v>34</v>
      </c>
      <c r="AM3" s="678"/>
      <c r="AN3" s="678"/>
      <c r="AO3" s="678"/>
      <c r="AP3" s="679"/>
      <c r="AQ3" s="677">
        <v>66</v>
      </c>
      <c r="AR3" s="678"/>
      <c r="AS3" s="678"/>
      <c r="AT3" s="678"/>
      <c r="AU3" s="679"/>
      <c r="AV3" s="677">
        <v>31</v>
      </c>
      <c r="AW3" s="678"/>
      <c r="AX3" s="678"/>
      <c r="AY3" s="678"/>
      <c r="AZ3" s="679"/>
      <c r="BA3" s="677">
        <v>32</v>
      </c>
      <c r="BB3" s="678"/>
      <c r="BC3" s="678"/>
      <c r="BD3" s="678"/>
      <c r="BE3" s="679"/>
      <c r="BF3" s="677">
        <v>81</v>
      </c>
      <c r="BG3" s="678"/>
      <c r="BH3" s="678"/>
      <c r="BI3" s="678"/>
      <c r="BJ3" s="679"/>
      <c r="BK3" s="677">
        <v>82</v>
      </c>
      <c r="BL3" s="678"/>
      <c r="BM3" s="678"/>
      <c r="BN3" s="678"/>
      <c r="BO3" s="679"/>
    </row>
    <row r="4" spans="1:67" ht="36" x14ac:dyDescent="0.35">
      <c r="B4" s="222" t="s">
        <v>88</v>
      </c>
      <c r="C4" s="226"/>
      <c r="D4" s="223" t="s">
        <v>89</v>
      </c>
      <c r="E4" s="224" t="s">
        <v>90</v>
      </c>
      <c r="F4" s="225" t="s">
        <v>4</v>
      </c>
      <c r="G4" s="225" t="s">
        <v>91</v>
      </c>
      <c r="H4" s="226"/>
      <c r="I4" s="223" t="s">
        <v>89</v>
      </c>
      <c r="J4" s="224" t="s">
        <v>90</v>
      </c>
      <c r="K4" s="225" t="s">
        <v>4</v>
      </c>
      <c r="L4" s="225" t="s">
        <v>91</v>
      </c>
      <c r="M4" s="226"/>
      <c r="N4" s="223" t="s">
        <v>89</v>
      </c>
      <c r="O4" s="224" t="s">
        <v>90</v>
      </c>
      <c r="P4" s="225" t="s">
        <v>4</v>
      </c>
      <c r="Q4" s="225" t="s">
        <v>91</v>
      </c>
      <c r="R4" s="226"/>
      <c r="S4" s="223" t="s">
        <v>89</v>
      </c>
      <c r="T4" s="224" t="s">
        <v>90</v>
      </c>
      <c r="U4" s="225" t="s">
        <v>4</v>
      </c>
      <c r="V4" s="225" t="s">
        <v>91</v>
      </c>
      <c r="W4" s="226"/>
      <c r="X4" s="223" t="s">
        <v>89</v>
      </c>
      <c r="Y4" s="224" t="s">
        <v>90</v>
      </c>
      <c r="Z4" s="225" t="s">
        <v>4</v>
      </c>
      <c r="AA4" s="225" t="s">
        <v>91</v>
      </c>
      <c r="AB4" s="226"/>
      <c r="AC4" s="223" t="s">
        <v>89</v>
      </c>
      <c r="AD4" s="224" t="s">
        <v>90</v>
      </c>
      <c r="AE4" s="225" t="s">
        <v>4</v>
      </c>
      <c r="AF4" s="225" t="s">
        <v>91</v>
      </c>
      <c r="AG4" s="226"/>
      <c r="AH4" s="223" t="s">
        <v>89</v>
      </c>
      <c r="AI4" s="224" t="s">
        <v>90</v>
      </c>
      <c r="AJ4" s="225" t="s">
        <v>4</v>
      </c>
      <c r="AK4" s="225" t="s">
        <v>91</v>
      </c>
      <c r="AL4" s="226"/>
      <c r="AM4" s="223" t="s">
        <v>89</v>
      </c>
      <c r="AN4" s="224" t="s">
        <v>90</v>
      </c>
      <c r="AO4" s="225" t="s">
        <v>4</v>
      </c>
      <c r="AP4" s="225" t="s">
        <v>91</v>
      </c>
      <c r="AQ4" s="226"/>
      <c r="AR4" s="223" t="s">
        <v>89</v>
      </c>
      <c r="AS4" s="224" t="s">
        <v>90</v>
      </c>
      <c r="AT4" s="225" t="s">
        <v>4</v>
      </c>
      <c r="AU4" s="225" t="s">
        <v>91</v>
      </c>
      <c r="AV4" s="226"/>
      <c r="AW4" s="223" t="s">
        <v>89</v>
      </c>
      <c r="AX4" s="224" t="s">
        <v>90</v>
      </c>
      <c r="AY4" s="225" t="s">
        <v>4</v>
      </c>
      <c r="AZ4" s="225" t="s">
        <v>91</v>
      </c>
      <c r="BA4" s="226"/>
      <c r="BB4" s="223" t="s">
        <v>89</v>
      </c>
      <c r="BC4" s="224" t="s">
        <v>90</v>
      </c>
      <c r="BD4" s="225" t="s">
        <v>4</v>
      </c>
      <c r="BE4" s="225" t="s">
        <v>91</v>
      </c>
      <c r="BF4" s="226"/>
      <c r="BG4" s="223" t="s">
        <v>89</v>
      </c>
      <c r="BH4" s="224" t="s">
        <v>90</v>
      </c>
      <c r="BI4" s="225" t="s">
        <v>4</v>
      </c>
      <c r="BJ4" s="225" t="s">
        <v>91</v>
      </c>
      <c r="BK4" s="226"/>
      <c r="BL4" s="223" t="s">
        <v>89</v>
      </c>
      <c r="BM4" s="224" t="s">
        <v>90</v>
      </c>
      <c r="BN4" s="225" t="s">
        <v>4</v>
      </c>
      <c r="BO4" s="225" t="s">
        <v>91</v>
      </c>
    </row>
    <row r="5" spans="1:67" x14ac:dyDescent="0.35">
      <c r="A5" s="222" t="s">
        <v>74</v>
      </c>
      <c r="B5" s="222" t="s">
        <v>118</v>
      </c>
      <c r="C5" s="227">
        <v>133833.60000000001</v>
      </c>
      <c r="D5" s="228"/>
      <c r="E5" s="228"/>
      <c r="F5" s="228"/>
      <c r="G5" s="228"/>
      <c r="H5" s="227">
        <v>523461.61</v>
      </c>
      <c r="I5" s="228"/>
      <c r="J5" s="228"/>
      <c r="K5" s="228"/>
      <c r="L5" s="228"/>
      <c r="M5" s="227">
        <v>223962.73</v>
      </c>
      <c r="N5" s="228"/>
      <c r="O5" s="228"/>
      <c r="P5" s="228"/>
      <c r="Q5" s="228"/>
      <c r="R5" s="227">
        <v>276585.56</v>
      </c>
      <c r="S5" s="228"/>
      <c r="T5" s="228"/>
      <c r="U5" s="228"/>
      <c r="V5" s="228"/>
      <c r="W5" s="227">
        <v>126220.99</v>
      </c>
      <c r="X5" s="228"/>
      <c r="Y5" s="228"/>
      <c r="Z5" s="228"/>
      <c r="AA5" s="228"/>
      <c r="AB5" s="227">
        <v>193866.89</v>
      </c>
      <c r="AC5" s="228"/>
      <c r="AD5" s="228"/>
      <c r="AE5" s="228"/>
      <c r="AF5" s="228"/>
      <c r="AG5" s="227">
        <v>134175.35</v>
      </c>
      <c r="AH5" s="228"/>
      <c r="AI5" s="228"/>
      <c r="AJ5" s="228"/>
      <c r="AK5" s="228"/>
      <c r="AL5" s="227">
        <v>126296.36</v>
      </c>
      <c r="AM5" s="228"/>
      <c r="AN5" s="228"/>
      <c r="AO5" s="228"/>
      <c r="AP5" s="228"/>
      <c r="AQ5" s="227">
        <v>55889.120000000003</v>
      </c>
      <c r="AR5" s="228"/>
      <c r="AS5" s="228"/>
      <c r="AT5" s="228"/>
      <c r="AU5" s="228"/>
      <c r="AV5" s="227">
        <v>329049.56</v>
      </c>
      <c r="AW5" s="228"/>
      <c r="AX5" s="228"/>
      <c r="AY5" s="228"/>
      <c r="AZ5" s="228"/>
      <c r="BA5" s="227">
        <v>448447.33</v>
      </c>
      <c r="BB5" s="228"/>
      <c r="BC5" s="228"/>
      <c r="BD5" s="228"/>
      <c r="BE5" s="228"/>
      <c r="BF5" s="227">
        <v>296392.62</v>
      </c>
      <c r="BG5" s="228"/>
      <c r="BH5" s="228"/>
      <c r="BI5" s="228"/>
      <c r="BJ5" s="228"/>
      <c r="BK5" s="227">
        <v>207928.89</v>
      </c>
      <c r="BL5" s="228"/>
      <c r="BM5" s="228"/>
      <c r="BN5" s="228"/>
      <c r="BO5" s="228"/>
    </row>
    <row r="6" spans="1:67" x14ac:dyDescent="0.35">
      <c r="A6" s="222" t="s">
        <v>75</v>
      </c>
      <c r="B6" s="222" t="s">
        <v>119</v>
      </c>
      <c r="C6" s="227">
        <v>180116.28</v>
      </c>
      <c r="D6" s="228"/>
      <c r="E6" s="228"/>
      <c r="F6" s="228"/>
      <c r="G6" s="228"/>
      <c r="H6" s="227">
        <v>498199.72</v>
      </c>
      <c r="I6" s="228"/>
      <c r="J6" s="228"/>
      <c r="K6" s="228"/>
      <c r="L6" s="228"/>
      <c r="M6" s="227">
        <v>204465.53</v>
      </c>
      <c r="N6" s="228"/>
      <c r="O6" s="228"/>
      <c r="P6" s="228"/>
      <c r="Q6" s="228"/>
      <c r="R6" s="227">
        <v>229098.55</v>
      </c>
      <c r="S6" s="228"/>
      <c r="T6" s="228"/>
      <c r="U6" s="228"/>
      <c r="V6" s="228"/>
      <c r="W6" s="227">
        <v>193991.54</v>
      </c>
      <c r="X6" s="228"/>
      <c r="Y6" s="228"/>
      <c r="Z6" s="228"/>
      <c r="AA6" s="228"/>
      <c r="AB6" s="227">
        <v>158599.39000000001</v>
      </c>
      <c r="AC6" s="228"/>
      <c r="AD6" s="228"/>
      <c r="AE6" s="228"/>
      <c r="AF6" s="228"/>
      <c r="AG6" s="227">
        <v>100419.52</v>
      </c>
      <c r="AH6" s="228"/>
      <c r="AI6" s="228"/>
      <c r="AJ6" s="228"/>
      <c r="AK6" s="228"/>
      <c r="AL6" s="227">
        <v>84480.77</v>
      </c>
      <c r="AM6" s="228"/>
      <c r="AN6" s="228"/>
      <c r="AO6" s="228"/>
      <c r="AP6" s="228"/>
      <c r="AQ6" s="227">
        <v>64511.79</v>
      </c>
      <c r="AR6" s="228"/>
      <c r="AS6" s="228"/>
      <c r="AT6" s="228"/>
      <c r="AU6" s="228"/>
      <c r="AV6" s="227">
        <v>343411.02</v>
      </c>
      <c r="AW6" s="228"/>
      <c r="AX6" s="228"/>
      <c r="AY6" s="228"/>
      <c r="AZ6" s="228"/>
      <c r="BA6" s="227">
        <v>427917.62</v>
      </c>
      <c r="BB6" s="228"/>
      <c r="BC6" s="228"/>
      <c r="BD6" s="228"/>
      <c r="BE6" s="228"/>
      <c r="BF6" s="227">
        <v>286681.57</v>
      </c>
      <c r="BG6" s="228"/>
      <c r="BH6" s="228"/>
      <c r="BI6" s="228"/>
      <c r="BJ6" s="228"/>
      <c r="BK6" s="227">
        <v>204363.99</v>
      </c>
      <c r="BL6" s="228"/>
      <c r="BM6" s="228"/>
      <c r="BN6" s="228"/>
      <c r="BO6" s="228"/>
    </row>
    <row r="7" spans="1:67" x14ac:dyDescent="0.35">
      <c r="A7" s="229" t="s">
        <v>14</v>
      </c>
      <c r="B7" s="229" t="s">
        <v>120</v>
      </c>
      <c r="C7" s="230"/>
      <c r="D7" s="230">
        <v>1951</v>
      </c>
      <c r="E7" s="230">
        <v>37629.548770000001</v>
      </c>
      <c r="F7" s="230">
        <v>19287.313567401332</v>
      </c>
      <c r="G7" s="230">
        <v>12296.849999999999</v>
      </c>
      <c r="H7" s="230"/>
      <c r="I7" s="230">
        <v>7577</v>
      </c>
      <c r="J7" s="230">
        <v>161827.74239</v>
      </c>
      <c r="K7" s="230">
        <v>21357.759322951035</v>
      </c>
      <c r="L7" s="230">
        <v>17962.260000000002</v>
      </c>
      <c r="M7" s="230"/>
      <c r="N7" s="230">
        <v>3549</v>
      </c>
      <c r="O7" s="230">
        <v>56655.278479999994</v>
      </c>
      <c r="P7" s="230">
        <v>15963.730200056354</v>
      </c>
      <c r="Q7" s="230">
        <v>10993.119999999999</v>
      </c>
      <c r="R7" s="230"/>
      <c r="S7" s="230">
        <v>2176</v>
      </c>
      <c r="T7" s="230">
        <v>52189.870270000007</v>
      </c>
      <c r="U7" s="230">
        <v>23984.315381433822</v>
      </c>
      <c r="V7" s="230">
        <v>19219.82</v>
      </c>
      <c r="W7" s="230"/>
      <c r="X7" s="230">
        <v>4045</v>
      </c>
      <c r="Y7" s="230">
        <v>46529.093350000003</v>
      </c>
      <c r="Z7" s="230">
        <v>11502.866093943139</v>
      </c>
      <c r="AA7" s="230">
        <v>7471.18</v>
      </c>
      <c r="AB7" s="230"/>
      <c r="AC7" s="230">
        <v>2846</v>
      </c>
      <c r="AD7" s="230">
        <v>40499.415979999998</v>
      </c>
      <c r="AE7" s="230">
        <v>14230.293738580463</v>
      </c>
      <c r="AF7" s="230">
        <v>6784.7849999999999</v>
      </c>
      <c r="AG7" s="230"/>
      <c r="AH7" s="230">
        <v>2288</v>
      </c>
      <c r="AI7" s="230">
        <v>23662.16432</v>
      </c>
      <c r="AJ7" s="230">
        <v>10341.855034965036</v>
      </c>
      <c r="AK7" s="230">
        <v>4246.7299999999996</v>
      </c>
      <c r="AL7" s="230"/>
      <c r="AM7" s="230">
        <v>1457</v>
      </c>
      <c r="AN7" s="230">
        <v>16611.81553</v>
      </c>
      <c r="AO7" s="230">
        <v>11401.383342484558</v>
      </c>
      <c r="AP7" s="230">
        <v>3053.81</v>
      </c>
      <c r="AQ7" s="230"/>
      <c r="AR7" s="230">
        <v>911</v>
      </c>
      <c r="AS7" s="230">
        <v>9147.6504499999992</v>
      </c>
      <c r="AT7" s="230">
        <v>10041.328704720088</v>
      </c>
      <c r="AU7" s="230">
        <v>2331.6899999999996</v>
      </c>
      <c r="AV7" s="230"/>
      <c r="AW7" s="230">
        <v>5492</v>
      </c>
      <c r="AX7" s="230">
        <v>88302.990839999999</v>
      </c>
      <c r="AY7" s="230">
        <v>16078.476117989803</v>
      </c>
      <c r="AZ7" s="230">
        <v>9393.1949999999997</v>
      </c>
      <c r="BA7" s="230"/>
      <c r="BB7" s="230">
        <v>6814</v>
      </c>
      <c r="BC7" s="230">
        <v>112421.05903</v>
      </c>
      <c r="BD7" s="230">
        <v>16498.54109627238</v>
      </c>
      <c r="BE7" s="230">
        <v>12563.035</v>
      </c>
      <c r="BF7" s="230"/>
      <c r="BG7" s="230">
        <v>5004</v>
      </c>
      <c r="BH7" s="230">
        <v>82923.833629999994</v>
      </c>
      <c r="BI7" s="230">
        <v>16571.509518385294</v>
      </c>
      <c r="BJ7" s="230">
        <v>12692.674999999999</v>
      </c>
      <c r="BK7" s="230"/>
      <c r="BL7" s="230">
        <v>4343</v>
      </c>
      <c r="BM7" s="230">
        <v>52409.411500000002</v>
      </c>
      <c r="BN7" s="230">
        <v>12067.559636196178</v>
      </c>
      <c r="BO7" s="230">
        <v>7399.9699999999993</v>
      </c>
    </row>
    <row r="8" spans="1:67" x14ac:dyDescent="0.35">
      <c r="A8" s="232" t="s">
        <v>15</v>
      </c>
      <c r="B8" s="232" t="s">
        <v>121</v>
      </c>
      <c r="C8" s="233"/>
      <c r="D8" s="233">
        <v>1933</v>
      </c>
      <c r="E8" s="233">
        <v>29932.454809999999</v>
      </c>
      <c r="F8" s="233">
        <v>15484.974035178479</v>
      </c>
      <c r="G8" s="233">
        <v>9822.41</v>
      </c>
      <c r="H8" s="233"/>
      <c r="I8" s="233">
        <v>7516</v>
      </c>
      <c r="J8" s="233">
        <v>106434.55387999999</v>
      </c>
      <c r="K8" s="233">
        <v>14161.06358169239</v>
      </c>
      <c r="L8" s="233">
        <v>12156.880000000001</v>
      </c>
      <c r="M8" s="233"/>
      <c r="N8" s="233">
        <v>3533</v>
      </c>
      <c r="O8" s="233">
        <v>42545.062250000003</v>
      </c>
      <c r="P8" s="233">
        <v>12042.19140956694</v>
      </c>
      <c r="Q8" s="233">
        <v>8949.01</v>
      </c>
      <c r="R8" s="233"/>
      <c r="S8" s="233">
        <v>2167</v>
      </c>
      <c r="T8" s="233">
        <v>37931.36002</v>
      </c>
      <c r="U8" s="233">
        <v>17504.088610982926</v>
      </c>
      <c r="V8" s="233">
        <v>13831.119999999999</v>
      </c>
      <c r="W8" s="233"/>
      <c r="X8" s="233">
        <v>4029</v>
      </c>
      <c r="Y8" s="233">
        <v>37280.815340000001</v>
      </c>
      <c r="Z8" s="233">
        <v>9253.1187242491942</v>
      </c>
      <c r="AA8" s="233">
        <v>6211.93</v>
      </c>
      <c r="AB8" s="233"/>
      <c r="AC8" s="233">
        <v>2837</v>
      </c>
      <c r="AD8" s="233">
        <v>35785.512439999999</v>
      </c>
      <c r="AE8" s="233">
        <v>12613.857046175537</v>
      </c>
      <c r="AF8" s="233">
        <v>6328.68</v>
      </c>
      <c r="AG8" s="233"/>
      <c r="AH8" s="233">
        <v>2264</v>
      </c>
      <c r="AI8" s="233">
        <v>20949.731489999998</v>
      </c>
      <c r="AJ8" s="233">
        <v>9253.4149690812719</v>
      </c>
      <c r="AK8" s="233">
        <v>4077.24</v>
      </c>
      <c r="AL8" s="233"/>
      <c r="AM8" s="233">
        <v>1449</v>
      </c>
      <c r="AN8" s="233">
        <v>14203.57411</v>
      </c>
      <c r="AO8" s="233">
        <v>9802.3285783298834</v>
      </c>
      <c r="AP8" s="233">
        <v>2929.32</v>
      </c>
      <c r="AQ8" s="233"/>
      <c r="AR8" s="233">
        <v>906</v>
      </c>
      <c r="AS8" s="233">
        <v>7596.8767600000001</v>
      </c>
      <c r="AT8" s="233">
        <v>8385.0736865342169</v>
      </c>
      <c r="AU8" s="233">
        <v>2275.81</v>
      </c>
      <c r="AV8" s="233"/>
      <c r="AW8" s="233">
        <v>5486</v>
      </c>
      <c r="AX8" s="233">
        <v>77222.129480000003</v>
      </c>
      <c r="AY8" s="233">
        <v>14076.217550127598</v>
      </c>
      <c r="AZ8" s="233">
        <v>8277.4249999999993</v>
      </c>
      <c r="BA8" s="233"/>
      <c r="BB8" s="233">
        <v>6799</v>
      </c>
      <c r="BC8" s="233">
        <v>100513.01861</v>
      </c>
      <c r="BD8" s="233">
        <v>14783.500310339756</v>
      </c>
      <c r="BE8" s="233">
        <v>11480.52</v>
      </c>
      <c r="BF8" s="233"/>
      <c r="BG8" s="233">
        <v>4985</v>
      </c>
      <c r="BH8" s="233">
        <v>64670.918090000006</v>
      </c>
      <c r="BI8" s="233">
        <v>12973.102926780341</v>
      </c>
      <c r="BJ8" s="233">
        <v>10472.950000000001</v>
      </c>
      <c r="BK8" s="233"/>
      <c r="BL8" s="233">
        <v>4338</v>
      </c>
      <c r="BM8" s="233">
        <v>46266.370929999997</v>
      </c>
      <c r="BN8" s="233">
        <v>10665.369047948363</v>
      </c>
      <c r="BO8" s="233">
        <v>7019.17</v>
      </c>
    </row>
    <row r="9" spans="1:67" x14ac:dyDescent="0.35">
      <c r="A9" s="222" t="s">
        <v>17</v>
      </c>
      <c r="B9" s="222" t="s">
        <v>122</v>
      </c>
      <c r="C9" s="234"/>
      <c r="D9" s="227">
        <v>1930</v>
      </c>
      <c r="E9" s="227">
        <v>15093.90144</v>
      </c>
      <c r="F9" s="227">
        <v>7820.6743212435231</v>
      </c>
      <c r="G9" s="227">
        <v>4499.375</v>
      </c>
      <c r="H9" s="234"/>
      <c r="I9" s="227">
        <v>7516</v>
      </c>
      <c r="J9" s="227">
        <v>51548.942470000002</v>
      </c>
      <c r="K9" s="227">
        <v>6858.560733102714</v>
      </c>
      <c r="L9" s="227">
        <v>5741.12</v>
      </c>
      <c r="M9" s="234"/>
      <c r="N9" s="227">
        <v>3533</v>
      </c>
      <c r="O9" s="227">
        <v>20954.480370000001</v>
      </c>
      <c r="P9" s="227">
        <v>5931.0728474384377</v>
      </c>
      <c r="Q9" s="227">
        <v>4104.0200000000004</v>
      </c>
      <c r="R9" s="234"/>
      <c r="S9" s="227">
        <v>2167</v>
      </c>
      <c r="T9" s="227">
        <v>18404.33483</v>
      </c>
      <c r="U9" s="227">
        <v>8493.0017674203973</v>
      </c>
      <c r="V9" s="227">
        <v>6527.48</v>
      </c>
      <c r="W9" s="234"/>
      <c r="X9" s="227">
        <v>4028</v>
      </c>
      <c r="Y9" s="227">
        <v>18440.919000000002</v>
      </c>
      <c r="Z9" s="227">
        <v>4578.1824726911618</v>
      </c>
      <c r="AA9" s="227">
        <v>2754.085</v>
      </c>
      <c r="AB9" s="234"/>
      <c r="AC9" s="227">
        <v>2837</v>
      </c>
      <c r="AD9" s="227">
        <v>18571.803390000001</v>
      </c>
      <c r="AE9" s="227">
        <v>6546.2824779696866</v>
      </c>
      <c r="AF9" s="227">
        <v>2910.79</v>
      </c>
      <c r="AG9" s="234"/>
      <c r="AH9" s="227">
        <v>2264</v>
      </c>
      <c r="AI9" s="227">
        <v>10798.791039999998</v>
      </c>
      <c r="AJ9" s="227">
        <v>4769.7840282685511</v>
      </c>
      <c r="AK9" s="227">
        <v>1838.5</v>
      </c>
      <c r="AL9" s="234"/>
      <c r="AM9" s="227">
        <v>1448</v>
      </c>
      <c r="AN9" s="227">
        <v>7355.7828899999995</v>
      </c>
      <c r="AO9" s="227">
        <v>5079.9605593922652</v>
      </c>
      <c r="AP9" s="227">
        <v>1347.7649999999999</v>
      </c>
      <c r="AQ9" s="234"/>
      <c r="AR9" s="227">
        <v>905</v>
      </c>
      <c r="AS9" s="227">
        <v>3712.6119199999998</v>
      </c>
      <c r="AT9" s="227">
        <v>4102.3336132596687</v>
      </c>
      <c r="AU9" s="227">
        <v>837.69</v>
      </c>
      <c r="AV9" s="234"/>
      <c r="AW9" s="227">
        <v>5485</v>
      </c>
      <c r="AX9" s="227">
        <v>40243.513009999995</v>
      </c>
      <c r="AY9" s="227">
        <v>7337.0123992707386</v>
      </c>
      <c r="AZ9" s="227">
        <v>3844.79</v>
      </c>
      <c r="BA9" s="234"/>
      <c r="BB9" s="227">
        <v>6799</v>
      </c>
      <c r="BC9" s="227">
        <v>52070.793810000003</v>
      </c>
      <c r="BD9" s="227">
        <v>7658.5959420503013</v>
      </c>
      <c r="BE9" s="227">
        <v>5451.73</v>
      </c>
      <c r="BF9" s="234"/>
      <c r="BG9" s="227">
        <v>4985</v>
      </c>
      <c r="BH9" s="227">
        <v>32276.961139999999</v>
      </c>
      <c r="BI9" s="227">
        <v>6474.8166780341026</v>
      </c>
      <c r="BJ9" s="227">
        <v>4854.34</v>
      </c>
      <c r="BK9" s="234"/>
      <c r="BL9" s="227">
        <v>4337</v>
      </c>
      <c r="BM9" s="227">
        <v>23229.529269999999</v>
      </c>
      <c r="BN9" s="227">
        <v>5356.1284920451926</v>
      </c>
      <c r="BO9" s="227">
        <v>3170.17</v>
      </c>
    </row>
    <row r="10" spans="1:67" x14ac:dyDescent="0.35">
      <c r="A10" s="222" t="s">
        <v>19</v>
      </c>
      <c r="B10" s="222" t="s">
        <v>123</v>
      </c>
      <c r="C10" s="234"/>
      <c r="D10" s="227">
        <v>1933</v>
      </c>
      <c r="E10" s="227">
        <v>10256.341210000001</v>
      </c>
      <c r="F10" s="227">
        <v>5305.9188877392653</v>
      </c>
      <c r="G10" s="227">
        <v>3038.19</v>
      </c>
      <c r="H10" s="234"/>
      <c r="I10" s="227">
        <v>7515</v>
      </c>
      <c r="J10" s="227">
        <v>34986.984920000003</v>
      </c>
      <c r="K10" s="227">
        <v>4655.6200825016631</v>
      </c>
      <c r="L10" s="227">
        <v>3886.78</v>
      </c>
      <c r="M10" s="234"/>
      <c r="N10" s="227">
        <v>3533</v>
      </c>
      <c r="O10" s="227">
        <v>14274.774660000001</v>
      </c>
      <c r="P10" s="227">
        <v>4040.4117350693464</v>
      </c>
      <c r="Q10" s="227">
        <v>2787.01</v>
      </c>
      <c r="R10" s="234"/>
      <c r="S10" s="227">
        <v>2165</v>
      </c>
      <c r="T10" s="227">
        <v>12526.22968</v>
      </c>
      <c r="U10" s="227">
        <v>5785.787381062356</v>
      </c>
      <c r="V10" s="227">
        <v>4454.6000000000004</v>
      </c>
      <c r="W10" s="234"/>
      <c r="X10" s="227">
        <v>4029</v>
      </c>
      <c r="Y10" s="227">
        <v>12496.392089999999</v>
      </c>
      <c r="Z10" s="227">
        <v>3101.6113402829487</v>
      </c>
      <c r="AA10" s="227">
        <v>1864.21</v>
      </c>
      <c r="AB10" s="234"/>
      <c r="AC10" s="227">
        <v>2836</v>
      </c>
      <c r="AD10" s="227">
        <v>12546.68425</v>
      </c>
      <c r="AE10" s="227">
        <v>4424.0776622002822</v>
      </c>
      <c r="AF10" s="227">
        <v>1923.7649999999999</v>
      </c>
      <c r="AG10" s="234"/>
      <c r="AH10" s="227">
        <v>2262</v>
      </c>
      <c r="AI10" s="227">
        <v>7212.25245</v>
      </c>
      <c r="AJ10" s="227">
        <v>3188.4405172413794</v>
      </c>
      <c r="AK10" s="227">
        <v>1216.55</v>
      </c>
      <c r="AL10" s="234"/>
      <c r="AM10" s="227">
        <v>1444</v>
      </c>
      <c r="AN10" s="227">
        <v>4946.9391399999995</v>
      </c>
      <c r="AO10" s="227">
        <v>3425.8581301939057</v>
      </c>
      <c r="AP10" s="227">
        <v>881.89499999999998</v>
      </c>
      <c r="AQ10" s="234"/>
      <c r="AR10" s="227">
        <v>902</v>
      </c>
      <c r="AS10" s="227">
        <v>2540.2364600000001</v>
      </c>
      <c r="AT10" s="227">
        <v>2816.2266740576497</v>
      </c>
      <c r="AU10" s="227">
        <v>551.5</v>
      </c>
      <c r="AV10" s="234"/>
      <c r="AW10" s="227">
        <v>5486</v>
      </c>
      <c r="AX10" s="227">
        <v>27215.263729999999</v>
      </c>
      <c r="AY10" s="227">
        <v>4960.8574061246809</v>
      </c>
      <c r="AZ10" s="227">
        <v>2573.04</v>
      </c>
      <c r="BA10" s="234"/>
      <c r="BB10" s="227">
        <v>6793</v>
      </c>
      <c r="BC10" s="227">
        <v>35232.482380000001</v>
      </c>
      <c r="BD10" s="227">
        <v>5186.5865420285591</v>
      </c>
      <c r="BE10" s="227">
        <v>3661.98</v>
      </c>
      <c r="BF10" s="234"/>
      <c r="BG10" s="227">
        <v>4983</v>
      </c>
      <c r="BH10" s="227">
        <v>21888.042550000002</v>
      </c>
      <c r="BI10" s="227">
        <v>4392.5431567328915</v>
      </c>
      <c r="BJ10" s="227">
        <v>3272.01</v>
      </c>
      <c r="BK10" s="234"/>
      <c r="BL10" s="227">
        <v>4338</v>
      </c>
      <c r="BM10" s="227">
        <v>15784.48583</v>
      </c>
      <c r="BN10" s="227">
        <v>3638.6551014292299</v>
      </c>
      <c r="BO10" s="227">
        <v>2143.2250000000004</v>
      </c>
    </row>
    <row r="11" spans="1:67" x14ac:dyDescent="0.35">
      <c r="A11" s="222" t="s">
        <v>20</v>
      </c>
      <c r="B11" s="222" t="s">
        <v>124</v>
      </c>
      <c r="C11" s="234"/>
      <c r="D11" s="227">
        <v>1932</v>
      </c>
      <c r="E11" s="227">
        <v>4261.6165499999997</v>
      </c>
      <c r="F11" s="227">
        <v>2205.8056677018635</v>
      </c>
      <c r="G11" s="227">
        <v>2535.4749999999999</v>
      </c>
      <c r="H11" s="234"/>
      <c r="I11" s="227">
        <v>7516</v>
      </c>
      <c r="J11" s="227">
        <v>18545.86578</v>
      </c>
      <c r="K11" s="227">
        <v>2467.5180654603514</v>
      </c>
      <c r="L11" s="227">
        <v>2536.4650000000001</v>
      </c>
      <c r="M11" s="234"/>
      <c r="N11" s="227">
        <v>3533</v>
      </c>
      <c r="O11" s="227">
        <v>6882.5134200000002</v>
      </c>
      <c r="P11" s="227">
        <v>1948.0649363147468</v>
      </c>
      <c r="Q11" s="227">
        <v>1936.82</v>
      </c>
      <c r="R11" s="234"/>
      <c r="S11" s="227">
        <v>2167</v>
      </c>
      <c r="T11" s="227">
        <v>6530.0486300000002</v>
      </c>
      <c r="U11" s="227">
        <v>3013.4049976926626</v>
      </c>
      <c r="V11" s="227">
        <v>2579.11</v>
      </c>
      <c r="W11" s="234"/>
      <c r="X11" s="227">
        <v>4028</v>
      </c>
      <c r="Y11" s="227">
        <v>6026.52286</v>
      </c>
      <c r="Z11" s="227">
        <v>1496.1576117179743</v>
      </c>
      <c r="AA11" s="227">
        <v>1386.7849999999999</v>
      </c>
      <c r="AB11" s="234"/>
      <c r="AC11" s="227">
        <v>2837</v>
      </c>
      <c r="AD11" s="227">
        <v>4342.73387</v>
      </c>
      <c r="AE11" s="227">
        <v>1530.7486323581247</v>
      </c>
      <c r="AF11" s="227">
        <v>1324.79</v>
      </c>
      <c r="AG11" s="234"/>
      <c r="AH11" s="227">
        <v>2264</v>
      </c>
      <c r="AI11" s="227">
        <v>2796.0013300000001</v>
      </c>
      <c r="AJ11" s="227">
        <v>1234.9829196113074</v>
      </c>
      <c r="AK11" s="227">
        <v>881.13499999999999</v>
      </c>
      <c r="AL11" s="234"/>
      <c r="AM11" s="227">
        <v>1448</v>
      </c>
      <c r="AN11" s="227">
        <v>1804.6267700000001</v>
      </c>
      <c r="AO11" s="227">
        <v>1246.289205801105</v>
      </c>
      <c r="AP11" s="227">
        <v>650.75</v>
      </c>
      <c r="AQ11" s="234"/>
      <c r="AR11" s="227">
        <v>905</v>
      </c>
      <c r="AS11" s="227">
        <v>1217.89672</v>
      </c>
      <c r="AT11" s="227">
        <v>1345.742232044199</v>
      </c>
      <c r="AU11" s="227">
        <v>835.76</v>
      </c>
      <c r="AV11" s="234"/>
      <c r="AW11" s="227">
        <v>5485</v>
      </c>
      <c r="AX11" s="227">
        <v>9288.3789499999984</v>
      </c>
      <c r="AY11" s="227">
        <v>1693.4145761166819</v>
      </c>
      <c r="AZ11" s="227">
        <v>1769.18</v>
      </c>
      <c r="BA11" s="234"/>
      <c r="BB11" s="227">
        <v>6799</v>
      </c>
      <c r="BC11" s="227">
        <v>12582.458980000001</v>
      </c>
      <c r="BD11" s="227">
        <v>1850.6337667304015</v>
      </c>
      <c r="BE11" s="227">
        <v>2317.23</v>
      </c>
      <c r="BF11" s="234"/>
      <c r="BG11" s="227">
        <v>4985</v>
      </c>
      <c r="BH11" s="227">
        <v>9909.6194099999993</v>
      </c>
      <c r="BI11" s="227">
        <v>1987.8875446339018</v>
      </c>
      <c r="BJ11" s="227">
        <v>2231.4299999999998</v>
      </c>
      <c r="BK11" s="234"/>
      <c r="BL11" s="227">
        <v>4337</v>
      </c>
      <c r="BM11" s="227">
        <v>6881.0607800000007</v>
      </c>
      <c r="BN11" s="227">
        <v>1586.5945999538851</v>
      </c>
      <c r="BO11" s="227">
        <v>1524.66</v>
      </c>
    </row>
    <row r="12" spans="1:67" x14ac:dyDescent="0.35">
      <c r="A12" s="222" t="s">
        <v>21</v>
      </c>
      <c r="B12" s="222" t="s">
        <v>125</v>
      </c>
      <c r="C12" s="234"/>
      <c r="D12" s="227">
        <v>160</v>
      </c>
      <c r="E12" s="227">
        <v>320.59560999999997</v>
      </c>
      <c r="F12" s="227">
        <v>2003.7225624999999</v>
      </c>
      <c r="G12" s="227">
        <v>2315.9899999999998</v>
      </c>
      <c r="H12" s="234"/>
      <c r="I12" s="227">
        <v>617</v>
      </c>
      <c r="J12" s="227">
        <v>1352.76071</v>
      </c>
      <c r="K12" s="227">
        <v>2192.4808914100486</v>
      </c>
      <c r="L12" s="227">
        <v>2316</v>
      </c>
      <c r="M12" s="234"/>
      <c r="N12" s="227">
        <v>218</v>
      </c>
      <c r="O12" s="227">
        <v>433.29379999999998</v>
      </c>
      <c r="P12" s="227">
        <v>1987.58623853211</v>
      </c>
      <c r="Q12" s="227">
        <v>2316</v>
      </c>
      <c r="R12" s="234"/>
      <c r="S12" s="227">
        <v>214</v>
      </c>
      <c r="T12" s="227">
        <v>470.74688000000003</v>
      </c>
      <c r="U12" s="227">
        <v>2199.7517757009346</v>
      </c>
      <c r="V12" s="227">
        <v>2316</v>
      </c>
      <c r="W12" s="234"/>
      <c r="X12" s="227">
        <v>173</v>
      </c>
      <c r="Y12" s="227">
        <v>316.98139000000003</v>
      </c>
      <c r="Z12" s="227">
        <v>1832.2623699421965</v>
      </c>
      <c r="AA12" s="227">
        <v>2315.9899999999998</v>
      </c>
      <c r="AB12" s="234"/>
      <c r="AC12" s="227">
        <v>197</v>
      </c>
      <c r="AD12" s="227">
        <v>324.29093</v>
      </c>
      <c r="AE12" s="227">
        <v>1646.1468527918782</v>
      </c>
      <c r="AF12" s="227">
        <v>2315.9899999999998</v>
      </c>
      <c r="AG12" s="234"/>
      <c r="AH12" s="227">
        <v>103</v>
      </c>
      <c r="AI12" s="227">
        <v>142.68667000000002</v>
      </c>
      <c r="AJ12" s="227">
        <v>1385.3074757281554</v>
      </c>
      <c r="AK12" s="227">
        <v>1473.4</v>
      </c>
      <c r="AL12" s="234"/>
      <c r="AM12" s="227">
        <v>59</v>
      </c>
      <c r="AN12" s="227">
        <v>96.225309999999993</v>
      </c>
      <c r="AO12" s="227">
        <v>1630.9374576271186</v>
      </c>
      <c r="AP12" s="227">
        <v>2315.9899999999998</v>
      </c>
      <c r="AQ12" s="234"/>
      <c r="AR12" s="227">
        <v>79</v>
      </c>
      <c r="AS12" s="227">
        <v>126.13166</v>
      </c>
      <c r="AT12" s="227">
        <v>1596.6032911392406</v>
      </c>
      <c r="AU12" s="227">
        <v>2315.9899999999998</v>
      </c>
      <c r="AV12" s="234"/>
      <c r="AW12" s="227">
        <v>247</v>
      </c>
      <c r="AX12" s="227">
        <v>474.97378999999995</v>
      </c>
      <c r="AY12" s="227">
        <v>1922.9708097165992</v>
      </c>
      <c r="AZ12" s="227">
        <v>2316</v>
      </c>
      <c r="BA12" s="234"/>
      <c r="BB12" s="227">
        <v>315</v>
      </c>
      <c r="BC12" s="227">
        <v>627.28343999999993</v>
      </c>
      <c r="BD12" s="227">
        <v>1991.376</v>
      </c>
      <c r="BE12" s="227">
        <v>2316</v>
      </c>
      <c r="BF12" s="234"/>
      <c r="BG12" s="227">
        <v>303</v>
      </c>
      <c r="BH12" s="227">
        <v>596.29498999999998</v>
      </c>
      <c r="BI12" s="227">
        <v>1967.9702640264027</v>
      </c>
      <c r="BJ12" s="227">
        <v>2316</v>
      </c>
      <c r="BK12" s="234"/>
      <c r="BL12" s="227">
        <v>195</v>
      </c>
      <c r="BM12" s="227">
        <v>371.29505</v>
      </c>
      <c r="BN12" s="227">
        <v>1904.0771794871796</v>
      </c>
      <c r="BO12" s="227">
        <v>2316</v>
      </c>
    </row>
    <row r="13" spans="1:67" x14ac:dyDescent="0.35">
      <c r="A13" s="232" t="s">
        <v>22</v>
      </c>
      <c r="B13" s="232" t="s">
        <v>126</v>
      </c>
      <c r="C13" s="233"/>
      <c r="D13" s="233">
        <v>1204</v>
      </c>
      <c r="E13" s="233">
        <v>7697.0939600000002</v>
      </c>
      <c r="F13" s="233">
        <v>6392.9351827242526</v>
      </c>
      <c r="G13" s="233">
        <v>4665.9849999999997</v>
      </c>
      <c r="H13" s="234"/>
      <c r="I13" s="233">
        <v>5902</v>
      </c>
      <c r="J13" s="233">
        <v>55393.18851</v>
      </c>
      <c r="K13" s="233">
        <v>9385.4944950864119</v>
      </c>
      <c r="L13" s="233">
        <v>7875.3950000000004</v>
      </c>
      <c r="M13" s="233"/>
      <c r="N13" s="233">
        <v>1970</v>
      </c>
      <c r="O13" s="233">
        <v>14110.21623</v>
      </c>
      <c r="P13" s="233">
        <v>7162.5463096446701</v>
      </c>
      <c r="Q13" s="233">
        <v>5303.17</v>
      </c>
      <c r="R13" s="233"/>
      <c r="S13" s="233">
        <v>1821</v>
      </c>
      <c r="T13" s="233">
        <v>14258.510249999999</v>
      </c>
      <c r="U13" s="233">
        <v>7830.0440691927515</v>
      </c>
      <c r="V13" s="233">
        <v>6665.67</v>
      </c>
      <c r="W13" s="233"/>
      <c r="X13" s="233">
        <v>2011</v>
      </c>
      <c r="Y13" s="233">
        <v>9248.27801</v>
      </c>
      <c r="Z13" s="233">
        <v>4598.8453555445049</v>
      </c>
      <c r="AA13" s="233">
        <v>3452.42</v>
      </c>
      <c r="AB13" s="233"/>
      <c r="AC13" s="233">
        <v>1461</v>
      </c>
      <c r="AD13" s="233">
        <v>4713.9035400000002</v>
      </c>
      <c r="AE13" s="233">
        <v>3226.4911293634495</v>
      </c>
      <c r="AF13" s="233">
        <v>1683.44</v>
      </c>
      <c r="AG13" s="233"/>
      <c r="AH13" s="233">
        <v>1022</v>
      </c>
      <c r="AI13" s="233">
        <v>2712.4328300000002</v>
      </c>
      <c r="AJ13" s="233">
        <v>2654.0438649706457</v>
      </c>
      <c r="AK13" s="233">
        <v>937.71500000000003</v>
      </c>
      <c r="AL13" s="233"/>
      <c r="AM13" s="233">
        <v>614</v>
      </c>
      <c r="AN13" s="233">
        <v>2408.2414199999998</v>
      </c>
      <c r="AO13" s="233">
        <v>3922.2172964169381</v>
      </c>
      <c r="AP13" s="233">
        <v>1548.2649999999999</v>
      </c>
      <c r="AQ13" s="233"/>
      <c r="AR13" s="233">
        <v>253</v>
      </c>
      <c r="AS13" s="233">
        <v>1550.77369</v>
      </c>
      <c r="AT13" s="233">
        <v>6129.5402766798416</v>
      </c>
      <c r="AU13" s="233">
        <v>5165.0200000000004</v>
      </c>
      <c r="AV13" s="233"/>
      <c r="AW13" s="233">
        <v>2984</v>
      </c>
      <c r="AX13" s="233">
        <v>11080.861359999999</v>
      </c>
      <c r="AY13" s="233">
        <v>3713.4253887399464</v>
      </c>
      <c r="AZ13" s="233">
        <v>1882.45</v>
      </c>
      <c r="BA13" s="233"/>
      <c r="BB13" s="233">
        <v>3426</v>
      </c>
      <c r="BC13" s="233">
        <v>11908.040419999999</v>
      </c>
      <c r="BD13" s="233">
        <v>3475.7852948044365</v>
      </c>
      <c r="BE13" s="233">
        <v>1322.0050000000001</v>
      </c>
      <c r="BF13" s="233"/>
      <c r="BG13" s="233">
        <v>2898</v>
      </c>
      <c r="BH13" s="233">
        <v>18252.915539999998</v>
      </c>
      <c r="BI13" s="233">
        <v>6298.4525672877844</v>
      </c>
      <c r="BJ13" s="233">
        <v>4281.3900000000003</v>
      </c>
      <c r="BK13" s="233"/>
      <c r="BL13" s="233">
        <v>1620</v>
      </c>
      <c r="BM13" s="233">
        <v>6143.0405700000001</v>
      </c>
      <c r="BN13" s="233">
        <v>3792.000351851852</v>
      </c>
      <c r="BO13" s="233">
        <v>1519.95</v>
      </c>
    </row>
    <row r="14" spans="1:67" x14ac:dyDescent="0.35">
      <c r="A14" s="241" t="s">
        <v>23</v>
      </c>
      <c r="B14" s="241" t="s">
        <v>127</v>
      </c>
      <c r="C14" s="242"/>
      <c r="D14" s="242">
        <v>1017</v>
      </c>
      <c r="E14" s="242">
        <v>6778.93959</v>
      </c>
      <c r="F14" s="242">
        <v>6665.6239823008846</v>
      </c>
      <c r="G14" s="242">
        <v>5004.82</v>
      </c>
      <c r="H14" s="242"/>
      <c r="I14" s="242">
        <v>5780</v>
      </c>
      <c r="J14" s="242">
        <v>49638.577810000003</v>
      </c>
      <c r="K14" s="242">
        <v>8587.9892404844286</v>
      </c>
      <c r="L14" s="242">
        <v>7498.0150000000003</v>
      </c>
      <c r="M14" s="242"/>
      <c r="N14" s="242">
        <v>1759</v>
      </c>
      <c r="O14" s="242">
        <v>12907.121070000001</v>
      </c>
      <c r="P14" s="242">
        <v>7337.7606992609435</v>
      </c>
      <c r="Q14" s="242">
        <v>5618.04</v>
      </c>
      <c r="R14" s="242"/>
      <c r="S14" s="242">
        <v>1804</v>
      </c>
      <c r="T14" s="242">
        <v>13408.580970000001</v>
      </c>
      <c r="U14" s="242">
        <v>7432.6945509977832</v>
      </c>
      <c r="V14" s="242">
        <v>6498.14</v>
      </c>
      <c r="W14" s="242"/>
      <c r="X14" s="242">
        <v>1678</v>
      </c>
      <c r="Y14" s="242">
        <v>8695.8511099999996</v>
      </c>
      <c r="Z14" s="242">
        <v>5182.2712216924911</v>
      </c>
      <c r="AA14" s="242">
        <v>4145.26</v>
      </c>
      <c r="AB14" s="242"/>
      <c r="AC14" s="242">
        <v>450</v>
      </c>
      <c r="AD14" s="242">
        <v>2688.7599799999998</v>
      </c>
      <c r="AE14" s="242">
        <v>5975.0221777777779</v>
      </c>
      <c r="AF14" s="242">
        <v>4933.2299999999996</v>
      </c>
      <c r="AG14" s="242"/>
      <c r="AH14" s="242">
        <v>295</v>
      </c>
      <c r="AI14" s="242">
        <v>1496.57142</v>
      </c>
      <c r="AJ14" s="242">
        <v>5073.123457627119</v>
      </c>
      <c r="AK14" s="242">
        <v>3332.84</v>
      </c>
      <c r="AL14" s="242"/>
      <c r="AM14" s="242">
        <v>238</v>
      </c>
      <c r="AN14" s="242">
        <v>1463.6915100000001</v>
      </c>
      <c r="AO14" s="242">
        <v>6149.9643277310925</v>
      </c>
      <c r="AP14" s="242">
        <v>4391.88</v>
      </c>
      <c r="AQ14" s="242"/>
      <c r="AR14" s="242">
        <v>240</v>
      </c>
      <c r="AS14" s="242">
        <v>1439.7841299999998</v>
      </c>
      <c r="AT14" s="242">
        <v>5999.1005416666667</v>
      </c>
      <c r="AU14" s="242">
        <v>5165.0200000000004</v>
      </c>
      <c r="AV14" s="242"/>
      <c r="AW14" s="242">
        <v>1147</v>
      </c>
      <c r="AX14" s="242">
        <v>7044.6849299999994</v>
      </c>
      <c r="AY14" s="242">
        <v>6141.8351612903225</v>
      </c>
      <c r="AZ14" s="242">
        <v>4831.75</v>
      </c>
      <c r="BA14" s="242"/>
      <c r="BB14" s="242">
        <v>1164</v>
      </c>
      <c r="BC14" s="242">
        <v>6540.9416500000007</v>
      </c>
      <c r="BD14" s="242">
        <v>5619.3656786941583</v>
      </c>
      <c r="BE14" s="242">
        <v>4332.6899999999996</v>
      </c>
      <c r="BF14" s="242"/>
      <c r="BG14" s="242">
        <v>1978</v>
      </c>
      <c r="BH14" s="242">
        <v>15225.668230000001</v>
      </c>
      <c r="BI14" s="242">
        <v>7697.5066885743172</v>
      </c>
      <c r="BJ14" s="242">
        <v>6497.2749999999996</v>
      </c>
      <c r="BK14" s="242"/>
      <c r="BL14" s="242">
        <v>733</v>
      </c>
      <c r="BM14" s="242">
        <v>4255.6242699999993</v>
      </c>
      <c r="BN14" s="242">
        <v>5805.7629877216914</v>
      </c>
      <c r="BO14" s="242">
        <v>4665.96</v>
      </c>
    </row>
    <row r="15" spans="1:67" x14ac:dyDescent="0.35">
      <c r="A15" s="222" t="s">
        <v>24</v>
      </c>
      <c r="B15" s="222" t="s">
        <v>128</v>
      </c>
      <c r="C15" s="234"/>
      <c r="D15" s="227">
        <v>685</v>
      </c>
      <c r="E15" s="227">
        <v>5096.8859400000001</v>
      </c>
      <c r="F15" s="227">
        <v>7440.7094014598542</v>
      </c>
      <c r="G15" s="227">
        <v>5999.1</v>
      </c>
      <c r="H15" s="234"/>
      <c r="I15" s="227">
        <v>3389</v>
      </c>
      <c r="J15" s="227">
        <v>26862.37616</v>
      </c>
      <c r="K15" s="227">
        <v>7926.342921215698</v>
      </c>
      <c r="L15" s="227">
        <v>6998.97</v>
      </c>
      <c r="M15" s="234"/>
      <c r="N15" s="227">
        <v>936</v>
      </c>
      <c r="O15" s="227">
        <v>6525.8883499999993</v>
      </c>
      <c r="P15" s="227">
        <v>6972.1029380341879</v>
      </c>
      <c r="Q15" s="227">
        <v>5831.58</v>
      </c>
      <c r="R15" s="234"/>
      <c r="S15" s="227">
        <v>1202</v>
      </c>
      <c r="T15" s="227">
        <v>9036.7757200000015</v>
      </c>
      <c r="U15" s="227">
        <v>7518.1162396006657</v>
      </c>
      <c r="V15" s="227">
        <v>6665.6549999999997</v>
      </c>
      <c r="W15" s="234"/>
      <c r="X15" s="227">
        <v>1195</v>
      </c>
      <c r="Y15" s="227">
        <v>6692.6678499999998</v>
      </c>
      <c r="Z15" s="227">
        <v>5600.5588702928871</v>
      </c>
      <c r="AA15" s="227">
        <v>4831.7299999999996</v>
      </c>
      <c r="AB15" s="234"/>
      <c r="AC15" s="227">
        <v>238</v>
      </c>
      <c r="AD15" s="227">
        <v>1689.03079</v>
      </c>
      <c r="AE15" s="227">
        <v>7096.7680252100845</v>
      </c>
      <c r="AF15" s="227">
        <v>6164.87</v>
      </c>
      <c r="AG15" s="234"/>
      <c r="AH15" s="227">
        <v>102</v>
      </c>
      <c r="AI15" s="227">
        <v>597.03038000000004</v>
      </c>
      <c r="AJ15" s="227">
        <v>5853.2390196078431</v>
      </c>
      <c r="AK15" s="227">
        <v>4332.71</v>
      </c>
      <c r="AL15" s="234"/>
      <c r="AM15" s="227">
        <v>105</v>
      </c>
      <c r="AN15" s="227">
        <v>630.28998999999999</v>
      </c>
      <c r="AO15" s="227">
        <v>6002.7618095238095</v>
      </c>
      <c r="AP15" s="227">
        <v>4997.53</v>
      </c>
      <c r="AQ15" s="234"/>
      <c r="AR15" s="227">
        <v>145</v>
      </c>
      <c r="AS15" s="227">
        <v>1112.24485</v>
      </c>
      <c r="AT15" s="227">
        <v>7670.6541379310347</v>
      </c>
      <c r="AU15" s="227">
        <v>6998.95</v>
      </c>
      <c r="AV15" s="234"/>
      <c r="AW15" s="227">
        <v>824</v>
      </c>
      <c r="AX15" s="227">
        <v>5664.9574799999991</v>
      </c>
      <c r="AY15" s="227">
        <v>6874.9483980582527</v>
      </c>
      <c r="AZ15" s="227">
        <v>5831.59</v>
      </c>
      <c r="BA15" s="234"/>
      <c r="BB15" s="227">
        <v>967</v>
      </c>
      <c r="BC15" s="227">
        <v>5891.8549299999995</v>
      </c>
      <c r="BD15" s="227">
        <v>6092.9213340227507</v>
      </c>
      <c r="BE15" s="227">
        <v>4831.74</v>
      </c>
      <c r="BF15" s="234"/>
      <c r="BG15" s="227">
        <v>1163</v>
      </c>
      <c r="BH15" s="227">
        <v>9015.4163399999998</v>
      </c>
      <c r="BI15" s="227">
        <v>7751.8627171109201</v>
      </c>
      <c r="BJ15" s="227">
        <v>6665.67</v>
      </c>
      <c r="BK15" s="234"/>
      <c r="BL15" s="227">
        <v>501</v>
      </c>
      <c r="BM15" s="227">
        <v>3219.0231200000003</v>
      </c>
      <c r="BN15" s="227">
        <v>6425.1958483033932</v>
      </c>
      <c r="BO15" s="227">
        <v>5165.03</v>
      </c>
    </row>
    <row r="16" spans="1:67" x14ac:dyDescent="0.35">
      <c r="A16" s="222" t="s">
        <v>25</v>
      </c>
      <c r="B16" s="222" t="s">
        <v>129</v>
      </c>
      <c r="C16" s="234"/>
      <c r="D16" s="227">
        <v>78</v>
      </c>
      <c r="E16" s="227">
        <v>216.09312</v>
      </c>
      <c r="F16" s="227">
        <v>2770.4246153846152</v>
      </c>
      <c r="G16" s="227">
        <v>2119.4299999999998</v>
      </c>
      <c r="H16" s="234"/>
      <c r="I16" s="227">
        <v>1045</v>
      </c>
      <c r="J16" s="227">
        <v>3072.3062099999997</v>
      </c>
      <c r="K16" s="227">
        <v>2940.0059425837321</v>
      </c>
      <c r="L16" s="227">
        <v>2354.92</v>
      </c>
      <c r="M16" s="234"/>
      <c r="N16" s="227">
        <v>304</v>
      </c>
      <c r="O16" s="227">
        <v>884.35901000000001</v>
      </c>
      <c r="P16" s="227">
        <v>2909.0756907894738</v>
      </c>
      <c r="Q16" s="227">
        <v>2354.92</v>
      </c>
      <c r="R16" s="234"/>
      <c r="S16" s="227">
        <v>384</v>
      </c>
      <c r="T16" s="227">
        <v>969.26544000000001</v>
      </c>
      <c r="U16" s="227">
        <v>2524.1287499999999</v>
      </c>
      <c r="V16" s="227">
        <v>2354.92</v>
      </c>
      <c r="W16" s="234"/>
      <c r="X16" s="227">
        <v>153</v>
      </c>
      <c r="Y16" s="227">
        <v>242.11051</v>
      </c>
      <c r="Z16" s="227">
        <v>1582.4216339869281</v>
      </c>
      <c r="AA16" s="227">
        <v>1519.94</v>
      </c>
      <c r="AB16" s="234"/>
      <c r="AC16" s="227">
        <v>30</v>
      </c>
      <c r="AD16" s="227">
        <v>59.566780000000001</v>
      </c>
      <c r="AE16" s="227">
        <v>1985.5593333333334</v>
      </c>
      <c r="AF16" s="227">
        <v>1522.635</v>
      </c>
      <c r="AG16" s="234"/>
      <c r="AH16" s="227" t="s">
        <v>507</v>
      </c>
      <c r="AI16" s="227" t="s">
        <v>507</v>
      </c>
      <c r="AJ16" s="227" t="s">
        <v>507</v>
      </c>
      <c r="AK16" s="227" t="s">
        <v>507</v>
      </c>
      <c r="AL16" s="234"/>
      <c r="AM16" s="227">
        <v>6</v>
      </c>
      <c r="AN16" s="227">
        <v>16.483650000000001</v>
      </c>
      <c r="AO16" s="227">
        <v>2747.2750000000001</v>
      </c>
      <c r="AP16" s="227">
        <v>2354.92</v>
      </c>
      <c r="AQ16" s="234"/>
      <c r="AR16" s="227">
        <v>12</v>
      </c>
      <c r="AS16" s="227">
        <v>24.421040000000001</v>
      </c>
      <c r="AT16" s="227">
        <v>2035.0866666666666</v>
      </c>
      <c r="AU16" s="227">
        <v>1059.72</v>
      </c>
      <c r="AV16" s="234"/>
      <c r="AW16" s="227">
        <v>169</v>
      </c>
      <c r="AX16" s="227">
        <v>379.68976000000004</v>
      </c>
      <c r="AY16" s="227">
        <v>2246.6849704142014</v>
      </c>
      <c r="AZ16" s="227">
        <v>2051.9299999999998</v>
      </c>
      <c r="BA16" s="234"/>
      <c r="BB16" s="227">
        <v>100</v>
      </c>
      <c r="BC16" s="227">
        <v>144.21722</v>
      </c>
      <c r="BD16" s="227">
        <v>1442.1722</v>
      </c>
      <c r="BE16" s="227">
        <v>1481.9450000000002</v>
      </c>
      <c r="BF16" s="234"/>
      <c r="BG16" s="227">
        <v>338</v>
      </c>
      <c r="BH16" s="227">
        <v>799.44700999999998</v>
      </c>
      <c r="BI16" s="227">
        <v>2365.2278402366865</v>
      </c>
      <c r="BJ16" s="227">
        <v>2119.4349999999999</v>
      </c>
      <c r="BK16" s="234"/>
      <c r="BL16" s="227">
        <v>149</v>
      </c>
      <c r="BM16" s="227">
        <v>241.4956</v>
      </c>
      <c r="BN16" s="227">
        <v>1620.7758389261744</v>
      </c>
      <c r="BO16" s="227">
        <v>1519.94</v>
      </c>
    </row>
    <row r="17" spans="1:67" x14ac:dyDescent="0.35">
      <c r="A17" s="222" t="s">
        <v>26</v>
      </c>
      <c r="B17" s="222" t="s">
        <v>130</v>
      </c>
      <c r="C17" s="234"/>
      <c r="D17" s="227">
        <v>332</v>
      </c>
      <c r="E17" s="227">
        <v>1391.56675</v>
      </c>
      <c r="F17" s="227">
        <v>4191.4661144578313</v>
      </c>
      <c r="G17" s="227">
        <v>2628.49</v>
      </c>
      <c r="H17" s="234"/>
      <c r="I17" s="227">
        <v>1857</v>
      </c>
      <c r="J17" s="227">
        <v>18093.660680000001</v>
      </c>
      <c r="K17" s="227">
        <v>9743.4898653742603</v>
      </c>
      <c r="L17" s="227">
        <v>8924.85</v>
      </c>
      <c r="M17" s="234"/>
      <c r="N17" s="227">
        <v>624</v>
      </c>
      <c r="O17" s="227">
        <v>5066.5726100000002</v>
      </c>
      <c r="P17" s="227">
        <v>8119.507387820513</v>
      </c>
      <c r="Q17" s="227">
        <v>6067.67</v>
      </c>
      <c r="R17" s="234"/>
      <c r="S17" s="227">
        <v>462</v>
      </c>
      <c r="T17" s="227">
        <v>3308.7037400000004</v>
      </c>
      <c r="U17" s="227">
        <v>7161.6964069264068</v>
      </c>
      <c r="V17" s="227">
        <v>6467.2749999999996</v>
      </c>
      <c r="W17" s="234"/>
      <c r="X17" s="227">
        <v>421</v>
      </c>
      <c r="Y17" s="227">
        <v>1622.16525</v>
      </c>
      <c r="Z17" s="227">
        <v>3853.1241092636578</v>
      </c>
      <c r="AA17" s="227">
        <v>2617.92</v>
      </c>
      <c r="AB17" s="234"/>
      <c r="AC17" s="227">
        <v>175</v>
      </c>
      <c r="AD17" s="227">
        <v>910.57219999999995</v>
      </c>
      <c r="AE17" s="227">
        <v>5203.2697142857141</v>
      </c>
      <c r="AF17" s="227">
        <v>3926.86</v>
      </c>
      <c r="AG17" s="234"/>
      <c r="AH17" s="227">
        <v>129</v>
      </c>
      <c r="AI17" s="227">
        <v>795.09344999999996</v>
      </c>
      <c r="AJ17" s="227">
        <v>6163.5151162790698</v>
      </c>
      <c r="AK17" s="227">
        <v>3874.08</v>
      </c>
      <c r="AL17" s="234"/>
      <c r="AM17" s="227">
        <v>111</v>
      </c>
      <c r="AN17" s="227">
        <v>765.74932999999999</v>
      </c>
      <c r="AO17" s="227">
        <v>6898.6426126126125</v>
      </c>
      <c r="AP17" s="227">
        <v>5914.79</v>
      </c>
      <c r="AQ17" s="234"/>
      <c r="AR17" s="227">
        <v>66</v>
      </c>
      <c r="AS17" s="227">
        <v>270.63159000000002</v>
      </c>
      <c r="AT17" s="227">
        <v>4100.4786363636367</v>
      </c>
      <c r="AU17" s="227">
        <v>3557.0050000000001</v>
      </c>
      <c r="AV17" s="234"/>
      <c r="AW17" s="227">
        <v>196</v>
      </c>
      <c r="AX17" s="227">
        <v>889.26242999999999</v>
      </c>
      <c r="AY17" s="227">
        <v>4537.0532142857146</v>
      </c>
      <c r="AZ17" s="227">
        <v>3155.45</v>
      </c>
      <c r="BA17" s="234"/>
      <c r="BB17" s="227">
        <v>94</v>
      </c>
      <c r="BC17" s="227">
        <v>405.11265000000003</v>
      </c>
      <c r="BD17" s="227">
        <v>4309.7090425531915</v>
      </c>
      <c r="BE17" s="227">
        <v>2498.1750000000002</v>
      </c>
      <c r="BF17" s="234"/>
      <c r="BG17" s="227">
        <v>654</v>
      </c>
      <c r="BH17" s="227">
        <v>5044.4669199999998</v>
      </c>
      <c r="BI17" s="227">
        <v>7713.2521712538228</v>
      </c>
      <c r="BJ17" s="227">
        <v>7243.335</v>
      </c>
      <c r="BK17" s="234"/>
      <c r="BL17" s="227">
        <v>90</v>
      </c>
      <c r="BM17" s="227">
        <v>563.39549</v>
      </c>
      <c r="BN17" s="227">
        <v>6259.9498888888893</v>
      </c>
      <c r="BO17" s="227">
        <v>4748.585</v>
      </c>
    </row>
    <row r="18" spans="1:67" x14ac:dyDescent="0.35">
      <c r="A18" s="222" t="s">
        <v>27</v>
      </c>
      <c r="B18" s="222" t="s">
        <v>131</v>
      </c>
      <c r="C18" s="234"/>
      <c r="D18" s="227">
        <v>48</v>
      </c>
      <c r="E18" s="227">
        <v>69.338359999999994</v>
      </c>
      <c r="F18" s="227">
        <v>1444.5491666666667</v>
      </c>
      <c r="G18" s="227">
        <v>1034.9749999999999</v>
      </c>
      <c r="H18" s="234"/>
      <c r="I18" s="227">
        <v>172</v>
      </c>
      <c r="J18" s="227">
        <v>816.17865000000006</v>
      </c>
      <c r="K18" s="227">
        <v>4745.2247093023252</v>
      </c>
      <c r="L18" s="227">
        <v>4184.8649999999998</v>
      </c>
      <c r="M18" s="234"/>
      <c r="N18" s="227">
        <v>87</v>
      </c>
      <c r="O18" s="227">
        <v>335.02242000000001</v>
      </c>
      <c r="P18" s="227">
        <v>3850.8324137931036</v>
      </c>
      <c r="Q18" s="227">
        <v>3509.87</v>
      </c>
      <c r="R18" s="234"/>
      <c r="S18" s="227">
        <v>55</v>
      </c>
      <c r="T18" s="227">
        <v>90.068699999999993</v>
      </c>
      <c r="U18" s="227">
        <v>1637.6127272727272</v>
      </c>
      <c r="V18" s="227">
        <v>1151.98</v>
      </c>
      <c r="W18" s="234"/>
      <c r="X18" s="227">
        <v>54</v>
      </c>
      <c r="Y18" s="227">
        <v>44.34637</v>
      </c>
      <c r="Z18" s="227">
        <v>821.22907407407411</v>
      </c>
      <c r="AA18" s="227">
        <v>631.49</v>
      </c>
      <c r="AB18" s="234"/>
      <c r="AC18" s="227">
        <v>32</v>
      </c>
      <c r="AD18" s="227">
        <v>29.122720000000001</v>
      </c>
      <c r="AE18" s="227">
        <v>910.08500000000004</v>
      </c>
      <c r="AF18" s="227">
        <v>874.78</v>
      </c>
      <c r="AG18" s="234"/>
      <c r="AH18" s="227">
        <v>77</v>
      </c>
      <c r="AI18" s="227">
        <v>103.59563</v>
      </c>
      <c r="AJ18" s="227">
        <v>1345.3977922077922</v>
      </c>
      <c r="AK18" s="227">
        <v>1061.97</v>
      </c>
      <c r="AL18" s="234"/>
      <c r="AM18" s="227">
        <v>38</v>
      </c>
      <c r="AN18" s="227">
        <v>51.16854</v>
      </c>
      <c r="AO18" s="227">
        <v>1346.5405263157895</v>
      </c>
      <c r="AP18" s="227">
        <v>1349.96</v>
      </c>
      <c r="AQ18" s="234"/>
      <c r="AR18" s="227">
        <v>30</v>
      </c>
      <c r="AS18" s="227">
        <v>30.077480000000001</v>
      </c>
      <c r="AT18" s="227">
        <v>1002.5826666666667</v>
      </c>
      <c r="AU18" s="227">
        <v>926.61500000000001</v>
      </c>
      <c r="AV18" s="234"/>
      <c r="AW18" s="227">
        <v>30</v>
      </c>
      <c r="AX18" s="227">
        <v>53.138100000000001</v>
      </c>
      <c r="AY18" s="227">
        <v>1771.27</v>
      </c>
      <c r="AZ18" s="227">
        <v>887.99</v>
      </c>
      <c r="BA18" s="234"/>
      <c r="BB18" s="227">
        <v>27</v>
      </c>
      <c r="BC18" s="227">
        <v>59.254049999999999</v>
      </c>
      <c r="BD18" s="227">
        <v>2194.5944444444444</v>
      </c>
      <c r="BE18" s="227">
        <v>1385.9</v>
      </c>
      <c r="BF18" s="234"/>
      <c r="BG18" s="227">
        <v>44</v>
      </c>
      <c r="BH18" s="227">
        <v>145.38373999999999</v>
      </c>
      <c r="BI18" s="227">
        <v>3304.175909090909</v>
      </c>
      <c r="BJ18" s="227">
        <v>2918.84</v>
      </c>
      <c r="BK18" s="234"/>
      <c r="BL18" s="227">
        <v>48</v>
      </c>
      <c r="BM18" s="227">
        <v>225.57777999999999</v>
      </c>
      <c r="BN18" s="227">
        <v>4699.5370833333336</v>
      </c>
      <c r="BO18" s="227">
        <v>4949.83</v>
      </c>
    </row>
    <row r="19" spans="1:67" x14ac:dyDescent="0.35">
      <c r="A19" s="241" t="s">
        <v>28</v>
      </c>
      <c r="B19" s="241" t="s">
        <v>132</v>
      </c>
      <c r="C19" s="242"/>
      <c r="D19" s="242">
        <v>436</v>
      </c>
      <c r="E19" s="242">
        <v>918.15436999999997</v>
      </c>
      <c r="F19" s="242">
        <v>2105.8586467889909</v>
      </c>
      <c r="G19" s="242">
        <v>1096.2150000000001</v>
      </c>
      <c r="H19" s="242"/>
      <c r="I19" s="242">
        <v>2154</v>
      </c>
      <c r="J19" s="242">
        <v>5754.6107000000002</v>
      </c>
      <c r="K19" s="242">
        <v>2671.5927112349118</v>
      </c>
      <c r="L19" s="242">
        <v>1832.44</v>
      </c>
      <c r="M19" s="242"/>
      <c r="N19" s="242">
        <v>721</v>
      </c>
      <c r="O19" s="242">
        <v>1203.0951599999999</v>
      </c>
      <c r="P19" s="242">
        <v>1668.6479334257974</v>
      </c>
      <c r="Q19" s="242">
        <v>964.97</v>
      </c>
      <c r="R19" s="242"/>
      <c r="S19" s="242">
        <v>341</v>
      </c>
      <c r="T19" s="242">
        <v>849.92928000000006</v>
      </c>
      <c r="U19" s="242">
        <v>2492.4612316715543</v>
      </c>
      <c r="V19" s="242">
        <v>1927.43</v>
      </c>
      <c r="W19" s="242"/>
      <c r="X19" s="242">
        <v>573</v>
      </c>
      <c r="Y19" s="242">
        <v>552.42690000000005</v>
      </c>
      <c r="Z19" s="242">
        <v>964.09581151832458</v>
      </c>
      <c r="AA19" s="242">
        <v>489.99</v>
      </c>
      <c r="AB19" s="242"/>
      <c r="AC19" s="242">
        <v>1146</v>
      </c>
      <c r="AD19" s="242">
        <v>2025.14356</v>
      </c>
      <c r="AE19" s="242">
        <v>1767.140977312391</v>
      </c>
      <c r="AF19" s="242">
        <v>1116.02</v>
      </c>
      <c r="AG19" s="242"/>
      <c r="AH19" s="242">
        <v>811</v>
      </c>
      <c r="AI19" s="242">
        <v>1215.86141</v>
      </c>
      <c r="AJ19" s="242">
        <v>1499.2125893958075</v>
      </c>
      <c r="AK19" s="242">
        <v>638</v>
      </c>
      <c r="AL19" s="242"/>
      <c r="AM19" s="242">
        <v>433</v>
      </c>
      <c r="AN19" s="242">
        <v>944.54991000000007</v>
      </c>
      <c r="AO19" s="242">
        <v>2181.4085681293304</v>
      </c>
      <c r="AP19" s="242">
        <v>729.98</v>
      </c>
      <c r="AQ19" s="242"/>
      <c r="AR19" s="242">
        <v>37</v>
      </c>
      <c r="AS19" s="242">
        <v>110.98956</v>
      </c>
      <c r="AT19" s="242">
        <v>2999.717837837838</v>
      </c>
      <c r="AU19" s="242">
        <v>1439.95</v>
      </c>
      <c r="AV19" s="242"/>
      <c r="AW19" s="242">
        <v>2358</v>
      </c>
      <c r="AX19" s="242">
        <v>4036.17643</v>
      </c>
      <c r="AY19" s="242">
        <v>1711.69483884648</v>
      </c>
      <c r="AZ19" s="242">
        <v>966.12</v>
      </c>
      <c r="BA19" s="242"/>
      <c r="BB19" s="242">
        <v>2953</v>
      </c>
      <c r="BC19" s="242">
        <v>5367.0987699999996</v>
      </c>
      <c r="BD19" s="242">
        <v>1817.5072028445647</v>
      </c>
      <c r="BE19" s="242">
        <v>757.69</v>
      </c>
      <c r="BF19" s="242"/>
      <c r="BG19" s="242">
        <v>1971</v>
      </c>
      <c r="BH19" s="242">
        <v>3027.2473100000002</v>
      </c>
      <c r="BI19" s="242">
        <v>1535.8941197361746</v>
      </c>
      <c r="BJ19" s="242">
        <v>1017.46</v>
      </c>
      <c r="BK19" s="242"/>
      <c r="BL19" s="242">
        <v>1333</v>
      </c>
      <c r="BM19" s="242">
        <v>1887.4163000000001</v>
      </c>
      <c r="BN19" s="242">
        <v>1415.9162040510128</v>
      </c>
      <c r="BO19" s="242">
        <v>551.79999999999995</v>
      </c>
    </row>
    <row r="20" spans="1:67" x14ac:dyDescent="0.35">
      <c r="A20" s="222" t="s">
        <v>29</v>
      </c>
      <c r="B20" s="222" t="s">
        <v>133</v>
      </c>
      <c r="C20" s="234"/>
      <c r="D20" s="227">
        <v>390</v>
      </c>
      <c r="E20" s="227">
        <v>824.55268000000001</v>
      </c>
      <c r="F20" s="227">
        <v>2114.2376410256411</v>
      </c>
      <c r="G20" s="227">
        <v>1056.17</v>
      </c>
      <c r="H20" s="234"/>
      <c r="I20" s="227">
        <v>2153</v>
      </c>
      <c r="J20" s="227">
        <v>5745.6511700000001</v>
      </c>
      <c r="K20" s="227">
        <v>2668.6721644217373</v>
      </c>
      <c r="L20" s="227">
        <v>1832.44</v>
      </c>
      <c r="M20" s="234"/>
      <c r="N20" s="227">
        <v>699</v>
      </c>
      <c r="O20" s="227">
        <v>1029.70742</v>
      </c>
      <c r="P20" s="227">
        <v>1473.1150500715307</v>
      </c>
      <c r="Q20" s="227">
        <v>938.09</v>
      </c>
      <c r="R20" s="234"/>
      <c r="S20" s="227">
        <v>340</v>
      </c>
      <c r="T20" s="227">
        <v>847.75119999999993</v>
      </c>
      <c r="U20" s="227">
        <v>2493.3858823529413</v>
      </c>
      <c r="V20" s="227">
        <v>1907.4349999999999</v>
      </c>
      <c r="W20" s="234"/>
      <c r="X20" s="227">
        <v>572</v>
      </c>
      <c r="Y20" s="227">
        <v>551.85159999999996</v>
      </c>
      <c r="Z20" s="227">
        <v>964.77552447552455</v>
      </c>
      <c r="AA20" s="227">
        <v>489.99</v>
      </c>
      <c r="AB20" s="234"/>
      <c r="AC20" s="227">
        <v>549</v>
      </c>
      <c r="AD20" s="227">
        <v>936.83156999999994</v>
      </c>
      <c r="AE20" s="227">
        <v>1706.4327322404372</v>
      </c>
      <c r="AF20" s="227">
        <v>949.73</v>
      </c>
      <c r="AG20" s="234"/>
      <c r="AH20" s="227">
        <v>168</v>
      </c>
      <c r="AI20" s="227">
        <v>377.57959000000005</v>
      </c>
      <c r="AJ20" s="227">
        <v>2247.4975595238097</v>
      </c>
      <c r="AK20" s="227">
        <v>1353.7049999999999</v>
      </c>
      <c r="AL20" s="234"/>
      <c r="AM20" s="227">
        <v>142</v>
      </c>
      <c r="AN20" s="227">
        <v>321.76823999999999</v>
      </c>
      <c r="AO20" s="227">
        <v>2265.9735211267607</v>
      </c>
      <c r="AP20" s="227">
        <v>1219.45</v>
      </c>
      <c r="AQ20" s="234"/>
      <c r="AR20" s="227">
        <v>32</v>
      </c>
      <c r="AS20" s="227">
        <v>87.199180000000013</v>
      </c>
      <c r="AT20" s="227">
        <v>2724.9743750000002</v>
      </c>
      <c r="AU20" s="227">
        <v>1454.95</v>
      </c>
      <c r="AV20" s="234"/>
      <c r="AW20" s="227">
        <v>1521</v>
      </c>
      <c r="AX20" s="227">
        <v>2452.2295399999998</v>
      </c>
      <c r="AY20" s="227">
        <v>1612.248218277449</v>
      </c>
      <c r="AZ20" s="227">
        <v>802.48</v>
      </c>
      <c r="BA20" s="234"/>
      <c r="BB20" s="227">
        <v>2531</v>
      </c>
      <c r="BC20" s="227">
        <v>4528.4114200000004</v>
      </c>
      <c r="BD20" s="227">
        <v>1789.1787514816278</v>
      </c>
      <c r="BE20" s="227">
        <v>693.82</v>
      </c>
      <c r="BF20" s="234"/>
      <c r="BG20" s="227">
        <v>1715</v>
      </c>
      <c r="BH20" s="227">
        <v>2633.36339</v>
      </c>
      <c r="BI20" s="227">
        <v>1535.4888571428571</v>
      </c>
      <c r="BJ20" s="227">
        <v>994.97</v>
      </c>
      <c r="BK20" s="234"/>
      <c r="BL20" s="227">
        <v>1196</v>
      </c>
      <c r="BM20" s="227">
        <v>1331.5414800000001</v>
      </c>
      <c r="BN20" s="227">
        <v>1113.3289966555185</v>
      </c>
      <c r="BO20" s="227">
        <v>489.99</v>
      </c>
    </row>
    <row r="21" spans="1:67" x14ac:dyDescent="0.35">
      <c r="A21" s="222" t="s">
        <v>30</v>
      </c>
      <c r="B21" s="222" t="s">
        <v>134</v>
      </c>
      <c r="C21" s="234"/>
      <c r="D21" s="227">
        <v>115</v>
      </c>
      <c r="E21" s="227">
        <v>93.178070000000005</v>
      </c>
      <c r="F21" s="227">
        <v>810.24408695652176</v>
      </c>
      <c r="G21" s="227">
        <v>534.26</v>
      </c>
      <c r="H21" s="234"/>
      <c r="I21" s="227">
        <v>4</v>
      </c>
      <c r="J21" s="227">
        <v>8.2217500000000001</v>
      </c>
      <c r="K21" s="227">
        <v>2055.4375</v>
      </c>
      <c r="L21" s="227">
        <v>612.15499999999997</v>
      </c>
      <c r="M21" s="234"/>
      <c r="N21" s="227">
        <v>22</v>
      </c>
      <c r="O21" s="227">
        <v>7.1175200000000007</v>
      </c>
      <c r="P21" s="227">
        <v>323.52363636363634</v>
      </c>
      <c r="Q21" s="227">
        <v>212.03</v>
      </c>
      <c r="R21" s="234"/>
      <c r="S21" s="227" t="s">
        <v>507</v>
      </c>
      <c r="T21" s="227" t="s">
        <v>507</v>
      </c>
      <c r="U21" s="227" t="s">
        <v>507</v>
      </c>
      <c r="V21" s="227" t="s">
        <v>507</v>
      </c>
      <c r="W21" s="234"/>
      <c r="X21" s="227" t="s">
        <v>507</v>
      </c>
      <c r="Y21" s="227" t="s">
        <v>507</v>
      </c>
      <c r="Z21" s="227" t="s">
        <v>507</v>
      </c>
      <c r="AA21" s="227" t="s">
        <v>507</v>
      </c>
      <c r="AB21" s="234"/>
      <c r="AC21" s="227">
        <v>923</v>
      </c>
      <c r="AD21" s="227">
        <v>1078.7746200000001</v>
      </c>
      <c r="AE21" s="227">
        <v>1168.7699024918743</v>
      </c>
      <c r="AF21" s="227">
        <v>794.55</v>
      </c>
      <c r="AG21" s="234"/>
      <c r="AH21" s="227">
        <v>657</v>
      </c>
      <c r="AI21" s="227">
        <v>505.61096999999995</v>
      </c>
      <c r="AJ21" s="227">
        <v>769.57529680365292</v>
      </c>
      <c r="AK21" s="227">
        <v>438.52</v>
      </c>
      <c r="AL21" s="234"/>
      <c r="AM21" s="227">
        <v>333</v>
      </c>
      <c r="AN21" s="227">
        <v>397.51369</v>
      </c>
      <c r="AO21" s="227">
        <v>1193.7348048048048</v>
      </c>
      <c r="AP21" s="227">
        <v>531.61</v>
      </c>
      <c r="AQ21" s="234"/>
      <c r="AR21" s="227">
        <v>9</v>
      </c>
      <c r="AS21" s="227">
        <v>23.790380000000003</v>
      </c>
      <c r="AT21" s="227">
        <v>2643.3755555555554</v>
      </c>
      <c r="AU21" s="227">
        <v>1499.42</v>
      </c>
      <c r="AV21" s="234"/>
      <c r="AW21" s="227">
        <v>1441</v>
      </c>
      <c r="AX21" s="227">
        <v>1583.11825</v>
      </c>
      <c r="AY21" s="227">
        <v>1098.6247397640527</v>
      </c>
      <c r="AZ21" s="227">
        <v>684.35</v>
      </c>
      <c r="BA21" s="234"/>
      <c r="BB21" s="227">
        <v>787</v>
      </c>
      <c r="BC21" s="227">
        <v>482.92940999999996</v>
      </c>
      <c r="BD21" s="227">
        <v>613.63330368487925</v>
      </c>
      <c r="BE21" s="227">
        <v>465.48</v>
      </c>
      <c r="BF21" s="234"/>
      <c r="BG21" s="227">
        <v>545</v>
      </c>
      <c r="BH21" s="227">
        <v>393.76152000000002</v>
      </c>
      <c r="BI21" s="227">
        <v>722.49820183486236</v>
      </c>
      <c r="BJ21" s="227">
        <v>450.67</v>
      </c>
      <c r="BK21" s="234"/>
      <c r="BL21" s="227">
        <v>204</v>
      </c>
      <c r="BM21" s="227">
        <v>93.442100000000011</v>
      </c>
      <c r="BN21" s="227">
        <v>458.04950980392158</v>
      </c>
      <c r="BO21" s="227">
        <v>333.63</v>
      </c>
    </row>
    <row r="22" spans="1:67" x14ac:dyDescent="0.35">
      <c r="A22" s="222" t="s">
        <v>31</v>
      </c>
      <c r="B22" s="222" t="s">
        <v>135</v>
      </c>
      <c r="C22" s="234"/>
      <c r="D22" s="227"/>
      <c r="E22" s="227"/>
      <c r="F22" s="227"/>
      <c r="G22" s="227"/>
      <c r="H22" s="234"/>
      <c r="I22" s="227"/>
      <c r="J22" s="227"/>
      <c r="K22" s="227"/>
      <c r="L22" s="227"/>
      <c r="M22" s="234"/>
      <c r="N22" s="227"/>
      <c r="O22" s="227"/>
      <c r="P22" s="227"/>
      <c r="Q22" s="227"/>
      <c r="R22" s="234"/>
      <c r="S22" s="227"/>
      <c r="T22" s="227"/>
      <c r="U22" s="227"/>
      <c r="V22" s="227"/>
      <c r="W22" s="234"/>
      <c r="X22" s="227"/>
      <c r="Y22" s="227"/>
      <c r="Z22" s="227"/>
      <c r="AA22" s="227"/>
      <c r="AB22" s="234"/>
      <c r="AC22" s="227"/>
      <c r="AD22" s="227"/>
      <c r="AE22" s="227"/>
      <c r="AF22" s="227"/>
      <c r="AG22" s="234"/>
      <c r="AH22" s="227"/>
      <c r="AI22" s="227"/>
      <c r="AJ22" s="227"/>
      <c r="AK22" s="227"/>
      <c r="AL22" s="234"/>
      <c r="AM22" s="227"/>
      <c r="AN22" s="227"/>
      <c r="AO22" s="227"/>
      <c r="AP22" s="227"/>
      <c r="AQ22" s="234"/>
      <c r="AR22" s="227"/>
      <c r="AS22" s="227"/>
      <c r="AT22" s="227"/>
      <c r="AU22" s="227"/>
      <c r="AV22" s="234"/>
      <c r="AW22" s="227"/>
      <c r="AX22" s="227"/>
      <c r="AY22" s="227"/>
      <c r="AZ22" s="227"/>
      <c r="BA22" s="234"/>
      <c r="BB22" s="227"/>
      <c r="BC22" s="227"/>
      <c r="BD22" s="227"/>
      <c r="BE22" s="227"/>
      <c r="BF22" s="234"/>
      <c r="BG22" s="227"/>
      <c r="BH22" s="227"/>
      <c r="BI22" s="227"/>
      <c r="BJ22" s="227"/>
      <c r="BK22" s="234"/>
      <c r="BL22" s="227"/>
      <c r="BM22" s="227"/>
      <c r="BN22" s="227"/>
      <c r="BO22" s="227"/>
    </row>
    <row r="23" spans="1:67" x14ac:dyDescent="0.35">
      <c r="A23" s="222" t="s">
        <v>32</v>
      </c>
      <c r="B23" s="222" t="s">
        <v>136</v>
      </c>
      <c r="C23" s="234"/>
      <c r="D23" s="227"/>
      <c r="E23" s="227"/>
      <c r="F23" s="227"/>
      <c r="G23" s="227"/>
      <c r="H23" s="234"/>
      <c r="I23" s="227"/>
      <c r="J23" s="227"/>
      <c r="K23" s="227"/>
      <c r="L23" s="227"/>
      <c r="M23" s="234"/>
      <c r="N23" s="227">
        <v>16</v>
      </c>
      <c r="O23" s="227">
        <v>166.27021999999999</v>
      </c>
      <c r="P23" s="227">
        <v>10391.88875</v>
      </c>
      <c r="Q23" s="227">
        <v>7958.1900000000005</v>
      </c>
      <c r="R23" s="234"/>
      <c r="S23" s="227"/>
      <c r="T23" s="227"/>
      <c r="U23" s="227"/>
      <c r="V23" s="227"/>
      <c r="W23" s="234"/>
      <c r="X23" s="227"/>
      <c r="Y23" s="227"/>
      <c r="Z23" s="227"/>
      <c r="AA23" s="227"/>
      <c r="AB23" s="234"/>
      <c r="AC23" s="227">
        <v>3</v>
      </c>
      <c r="AD23" s="227">
        <v>9.537370000000001</v>
      </c>
      <c r="AE23" s="227">
        <v>3179.1233333333334</v>
      </c>
      <c r="AF23" s="227">
        <v>2430.3300000000004</v>
      </c>
      <c r="AG23" s="234"/>
      <c r="AH23" s="227">
        <v>59</v>
      </c>
      <c r="AI23" s="227">
        <v>331.54505999999998</v>
      </c>
      <c r="AJ23" s="227">
        <v>5619.4077966101695</v>
      </c>
      <c r="AK23" s="227">
        <v>2825.3100000000004</v>
      </c>
      <c r="AL23" s="234"/>
      <c r="AM23" s="227">
        <v>18</v>
      </c>
      <c r="AN23" s="227">
        <v>225.26798000000002</v>
      </c>
      <c r="AO23" s="227">
        <v>12514.887777777778</v>
      </c>
      <c r="AP23" s="227">
        <v>1257.19</v>
      </c>
      <c r="AQ23" s="234"/>
      <c r="AR23" s="227"/>
      <c r="AS23" s="227"/>
      <c r="AT23" s="227"/>
      <c r="AU23" s="227"/>
      <c r="AV23" s="234"/>
      <c r="AW23" s="227"/>
      <c r="AX23" s="227"/>
      <c r="AY23" s="227"/>
      <c r="AZ23" s="227"/>
      <c r="BA23" s="234"/>
      <c r="BB23" s="227">
        <v>15</v>
      </c>
      <c r="BC23" s="227">
        <v>355.75794000000002</v>
      </c>
      <c r="BD23" s="227">
        <v>23717.196</v>
      </c>
      <c r="BE23" s="227">
        <v>20277.88</v>
      </c>
      <c r="BF23" s="234"/>
      <c r="BG23" s="227"/>
      <c r="BH23" s="227"/>
      <c r="BI23" s="227"/>
      <c r="BJ23" s="227"/>
      <c r="BK23" s="234"/>
      <c r="BL23" s="227">
        <v>46</v>
      </c>
      <c r="BM23" s="227">
        <v>461.66161</v>
      </c>
      <c r="BN23" s="227">
        <v>10036.12195652174</v>
      </c>
      <c r="BO23" s="227">
        <v>6963.73</v>
      </c>
    </row>
    <row r="24" spans="1:67" x14ac:dyDescent="0.35">
      <c r="A24" s="228" t="s">
        <v>334</v>
      </c>
      <c r="B24" s="228"/>
      <c r="C24" s="234"/>
      <c r="D24" s="234"/>
      <c r="E24" s="234">
        <f>E25+E26+E27+E30</f>
        <v>19675.09143</v>
      </c>
      <c r="F24" s="234"/>
      <c r="G24" s="234"/>
      <c r="H24" s="234"/>
      <c r="I24" s="234"/>
      <c r="J24" s="234">
        <f>J25+J26+J27+J30</f>
        <v>100754.01470999999</v>
      </c>
      <c r="K24" s="234"/>
      <c r="L24" s="234"/>
      <c r="M24" s="234"/>
      <c r="N24" s="234"/>
      <c r="O24" s="234">
        <f>O25+O26+O27+O30</f>
        <v>23897.514049999998</v>
      </c>
      <c r="P24" s="234"/>
      <c r="Q24" s="234"/>
      <c r="R24" s="234"/>
      <c r="S24" s="234"/>
      <c r="T24" s="234">
        <f>T25+T26+T27+T30</f>
        <v>42531.984879999996</v>
      </c>
      <c r="U24" s="234"/>
      <c r="V24" s="234"/>
      <c r="W24" s="234"/>
      <c r="X24" s="234"/>
      <c r="Y24" s="234">
        <f>Y25+Y26+Y27+Y30</f>
        <v>21004.68835</v>
      </c>
      <c r="Z24" s="234"/>
      <c r="AA24" s="234"/>
      <c r="AB24" s="234"/>
      <c r="AC24" s="234"/>
      <c r="AD24" s="234">
        <f>AD25+AD26+AD27+AD30</f>
        <v>16409.53455</v>
      </c>
      <c r="AE24" s="234"/>
      <c r="AF24" s="234"/>
      <c r="AG24" s="234"/>
      <c r="AH24" s="234"/>
      <c r="AI24" s="234">
        <f>AI25+AI26+AI27+AI30</f>
        <v>10721.50864</v>
      </c>
      <c r="AJ24" s="234"/>
      <c r="AK24" s="234"/>
      <c r="AL24" s="234"/>
      <c r="AM24" s="234"/>
      <c r="AN24" s="234">
        <f>AN25+AN26+AN27+AN30</f>
        <v>9631.3369299999995</v>
      </c>
      <c r="AO24" s="234"/>
      <c r="AP24" s="234"/>
      <c r="AQ24" s="234"/>
      <c r="AR24" s="234"/>
      <c r="AS24" s="234">
        <f>AS25+AS26+AS27+AS30</f>
        <v>9373.0013599999984</v>
      </c>
      <c r="AT24" s="234"/>
      <c r="AU24" s="234"/>
      <c r="AV24" s="234"/>
      <c r="AW24" s="234"/>
      <c r="AX24" s="234">
        <f>AX25+AX26+AX27+AX30</f>
        <v>14018.503129999999</v>
      </c>
      <c r="AY24" s="234"/>
      <c r="AZ24" s="234"/>
      <c r="BA24" s="234"/>
      <c r="BB24" s="234"/>
      <c r="BC24" s="234">
        <f>BC25+BC26+BC27+BC30</f>
        <v>19735.905190000001</v>
      </c>
      <c r="BD24" s="234"/>
      <c r="BE24" s="234"/>
      <c r="BF24" s="234"/>
      <c r="BG24" s="234"/>
      <c r="BH24" s="234">
        <f>BH25+BH26+BH27+BH30</f>
        <v>26289.039129999997</v>
      </c>
      <c r="BI24" s="234"/>
      <c r="BJ24" s="234"/>
      <c r="BK24" s="234"/>
      <c r="BL24" s="234"/>
      <c r="BM24" s="234">
        <f>BM25+BM26+BM27+BM30</f>
        <v>7829.3761800000002</v>
      </c>
      <c r="BN24" s="234"/>
      <c r="BO24" s="234"/>
    </row>
    <row r="25" spans="1:67" x14ac:dyDescent="0.35">
      <c r="A25" s="235" t="s">
        <v>34</v>
      </c>
      <c r="B25" s="235" t="s">
        <v>137</v>
      </c>
      <c r="C25" s="230"/>
      <c r="D25" s="236">
        <v>1262</v>
      </c>
      <c r="E25" s="236">
        <v>16916.943920000002</v>
      </c>
      <c r="F25" s="236">
        <v>13404.868399366085</v>
      </c>
      <c r="G25" s="236">
        <v>12057.27</v>
      </c>
      <c r="H25" s="234"/>
      <c r="I25" s="236">
        <v>6446</v>
      </c>
      <c r="J25" s="236">
        <v>95174.679099999994</v>
      </c>
      <c r="K25" s="236">
        <v>14764.920741545144</v>
      </c>
      <c r="L25" s="236">
        <v>12806.27</v>
      </c>
      <c r="M25" s="230"/>
      <c r="N25" s="236">
        <v>1880</v>
      </c>
      <c r="O25" s="236">
        <v>21535.282050000002</v>
      </c>
      <c r="P25" s="236">
        <v>11454.937260638299</v>
      </c>
      <c r="Q25" s="236">
        <v>10527.33</v>
      </c>
      <c r="R25" s="230"/>
      <c r="S25" s="236">
        <v>2127</v>
      </c>
      <c r="T25" s="236">
        <v>38299.800299999995</v>
      </c>
      <c r="U25" s="236">
        <v>18006.48815232722</v>
      </c>
      <c r="V25" s="236">
        <v>15085.390000000001</v>
      </c>
      <c r="W25" s="230"/>
      <c r="X25" s="236">
        <v>1665</v>
      </c>
      <c r="Y25" s="236">
        <v>18358.61666</v>
      </c>
      <c r="Z25" s="236">
        <v>11026.196192192192</v>
      </c>
      <c r="AA25" s="236">
        <v>9255.86</v>
      </c>
      <c r="AB25" s="230"/>
      <c r="AC25" s="236">
        <v>794</v>
      </c>
      <c r="AD25" s="236">
        <v>9656.6563299999998</v>
      </c>
      <c r="AE25" s="236">
        <v>12162.035680100757</v>
      </c>
      <c r="AF25" s="236">
        <v>11459.699999999999</v>
      </c>
      <c r="AG25" s="230"/>
      <c r="AH25" s="236">
        <v>236</v>
      </c>
      <c r="AI25" s="236">
        <v>3365.7004300000003</v>
      </c>
      <c r="AJ25" s="236">
        <v>14261.442499999999</v>
      </c>
      <c r="AK25" s="236">
        <v>12909.365000000002</v>
      </c>
      <c r="AL25" s="230"/>
      <c r="AM25" s="236">
        <v>435</v>
      </c>
      <c r="AN25" s="236">
        <v>5168.22433</v>
      </c>
      <c r="AO25" s="236">
        <v>11880.975471264368</v>
      </c>
      <c r="AP25" s="236">
        <v>10359.379999999999</v>
      </c>
      <c r="AQ25" s="230"/>
      <c r="AR25" s="236">
        <v>407</v>
      </c>
      <c r="AS25" s="236">
        <v>5927.0933099999993</v>
      </c>
      <c r="AT25" s="236">
        <v>14562.882825552826</v>
      </c>
      <c r="AU25" s="236">
        <v>16756.650000000001</v>
      </c>
      <c r="AV25" s="230"/>
      <c r="AW25" s="236">
        <v>1053</v>
      </c>
      <c r="AX25" s="236">
        <v>8806.7401099999988</v>
      </c>
      <c r="AY25" s="236">
        <v>8363.4758879392211</v>
      </c>
      <c r="AZ25" s="236">
        <v>7561.3799999999992</v>
      </c>
      <c r="BA25" s="230"/>
      <c r="BB25" s="236">
        <v>1095</v>
      </c>
      <c r="BC25" s="236">
        <v>6191.2053299999998</v>
      </c>
      <c r="BD25" s="236">
        <v>5654.0687945205482</v>
      </c>
      <c r="BE25" s="236">
        <v>5213.21</v>
      </c>
      <c r="BF25" s="230"/>
      <c r="BG25" s="236">
        <v>2079</v>
      </c>
      <c r="BH25" s="236">
        <v>22746.240699999998</v>
      </c>
      <c r="BI25" s="236">
        <v>10940.952717652717</v>
      </c>
      <c r="BJ25" s="236">
        <v>8524.130000000001</v>
      </c>
      <c r="BK25" s="230"/>
      <c r="BL25" s="236">
        <v>676</v>
      </c>
      <c r="BM25" s="236">
        <v>5345.55008</v>
      </c>
      <c r="BN25" s="236">
        <v>7907.6184615384618</v>
      </c>
      <c r="BO25" s="236">
        <v>7372.61</v>
      </c>
    </row>
    <row r="26" spans="1:67" x14ac:dyDescent="0.35">
      <c r="A26" s="235" t="s">
        <v>35</v>
      </c>
      <c r="B26" s="235" t="s">
        <v>138</v>
      </c>
      <c r="C26" s="230"/>
      <c r="D26" s="236">
        <v>77</v>
      </c>
      <c r="E26" s="236">
        <v>253.20907</v>
      </c>
      <c r="F26" s="236">
        <v>3288.4294805194804</v>
      </c>
      <c r="G26" s="236">
        <v>2287.4299999999998</v>
      </c>
      <c r="H26" s="234"/>
      <c r="I26" s="236">
        <v>1149</v>
      </c>
      <c r="J26" s="236">
        <v>592.21686</v>
      </c>
      <c r="K26" s="236">
        <v>515.41937336814624</v>
      </c>
      <c r="L26" s="236">
        <v>329.07</v>
      </c>
      <c r="M26" s="230"/>
      <c r="N26" s="236">
        <v>273</v>
      </c>
      <c r="O26" s="236">
        <v>296.33454999999998</v>
      </c>
      <c r="P26" s="236">
        <v>1085.474542124542</v>
      </c>
      <c r="Q26" s="236">
        <v>636.79</v>
      </c>
      <c r="R26" s="230"/>
      <c r="S26" s="236">
        <v>94</v>
      </c>
      <c r="T26" s="236">
        <v>58.560490000000001</v>
      </c>
      <c r="U26" s="236">
        <v>622.98393617021281</v>
      </c>
      <c r="V26" s="236">
        <v>498.73</v>
      </c>
      <c r="W26" s="230"/>
      <c r="X26" s="236">
        <v>232</v>
      </c>
      <c r="Y26" s="236">
        <v>307.24432999999999</v>
      </c>
      <c r="Z26" s="236">
        <v>1324.3290086206896</v>
      </c>
      <c r="AA26" s="236">
        <v>867.16499999999996</v>
      </c>
      <c r="AB26" s="230"/>
      <c r="AC26" s="236">
        <v>1358</v>
      </c>
      <c r="AD26" s="236">
        <v>2092.2818299999999</v>
      </c>
      <c r="AE26" s="236">
        <v>1540.7082695139911</v>
      </c>
      <c r="AF26" s="236">
        <v>874.21499999999992</v>
      </c>
      <c r="AG26" s="230"/>
      <c r="AH26" s="236">
        <v>808</v>
      </c>
      <c r="AI26" s="236">
        <v>1671.8309299999999</v>
      </c>
      <c r="AJ26" s="236">
        <v>2069.0976856435645</v>
      </c>
      <c r="AK26" s="236">
        <v>897.505</v>
      </c>
      <c r="AL26" s="230"/>
      <c r="AM26" s="236">
        <v>537</v>
      </c>
      <c r="AN26" s="236">
        <v>734.43931000000009</v>
      </c>
      <c r="AO26" s="236">
        <v>1367.6709683426443</v>
      </c>
      <c r="AP26" s="236">
        <v>878.07</v>
      </c>
      <c r="AQ26" s="230"/>
      <c r="AR26" s="236">
        <v>99</v>
      </c>
      <c r="AS26" s="236">
        <v>208.12163999999999</v>
      </c>
      <c r="AT26" s="236">
        <v>2102.2387878787877</v>
      </c>
      <c r="AU26" s="236">
        <v>587.53</v>
      </c>
      <c r="AV26" s="230"/>
      <c r="AW26" s="236">
        <v>374</v>
      </c>
      <c r="AX26" s="236">
        <v>830.95437000000004</v>
      </c>
      <c r="AY26" s="236">
        <v>2221.8031283422461</v>
      </c>
      <c r="AZ26" s="236">
        <v>1336.6100000000001</v>
      </c>
      <c r="BA26" s="230"/>
      <c r="BB26" s="236">
        <v>946</v>
      </c>
      <c r="BC26" s="236">
        <v>2338.1247699999999</v>
      </c>
      <c r="BD26" s="236">
        <v>2471.590665961945</v>
      </c>
      <c r="BE26" s="236">
        <v>1573.33</v>
      </c>
      <c r="BF26" s="230"/>
      <c r="BG26" s="236">
        <v>485</v>
      </c>
      <c r="BH26" s="236">
        <v>649.75288999999998</v>
      </c>
      <c r="BI26" s="236">
        <v>1339.6966804123711</v>
      </c>
      <c r="BJ26" s="236">
        <v>807.33</v>
      </c>
      <c r="BK26" s="230"/>
      <c r="BL26" s="236">
        <v>213</v>
      </c>
      <c r="BM26" s="236">
        <v>553.76594999999998</v>
      </c>
      <c r="BN26" s="236">
        <v>2599.8401408450704</v>
      </c>
      <c r="BO26" s="236">
        <v>1595.87</v>
      </c>
    </row>
    <row r="27" spans="1:67" x14ac:dyDescent="0.35">
      <c r="A27" s="228" t="s">
        <v>36</v>
      </c>
      <c r="B27" s="228" t="s">
        <v>139</v>
      </c>
      <c r="C27" s="234"/>
      <c r="D27" s="234">
        <v>222</v>
      </c>
      <c r="E27" s="234">
        <v>1607.1928700000001</v>
      </c>
      <c r="F27" s="234">
        <v>7239.6075225225222</v>
      </c>
      <c r="G27" s="234">
        <v>4885.6849999999995</v>
      </c>
      <c r="H27" s="234"/>
      <c r="I27" s="234">
        <v>447</v>
      </c>
      <c r="J27" s="234">
        <v>4408.5868200000004</v>
      </c>
      <c r="K27" s="234">
        <v>9862.610335570469</v>
      </c>
      <c r="L27" s="234">
        <v>7418.4</v>
      </c>
      <c r="M27" s="234"/>
      <c r="N27" s="234">
        <v>200</v>
      </c>
      <c r="O27" s="234">
        <v>1444.7581200000002</v>
      </c>
      <c r="P27" s="234">
        <v>7223.7906000000003</v>
      </c>
      <c r="Q27" s="234">
        <v>4452.5</v>
      </c>
      <c r="R27" s="234"/>
      <c r="S27" s="234">
        <v>181</v>
      </c>
      <c r="T27" s="234">
        <v>2104.1493300000002</v>
      </c>
      <c r="U27" s="234">
        <v>11625.134419889502</v>
      </c>
      <c r="V27" s="234">
        <v>7890.2199999999993</v>
      </c>
      <c r="W27" s="234"/>
      <c r="X27" s="234">
        <v>122</v>
      </c>
      <c r="Y27" s="234">
        <v>772.56342000000006</v>
      </c>
      <c r="Z27" s="234">
        <v>6332.4870491803276</v>
      </c>
      <c r="AA27" s="234">
        <v>4179.1049999999996</v>
      </c>
      <c r="AB27" s="234"/>
      <c r="AC27" s="234">
        <v>451</v>
      </c>
      <c r="AD27" s="234">
        <v>2933.0197799999996</v>
      </c>
      <c r="AE27" s="234">
        <v>6503.3698004434591</v>
      </c>
      <c r="AF27" s="234">
        <v>3840.31</v>
      </c>
      <c r="AG27" s="234"/>
      <c r="AH27" s="234">
        <v>351</v>
      </c>
      <c r="AI27" s="234">
        <v>1535.6855</v>
      </c>
      <c r="AJ27" s="234">
        <v>4375.1723646723649</v>
      </c>
      <c r="AK27" s="234">
        <v>2713.5</v>
      </c>
      <c r="AL27" s="234"/>
      <c r="AM27" s="234">
        <v>413</v>
      </c>
      <c r="AN27" s="234">
        <v>1350.0427400000001</v>
      </c>
      <c r="AO27" s="234">
        <v>3268.8686198547216</v>
      </c>
      <c r="AP27" s="234">
        <v>2071.5</v>
      </c>
      <c r="AQ27" s="234"/>
      <c r="AR27" s="234">
        <v>325</v>
      </c>
      <c r="AS27" s="234">
        <v>1362.76082</v>
      </c>
      <c r="AT27" s="234">
        <v>4193.110215384615</v>
      </c>
      <c r="AU27" s="234">
        <v>2331</v>
      </c>
      <c r="AV27" s="234"/>
      <c r="AW27" s="234">
        <v>364</v>
      </c>
      <c r="AX27" s="234">
        <v>3819.4103999999998</v>
      </c>
      <c r="AY27" s="234">
        <v>10492.885714285714</v>
      </c>
      <c r="AZ27" s="234">
        <v>6609.9</v>
      </c>
      <c r="BA27" s="234"/>
      <c r="BB27" s="234">
        <v>846</v>
      </c>
      <c r="BC27" s="234">
        <v>10017.52038</v>
      </c>
      <c r="BD27" s="234">
        <v>11841.040638297873</v>
      </c>
      <c r="BE27" s="234">
        <v>7977.45</v>
      </c>
      <c r="BF27" s="234"/>
      <c r="BG27" s="234">
        <v>310</v>
      </c>
      <c r="BH27" s="234">
        <v>2543.4905400000002</v>
      </c>
      <c r="BI27" s="234">
        <v>8204.8081935483879</v>
      </c>
      <c r="BJ27" s="234">
        <v>4712.5</v>
      </c>
      <c r="BK27" s="234"/>
      <c r="BL27" s="234">
        <v>263</v>
      </c>
      <c r="BM27" s="234">
        <v>1845.5546200000001</v>
      </c>
      <c r="BN27" s="234">
        <v>7017.3179467680611</v>
      </c>
      <c r="BO27" s="234">
        <v>4602</v>
      </c>
    </row>
    <row r="28" spans="1:67" x14ac:dyDescent="0.35">
      <c r="A28" s="222" t="s">
        <v>37</v>
      </c>
      <c r="B28" s="222" t="s">
        <v>140</v>
      </c>
      <c r="C28" s="234"/>
      <c r="D28" s="227">
        <v>141</v>
      </c>
      <c r="E28" s="227">
        <v>1174.1991</v>
      </c>
      <c r="F28" s="227">
        <v>8327.6531914893621</v>
      </c>
      <c r="G28" s="227">
        <v>4971.17</v>
      </c>
      <c r="H28" s="234"/>
      <c r="I28" s="227">
        <v>292</v>
      </c>
      <c r="J28" s="227">
        <v>3312.2230800000002</v>
      </c>
      <c r="K28" s="227">
        <v>11343.229726027397</v>
      </c>
      <c r="L28" s="227">
        <v>9987.0499999999993</v>
      </c>
      <c r="M28" s="234"/>
      <c r="N28" s="227">
        <v>144</v>
      </c>
      <c r="O28" s="227">
        <v>1160.7258700000002</v>
      </c>
      <c r="P28" s="227">
        <v>8060.5963194444448</v>
      </c>
      <c r="Q28" s="227">
        <v>4771.5</v>
      </c>
      <c r="R28" s="234"/>
      <c r="S28" s="227">
        <v>131</v>
      </c>
      <c r="T28" s="227">
        <v>1844.1433</v>
      </c>
      <c r="U28" s="227">
        <v>14077.429770992367</v>
      </c>
      <c r="V28" s="227">
        <v>12775.03</v>
      </c>
      <c r="W28" s="234"/>
      <c r="X28" s="227">
        <v>100</v>
      </c>
      <c r="Y28" s="227">
        <v>666.44788000000005</v>
      </c>
      <c r="Z28" s="227">
        <v>6664.4787999999999</v>
      </c>
      <c r="AA28" s="227">
        <v>4192.5</v>
      </c>
      <c r="AB28" s="234"/>
      <c r="AC28" s="227">
        <v>330</v>
      </c>
      <c r="AD28" s="227">
        <v>2256.2097000000003</v>
      </c>
      <c r="AE28" s="227">
        <v>6836.9990909090911</v>
      </c>
      <c r="AF28" s="227">
        <v>3348</v>
      </c>
      <c r="AG28" s="234"/>
      <c r="AH28" s="227">
        <v>213</v>
      </c>
      <c r="AI28" s="227">
        <v>985.88072</v>
      </c>
      <c r="AJ28" s="227">
        <v>4628.5479812206577</v>
      </c>
      <c r="AK28" s="227">
        <v>2268</v>
      </c>
      <c r="AL28" s="234"/>
      <c r="AM28" s="227">
        <v>232</v>
      </c>
      <c r="AN28" s="227">
        <v>736.95792000000006</v>
      </c>
      <c r="AO28" s="227">
        <v>3176.5427586206897</v>
      </c>
      <c r="AP28" s="227">
        <v>1573.25</v>
      </c>
      <c r="AQ28" s="234"/>
      <c r="AR28" s="227">
        <v>208</v>
      </c>
      <c r="AS28" s="227">
        <v>846.52099999999996</v>
      </c>
      <c r="AT28" s="227">
        <v>4069.8125</v>
      </c>
      <c r="AU28" s="227">
        <v>1767.5</v>
      </c>
      <c r="AV28" s="234"/>
      <c r="AW28" s="227">
        <v>281</v>
      </c>
      <c r="AX28" s="227">
        <v>3284.7713699999999</v>
      </c>
      <c r="AY28" s="227">
        <v>11689.577829181495</v>
      </c>
      <c r="AZ28" s="227">
        <v>7848</v>
      </c>
      <c r="BA28" s="234"/>
      <c r="BB28" s="227">
        <v>683</v>
      </c>
      <c r="BC28" s="227">
        <v>8780.6005000000005</v>
      </c>
      <c r="BD28" s="227">
        <v>12855.930453879941</v>
      </c>
      <c r="BE28" s="227">
        <v>9789</v>
      </c>
      <c r="BF28" s="234"/>
      <c r="BG28" s="227">
        <v>225</v>
      </c>
      <c r="BH28" s="227">
        <v>2091.61618</v>
      </c>
      <c r="BI28" s="227">
        <v>9296.0719111111102</v>
      </c>
      <c r="BJ28" s="227">
        <v>5443.1</v>
      </c>
      <c r="BK28" s="234"/>
      <c r="BL28" s="227">
        <v>174</v>
      </c>
      <c r="BM28" s="227">
        <v>1394.2056699999998</v>
      </c>
      <c r="BN28" s="227">
        <v>8012.6762643678157</v>
      </c>
      <c r="BO28" s="227">
        <v>5130</v>
      </c>
    </row>
    <row r="29" spans="1:67" x14ac:dyDescent="0.35">
      <c r="A29" s="222" t="s">
        <v>38</v>
      </c>
      <c r="B29" s="222" t="s">
        <v>141</v>
      </c>
      <c r="C29" s="234"/>
      <c r="D29" s="227">
        <v>115</v>
      </c>
      <c r="E29" s="227">
        <v>432.99377000000004</v>
      </c>
      <c r="F29" s="227">
        <v>3765.1632173913044</v>
      </c>
      <c r="G29" s="227">
        <v>2339.09</v>
      </c>
      <c r="H29" s="234"/>
      <c r="I29" s="227">
        <v>197</v>
      </c>
      <c r="J29" s="227">
        <v>1096.36374</v>
      </c>
      <c r="K29" s="227">
        <v>5565.2981725888321</v>
      </c>
      <c r="L29" s="227">
        <v>4847.75</v>
      </c>
      <c r="M29" s="234"/>
      <c r="N29" s="227">
        <v>90</v>
      </c>
      <c r="O29" s="227">
        <v>284.03224999999998</v>
      </c>
      <c r="P29" s="227">
        <v>3155.9138888888888</v>
      </c>
      <c r="Q29" s="227">
        <v>2555.4250000000002</v>
      </c>
      <c r="R29" s="234"/>
      <c r="S29" s="227">
        <v>63</v>
      </c>
      <c r="T29" s="227">
        <v>260.00603000000001</v>
      </c>
      <c r="U29" s="227">
        <v>4127.0798412698414</v>
      </c>
      <c r="V29" s="227">
        <v>3044.45</v>
      </c>
      <c r="W29" s="234"/>
      <c r="X29" s="227">
        <v>42</v>
      </c>
      <c r="Y29" s="227">
        <v>106.11554</v>
      </c>
      <c r="Z29" s="227">
        <v>2526.560476190476</v>
      </c>
      <c r="AA29" s="227">
        <v>1257.3499999999999</v>
      </c>
      <c r="AB29" s="234"/>
      <c r="AC29" s="227">
        <v>227</v>
      </c>
      <c r="AD29" s="227">
        <v>676.81007999999997</v>
      </c>
      <c r="AE29" s="227">
        <v>2981.542202643172</v>
      </c>
      <c r="AF29" s="227">
        <v>2295.71</v>
      </c>
      <c r="AG29" s="234"/>
      <c r="AH29" s="227">
        <v>232</v>
      </c>
      <c r="AI29" s="227">
        <v>549.80478000000005</v>
      </c>
      <c r="AJ29" s="227">
        <v>2369.8481896551725</v>
      </c>
      <c r="AK29" s="227">
        <v>1801.75</v>
      </c>
      <c r="AL29" s="234"/>
      <c r="AM29" s="227">
        <v>310</v>
      </c>
      <c r="AN29" s="227">
        <v>613.08481999999992</v>
      </c>
      <c r="AO29" s="227">
        <v>1977.6929677419355</v>
      </c>
      <c r="AP29" s="227">
        <v>1418.9949999999999</v>
      </c>
      <c r="AQ29" s="234"/>
      <c r="AR29" s="227">
        <v>231</v>
      </c>
      <c r="AS29" s="227">
        <v>516.23982000000001</v>
      </c>
      <c r="AT29" s="227">
        <v>2234.8044155844154</v>
      </c>
      <c r="AU29" s="227">
        <v>1716</v>
      </c>
      <c r="AV29" s="234"/>
      <c r="AW29" s="227">
        <v>131</v>
      </c>
      <c r="AX29" s="227">
        <v>534.63903000000005</v>
      </c>
      <c r="AY29" s="227">
        <v>4081.2139694656489</v>
      </c>
      <c r="AZ29" s="227">
        <v>3331.2</v>
      </c>
      <c r="BA29" s="234"/>
      <c r="BB29" s="227">
        <v>279</v>
      </c>
      <c r="BC29" s="227">
        <v>1236.9198799999999</v>
      </c>
      <c r="BD29" s="227">
        <v>4433.4045878136203</v>
      </c>
      <c r="BE29" s="227">
        <v>3694.4</v>
      </c>
      <c r="BF29" s="234"/>
      <c r="BG29" s="227">
        <v>132</v>
      </c>
      <c r="BH29" s="227">
        <v>451.87435999999997</v>
      </c>
      <c r="BI29" s="227">
        <v>3423.290606060606</v>
      </c>
      <c r="BJ29" s="227">
        <v>2439</v>
      </c>
      <c r="BK29" s="234"/>
      <c r="BL29" s="227">
        <v>128</v>
      </c>
      <c r="BM29" s="227">
        <v>451.34895</v>
      </c>
      <c r="BN29" s="227">
        <v>3526.1636718750001</v>
      </c>
      <c r="BO29" s="227">
        <v>2916</v>
      </c>
    </row>
    <row r="30" spans="1:67" x14ac:dyDescent="0.35">
      <c r="A30" s="228" t="s">
        <v>39</v>
      </c>
      <c r="B30" s="228" t="s">
        <v>142</v>
      </c>
      <c r="C30" s="234"/>
      <c r="D30" s="234">
        <v>202</v>
      </c>
      <c r="E30" s="234">
        <v>897.74556999999993</v>
      </c>
      <c r="F30" s="234">
        <v>4444.2849999999999</v>
      </c>
      <c r="G30" s="234">
        <v>4032</v>
      </c>
      <c r="H30" s="234"/>
      <c r="I30" s="234">
        <v>177</v>
      </c>
      <c r="J30" s="234">
        <v>578.5319300000001</v>
      </c>
      <c r="K30" s="234">
        <v>3268.5419774011298</v>
      </c>
      <c r="L30" s="234">
        <v>1938.5500000000002</v>
      </c>
      <c r="M30" s="234"/>
      <c r="N30" s="234">
        <v>130</v>
      </c>
      <c r="O30" s="234">
        <v>621.13932999999997</v>
      </c>
      <c r="P30" s="234">
        <v>4777.9948461538461</v>
      </c>
      <c r="Q30" s="234">
        <v>2299.41</v>
      </c>
      <c r="R30" s="234"/>
      <c r="S30" s="234">
        <v>340</v>
      </c>
      <c r="T30" s="234">
        <v>2069.4747600000001</v>
      </c>
      <c r="U30" s="234">
        <v>6086.6904705882353</v>
      </c>
      <c r="V30" s="234">
        <v>4189.4799999999996</v>
      </c>
      <c r="W30" s="234"/>
      <c r="X30" s="234">
        <v>304</v>
      </c>
      <c r="Y30" s="234">
        <v>1566.26394</v>
      </c>
      <c r="Z30" s="234">
        <v>5152.1840131578947</v>
      </c>
      <c r="AA30" s="234">
        <v>3587.2249999999999</v>
      </c>
      <c r="AB30" s="234"/>
      <c r="AC30" s="234">
        <v>336</v>
      </c>
      <c r="AD30" s="234">
        <v>1727.5766100000001</v>
      </c>
      <c r="AE30" s="234">
        <v>5141.5970535714287</v>
      </c>
      <c r="AF30" s="234">
        <v>3224.48</v>
      </c>
      <c r="AG30" s="234"/>
      <c r="AH30" s="234">
        <v>591</v>
      </c>
      <c r="AI30" s="234">
        <v>4148.2917799999996</v>
      </c>
      <c r="AJ30" s="234">
        <v>7019.1062267343486</v>
      </c>
      <c r="AK30" s="234">
        <v>4830</v>
      </c>
      <c r="AL30" s="234"/>
      <c r="AM30" s="234">
        <v>462</v>
      </c>
      <c r="AN30" s="234">
        <v>2378.6305499999999</v>
      </c>
      <c r="AO30" s="234">
        <v>5148.550974025974</v>
      </c>
      <c r="AP30" s="234">
        <v>3360.2650000000003</v>
      </c>
      <c r="AQ30" s="234"/>
      <c r="AR30" s="234">
        <v>287</v>
      </c>
      <c r="AS30" s="234">
        <v>1875.0255900000002</v>
      </c>
      <c r="AT30" s="234">
        <v>6533.190209059233</v>
      </c>
      <c r="AU30" s="234">
        <v>4200</v>
      </c>
      <c r="AV30" s="234"/>
      <c r="AW30" s="234">
        <v>105</v>
      </c>
      <c r="AX30" s="234">
        <v>561.39824999999996</v>
      </c>
      <c r="AY30" s="234">
        <v>5346.65</v>
      </c>
      <c r="AZ30" s="234">
        <v>3222</v>
      </c>
      <c r="BA30" s="234"/>
      <c r="BB30" s="234">
        <v>379</v>
      </c>
      <c r="BC30" s="234">
        <v>1189.0547099999999</v>
      </c>
      <c r="BD30" s="234">
        <v>3137.3475197889184</v>
      </c>
      <c r="BE30" s="234">
        <v>2426.7599999999998</v>
      </c>
      <c r="BF30" s="234"/>
      <c r="BG30" s="234">
        <v>111</v>
      </c>
      <c r="BH30" s="234">
        <v>349.55500000000001</v>
      </c>
      <c r="BI30" s="234">
        <v>3149.1441441441443</v>
      </c>
      <c r="BJ30" s="234">
        <v>2752.8</v>
      </c>
      <c r="BK30" s="234"/>
      <c r="BL30" s="234">
        <v>33</v>
      </c>
      <c r="BM30" s="234">
        <v>84.505529999999993</v>
      </c>
      <c r="BN30" s="234">
        <v>2560.7736363636363</v>
      </c>
      <c r="BO30" s="234">
        <v>2040</v>
      </c>
    </row>
    <row r="31" spans="1:67" x14ac:dyDescent="0.35">
      <c r="A31" s="221" t="s">
        <v>143</v>
      </c>
    </row>
  </sheetData>
  <mergeCells count="16">
    <mergeCell ref="D2:AA2"/>
    <mergeCell ref="D3:G3"/>
    <mergeCell ref="AB2:AU2"/>
    <mergeCell ref="AV2:BO2"/>
    <mergeCell ref="BK3:BO3"/>
    <mergeCell ref="AG3:AK3"/>
    <mergeCell ref="AL3:AP3"/>
    <mergeCell ref="AQ3:AU3"/>
    <mergeCell ref="AV3:AZ3"/>
    <mergeCell ref="BA3:BE3"/>
    <mergeCell ref="BF3:BJ3"/>
    <mergeCell ref="H3:L3"/>
    <mergeCell ref="M3:Q3"/>
    <mergeCell ref="R3:V3"/>
    <mergeCell ref="W3:AA3"/>
    <mergeCell ref="AB3:AF3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8"/>
  <sheetViews>
    <sheetView showGridLines="0" zoomScale="70" zoomScaleNormal="70" workbookViewId="0"/>
  </sheetViews>
  <sheetFormatPr baseColWidth="10" defaultRowHeight="18" x14ac:dyDescent="0.35"/>
  <cols>
    <col min="1" max="1" width="23.7109375" style="221" customWidth="1"/>
    <col min="2" max="2" width="17.7109375" style="221" customWidth="1"/>
    <col min="3" max="3" width="9.28515625" style="221" bestFit="1" customWidth="1"/>
    <col min="4" max="4" width="13.5703125" style="221" bestFit="1" customWidth="1"/>
    <col min="5" max="5" width="10" style="221" bestFit="1" customWidth="1"/>
    <col min="6" max="6" width="11" style="221" bestFit="1" customWidth="1"/>
    <col min="7" max="7" width="10.28515625" style="221" bestFit="1" customWidth="1"/>
    <col min="8" max="8" width="11.140625" style="221" customWidth="1"/>
    <col min="9" max="9" width="13.5703125" style="221" bestFit="1" customWidth="1"/>
    <col min="10" max="10" width="10" style="221" bestFit="1" customWidth="1"/>
    <col min="11" max="11" width="15.140625" style="221" customWidth="1"/>
    <col min="12" max="12" width="10.28515625" style="221" bestFit="1" customWidth="1"/>
    <col min="13" max="13" width="11.7109375" style="221" customWidth="1"/>
    <col min="14" max="14" width="13.5703125" style="221" bestFit="1" customWidth="1"/>
    <col min="15" max="15" width="10" style="221" bestFit="1" customWidth="1"/>
    <col min="16" max="16" width="11" style="221" bestFit="1" customWidth="1"/>
    <col min="17" max="17" width="10.28515625" style="221" bestFit="1" customWidth="1"/>
    <col min="18" max="18" width="9.5703125" style="221" bestFit="1" customWidth="1"/>
    <col min="19" max="19" width="13.5703125" style="221" bestFit="1" customWidth="1"/>
    <col min="20" max="20" width="10" style="221" bestFit="1" customWidth="1"/>
    <col min="21" max="21" width="11" style="221" bestFit="1" customWidth="1"/>
    <col min="22" max="22" width="10.28515625" style="221" bestFit="1" customWidth="1"/>
    <col min="23" max="23" width="9.28515625" style="221" bestFit="1" customWidth="1"/>
    <col min="24" max="24" width="13.5703125" style="221" bestFit="1" customWidth="1"/>
    <col min="25" max="25" width="10" style="221" bestFit="1" customWidth="1"/>
    <col min="26" max="26" width="11" style="221" bestFit="1" customWidth="1"/>
    <col min="27" max="27" width="10.28515625" style="221" bestFit="1" customWidth="1"/>
    <col min="28" max="28" width="9.28515625" style="221" bestFit="1" customWidth="1"/>
    <col min="29" max="29" width="13.5703125" style="221" bestFit="1" customWidth="1"/>
    <col min="30" max="30" width="10" style="221" bestFit="1" customWidth="1"/>
    <col min="31" max="31" width="11" style="221" bestFit="1" customWidth="1"/>
    <col min="32" max="32" width="10.28515625" style="221" bestFit="1" customWidth="1"/>
    <col min="33" max="33" width="9.28515625" style="221" bestFit="1" customWidth="1"/>
    <col min="34" max="34" width="13.5703125" style="221" bestFit="1" customWidth="1"/>
    <col min="35" max="35" width="10" style="221" bestFit="1" customWidth="1"/>
    <col min="36" max="36" width="11" style="221" bestFit="1" customWidth="1"/>
    <col min="37" max="37" width="10.28515625" style="221" bestFit="1" customWidth="1"/>
    <col min="38" max="38" width="9.28515625" style="221" bestFit="1" customWidth="1"/>
    <col min="39" max="39" width="13.5703125" style="221" bestFit="1" customWidth="1"/>
    <col min="40" max="40" width="10" style="221" bestFit="1" customWidth="1"/>
    <col min="41" max="41" width="11" style="221" bestFit="1" customWidth="1"/>
    <col min="42" max="42" width="10.28515625" style="221" bestFit="1" customWidth="1"/>
    <col min="43" max="43" width="8.28515625" style="221" bestFit="1" customWidth="1"/>
    <col min="44" max="44" width="13.5703125" style="221" bestFit="1" customWidth="1"/>
    <col min="45" max="45" width="10" style="221" bestFit="1" customWidth="1"/>
    <col min="46" max="46" width="11" style="221" bestFit="1" customWidth="1"/>
    <col min="47" max="47" width="10.28515625" style="221" bestFit="1" customWidth="1"/>
    <col min="48" max="48" width="9.5703125" style="221" bestFit="1" customWidth="1"/>
    <col min="49" max="49" width="13.5703125" style="221" bestFit="1" customWidth="1"/>
    <col min="50" max="50" width="10" style="221" bestFit="1" customWidth="1"/>
    <col min="51" max="51" width="11" style="221" bestFit="1" customWidth="1"/>
    <col min="52" max="52" width="10.28515625" style="221" bestFit="1" customWidth="1"/>
    <col min="53" max="53" width="9.5703125" style="221" bestFit="1" customWidth="1"/>
    <col min="54" max="54" width="13.5703125" style="221" bestFit="1" customWidth="1"/>
    <col min="55" max="55" width="10" style="221" bestFit="1" customWidth="1"/>
    <col min="56" max="56" width="11" style="221" bestFit="1" customWidth="1"/>
    <col min="57" max="57" width="10.28515625" style="221" bestFit="1" customWidth="1"/>
    <col min="58" max="58" width="9.5703125" style="221" bestFit="1" customWidth="1"/>
    <col min="59" max="59" width="13.5703125" style="221" bestFit="1" customWidth="1"/>
    <col min="60" max="60" width="10" style="221" bestFit="1" customWidth="1"/>
    <col min="61" max="61" width="11" style="221" bestFit="1" customWidth="1"/>
    <col min="62" max="62" width="10.28515625" style="221" bestFit="1" customWidth="1"/>
    <col min="63" max="63" width="9.5703125" style="221" bestFit="1" customWidth="1"/>
    <col min="64" max="64" width="13.5703125" style="221" bestFit="1" customWidth="1"/>
    <col min="65" max="65" width="10" style="221" bestFit="1" customWidth="1"/>
    <col min="66" max="66" width="11" style="221" bestFit="1" customWidth="1"/>
    <col min="67" max="67" width="10.28515625" style="221" bestFit="1" customWidth="1"/>
    <col min="68" max="16384" width="11.42578125" style="221"/>
  </cols>
  <sheetData>
    <row r="1" spans="1:67" x14ac:dyDescent="0.35">
      <c r="A1" s="221" t="s">
        <v>144</v>
      </c>
    </row>
    <row r="2" spans="1:67" x14ac:dyDescent="0.35">
      <c r="A2" s="1"/>
      <c r="B2" s="1"/>
      <c r="C2" s="237" t="s">
        <v>331</v>
      </c>
      <c r="D2" s="677" t="s">
        <v>329</v>
      </c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9"/>
      <c r="AB2" s="677" t="s">
        <v>332</v>
      </c>
      <c r="AC2" s="678"/>
      <c r="AD2" s="678"/>
      <c r="AE2" s="678"/>
      <c r="AF2" s="678"/>
      <c r="AG2" s="678"/>
      <c r="AH2" s="678"/>
      <c r="AI2" s="678"/>
      <c r="AJ2" s="678"/>
      <c r="AK2" s="678"/>
      <c r="AL2" s="678"/>
      <c r="AM2" s="678"/>
      <c r="AN2" s="678"/>
      <c r="AO2" s="678"/>
      <c r="AP2" s="678"/>
      <c r="AQ2" s="678"/>
      <c r="AR2" s="678"/>
      <c r="AS2" s="678"/>
      <c r="AT2" s="678"/>
      <c r="AU2" s="679"/>
      <c r="AV2" s="677" t="s">
        <v>333</v>
      </c>
      <c r="AW2" s="678"/>
      <c r="AX2" s="678"/>
      <c r="AY2" s="678"/>
      <c r="AZ2" s="678"/>
      <c r="BA2" s="678"/>
      <c r="BB2" s="678"/>
      <c r="BC2" s="678"/>
      <c r="BD2" s="678"/>
      <c r="BE2" s="678"/>
      <c r="BF2" s="678"/>
      <c r="BG2" s="678"/>
      <c r="BH2" s="678"/>
      <c r="BI2" s="678"/>
      <c r="BJ2" s="678"/>
      <c r="BK2" s="678"/>
      <c r="BL2" s="678"/>
      <c r="BM2" s="678"/>
      <c r="BN2" s="678"/>
      <c r="BO2" s="679"/>
    </row>
    <row r="3" spans="1:67" x14ac:dyDescent="0.35">
      <c r="A3" s="1"/>
      <c r="B3" s="1"/>
      <c r="C3" s="237" t="s">
        <v>330</v>
      </c>
      <c r="D3" s="678">
        <v>9</v>
      </c>
      <c r="E3" s="678"/>
      <c r="F3" s="678"/>
      <c r="G3" s="679"/>
      <c r="H3" s="677">
        <v>12</v>
      </c>
      <c r="I3" s="678"/>
      <c r="J3" s="678"/>
      <c r="K3" s="678"/>
      <c r="L3" s="679"/>
      <c r="M3" s="677">
        <v>46</v>
      </c>
      <c r="N3" s="678"/>
      <c r="O3" s="678"/>
      <c r="P3" s="678"/>
      <c r="Q3" s="679"/>
      <c r="R3" s="677">
        <v>48</v>
      </c>
      <c r="S3" s="678"/>
      <c r="T3" s="678"/>
      <c r="U3" s="678"/>
      <c r="V3" s="679"/>
      <c r="W3" s="677">
        <v>65</v>
      </c>
      <c r="X3" s="678"/>
      <c r="Y3" s="678"/>
      <c r="Z3" s="678"/>
      <c r="AA3" s="679"/>
      <c r="AB3" s="677">
        <v>11</v>
      </c>
      <c r="AC3" s="678"/>
      <c r="AD3" s="678"/>
      <c r="AE3" s="678"/>
      <c r="AF3" s="679"/>
      <c r="AG3" s="677">
        <v>30</v>
      </c>
      <c r="AH3" s="678"/>
      <c r="AI3" s="678"/>
      <c r="AJ3" s="678"/>
      <c r="AK3" s="679"/>
      <c r="AL3" s="677">
        <v>34</v>
      </c>
      <c r="AM3" s="678"/>
      <c r="AN3" s="678"/>
      <c r="AO3" s="678"/>
      <c r="AP3" s="679"/>
      <c r="AQ3" s="677">
        <v>66</v>
      </c>
      <c r="AR3" s="678"/>
      <c r="AS3" s="678"/>
      <c r="AT3" s="678"/>
      <c r="AU3" s="679"/>
      <c r="AV3" s="677">
        <v>31</v>
      </c>
      <c r="AW3" s="678"/>
      <c r="AX3" s="678"/>
      <c r="AY3" s="678"/>
      <c r="AZ3" s="679"/>
      <c r="BA3" s="677">
        <v>32</v>
      </c>
      <c r="BB3" s="678"/>
      <c r="BC3" s="678"/>
      <c r="BD3" s="678"/>
      <c r="BE3" s="679"/>
      <c r="BF3" s="677">
        <v>81</v>
      </c>
      <c r="BG3" s="678"/>
      <c r="BH3" s="678"/>
      <c r="BI3" s="678"/>
      <c r="BJ3" s="679"/>
      <c r="BK3" s="677">
        <v>82</v>
      </c>
      <c r="BL3" s="678"/>
      <c r="BM3" s="678"/>
      <c r="BN3" s="678"/>
      <c r="BO3" s="679"/>
    </row>
    <row r="4" spans="1:67" ht="36" x14ac:dyDescent="0.35">
      <c r="B4" s="222" t="s">
        <v>88</v>
      </c>
      <c r="C4" s="226"/>
      <c r="D4" s="223" t="s">
        <v>89</v>
      </c>
      <c r="E4" s="224" t="s">
        <v>90</v>
      </c>
      <c r="F4" s="225" t="s">
        <v>4</v>
      </c>
      <c r="G4" s="225" t="s">
        <v>91</v>
      </c>
      <c r="H4" s="226"/>
      <c r="I4" s="223" t="s">
        <v>89</v>
      </c>
      <c r="J4" s="224" t="s">
        <v>90</v>
      </c>
      <c r="K4" s="225" t="s">
        <v>4</v>
      </c>
      <c r="L4" s="225" t="s">
        <v>91</v>
      </c>
      <c r="M4" s="226"/>
      <c r="N4" s="223" t="s">
        <v>89</v>
      </c>
      <c r="O4" s="224" t="s">
        <v>90</v>
      </c>
      <c r="P4" s="225" t="s">
        <v>4</v>
      </c>
      <c r="Q4" s="225" t="s">
        <v>91</v>
      </c>
      <c r="R4" s="226"/>
      <c r="S4" s="223" t="s">
        <v>89</v>
      </c>
      <c r="T4" s="224" t="s">
        <v>90</v>
      </c>
      <c r="U4" s="225" t="s">
        <v>4</v>
      </c>
      <c r="V4" s="225" t="s">
        <v>91</v>
      </c>
      <c r="W4" s="226"/>
      <c r="X4" s="223" t="s">
        <v>89</v>
      </c>
      <c r="Y4" s="224" t="s">
        <v>90</v>
      </c>
      <c r="Z4" s="225" t="s">
        <v>4</v>
      </c>
      <c r="AA4" s="225" t="s">
        <v>91</v>
      </c>
      <c r="AB4" s="226"/>
      <c r="AC4" s="223" t="s">
        <v>89</v>
      </c>
      <c r="AD4" s="224" t="s">
        <v>90</v>
      </c>
      <c r="AE4" s="225" t="s">
        <v>4</v>
      </c>
      <c r="AF4" s="225" t="s">
        <v>91</v>
      </c>
      <c r="AG4" s="226"/>
      <c r="AH4" s="223" t="s">
        <v>89</v>
      </c>
      <c r="AI4" s="224" t="s">
        <v>90</v>
      </c>
      <c r="AJ4" s="225" t="s">
        <v>4</v>
      </c>
      <c r="AK4" s="225" t="s">
        <v>91</v>
      </c>
      <c r="AL4" s="226"/>
      <c r="AM4" s="223" t="s">
        <v>89</v>
      </c>
      <c r="AN4" s="224" t="s">
        <v>90</v>
      </c>
      <c r="AO4" s="225" t="s">
        <v>4</v>
      </c>
      <c r="AP4" s="225" t="s">
        <v>91</v>
      </c>
      <c r="AQ4" s="226"/>
      <c r="AR4" s="223" t="s">
        <v>89</v>
      </c>
      <c r="AS4" s="224" t="s">
        <v>90</v>
      </c>
      <c r="AT4" s="225" t="s">
        <v>4</v>
      </c>
      <c r="AU4" s="225" t="s">
        <v>91</v>
      </c>
      <c r="AV4" s="226"/>
      <c r="AW4" s="223" t="s">
        <v>89</v>
      </c>
      <c r="AX4" s="224" t="s">
        <v>90</v>
      </c>
      <c r="AY4" s="225" t="s">
        <v>4</v>
      </c>
      <c r="AZ4" s="225" t="s">
        <v>91</v>
      </c>
      <c r="BA4" s="226"/>
      <c r="BB4" s="223" t="s">
        <v>89</v>
      </c>
      <c r="BC4" s="224" t="s">
        <v>90</v>
      </c>
      <c r="BD4" s="225" t="s">
        <v>4</v>
      </c>
      <c r="BE4" s="225" t="s">
        <v>91</v>
      </c>
      <c r="BF4" s="226"/>
      <c r="BG4" s="223" t="s">
        <v>89</v>
      </c>
      <c r="BH4" s="224" t="s">
        <v>90</v>
      </c>
      <c r="BI4" s="225" t="s">
        <v>4</v>
      </c>
      <c r="BJ4" s="225" t="s">
        <v>91</v>
      </c>
      <c r="BK4" s="226"/>
      <c r="BL4" s="223" t="s">
        <v>89</v>
      </c>
      <c r="BM4" s="224" t="s">
        <v>90</v>
      </c>
      <c r="BN4" s="225" t="s">
        <v>4</v>
      </c>
      <c r="BO4" s="225" t="s">
        <v>91</v>
      </c>
    </row>
    <row r="5" spans="1:67" x14ac:dyDescent="0.35">
      <c r="A5" s="222" t="s">
        <v>74</v>
      </c>
      <c r="B5" s="222" t="s">
        <v>145</v>
      </c>
      <c r="C5" s="227">
        <v>135199.66</v>
      </c>
      <c r="D5" s="228"/>
      <c r="E5" s="228"/>
      <c r="F5" s="228"/>
      <c r="G5" s="228"/>
      <c r="H5" s="227">
        <v>520357.84</v>
      </c>
      <c r="I5" s="228"/>
      <c r="J5" s="228"/>
      <c r="K5" s="228"/>
      <c r="L5" s="228"/>
      <c r="M5" s="227">
        <v>225681.78</v>
      </c>
      <c r="N5" s="228"/>
      <c r="O5" s="228"/>
      <c r="P5" s="228"/>
      <c r="Q5" s="228"/>
      <c r="R5" s="227">
        <v>277772.67</v>
      </c>
      <c r="S5" s="228"/>
      <c r="T5" s="228"/>
      <c r="U5" s="228"/>
      <c r="V5" s="228"/>
      <c r="W5" s="227">
        <v>125833.03</v>
      </c>
      <c r="X5" s="228"/>
      <c r="Y5" s="228"/>
      <c r="Z5" s="228"/>
      <c r="AA5" s="228"/>
      <c r="AB5" s="227">
        <v>196226.84</v>
      </c>
      <c r="AC5" s="228"/>
      <c r="AD5" s="228"/>
      <c r="AE5" s="228"/>
      <c r="AF5" s="228"/>
      <c r="AG5" s="227">
        <v>134657.34</v>
      </c>
      <c r="AH5" s="228"/>
      <c r="AI5" s="228"/>
      <c r="AJ5" s="228"/>
      <c r="AK5" s="228"/>
      <c r="AL5" s="227">
        <v>129802.87</v>
      </c>
      <c r="AM5" s="228"/>
      <c r="AN5" s="228"/>
      <c r="AO5" s="228"/>
      <c r="AP5" s="228"/>
      <c r="AQ5" s="227">
        <v>56139.39</v>
      </c>
      <c r="AR5" s="228"/>
      <c r="AS5" s="228"/>
      <c r="AT5" s="228"/>
      <c r="AU5" s="228"/>
      <c r="AV5" s="227">
        <v>327837.92</v>
      </c>
      <c r="AW5" s="228"/>
      <c r="AX5" s="228"/>
      <c r="AY5" s="228"/>
      <c r="AZ5" s="228"/>
      <c r="BA5" s="227">
        <v>447101.77</v>
      </c>
      <c r="BB5" s="228"/>
      <c r="BC5" s="228"/>
      <c r="BD5" s="228"/>
      <c r="BE5" s="228"/>
      <c r="BF5" s="227">
        <v>295538.07</v>
      </c>
      <c r="BG5" s="228"/>
      <c r="BH5" s="228"/>
      <c r="BI5" s="228"/>
      <c r="BJ5" s="228"/>
      <c r="BK5" s="227">
        <v>206590.81</v>
      </c>
      <c r="BL5" s="228"/>
      <c r="BM5" s="228"/>
      <c r="BN5" s="228"/>
      <c r="BO5" s="228"/>
    </row>
    <row r="6" spans="1:67" x14ac:dyDescent="0.35">
      <c r="A6" s="222" t="s">
        <v>75</v>
      </c>
      <c r="B6" s="222" t="s">
        <v>146</v>
      </c>
      <c r="C6" s="227">
        <v>180441.84</v>
      </c>
      <c r="D6" s="228"/>
      <c r="E6" s="228"/>
      <c r="F6" s="228"/>
      <c r="G6" s="228"/>
      <c r="H6" s="227">
        <v>495013.6</v>
      </c>
      <c r="I6" s="228"/>
      <c r="J6" s="228"/>
      <c r="K6" s="228"/>
      <c r="L6" s="228"/>
      <c r="M6" s="227">
        <v>204766.49</v>
      </c>
      <c r="N6" s="228"/>
      <c r="O6" s="228"/>
      <c r="P6" s="228"/>
      <c r="Q6" s="228"/>
      <c r="R6" s="227">
        <v>228925.94</v>
      </c>
      <c r="S6" s="228"/>
      <c r="T6" s="228"/>
      <c r="U6" s="228"/>
      <c r="V6" s="228"/>
      <c r="W6" s="227">
        <v>191279.73</v>
      </c>
      <c r="X6" s="228"/>
      <c r="Y6" s="228"/>
      <c r="Z6" s="228"/>
      <c r="AA6" s="228"/>
      <c r="AB6" s="227">
        <v>158808.46</v>
      </c>
      <c r="AC6" s="228"/>
      <c r="AD6" s="228"/>
      <c r="AE6" s="228"/>
      <c r="AF6" s="228"/>
      <c r="AG6" s="227">
        <v>99794.6</v>
      </c>
      <c r="AH6" s="228"/>
      <c r="AI6" s="228"/>
      <c r="AJ6" s="228"/>
      <c r="AK6" s="228"/>
      <c r="AL6" s="227">
        <v>83248.479999999996</v>
      </c>
      <c r="AM6" s="228"/>
      <c r="AN6" s="228"/>
      <c r="AO6" s="228"/>
      <c r="AP6" s="228"/>
      <c r="AQ6" s="227">
        <v>63252.6</v>
      </c>
      <c r="AR6" s="228"/>
      <c r="AS6" s="228"/>
      <c r="AT6" s="228"/>
      <c r="AU6" s="228"/>
      <c r="AV6" s="227">
        <v>340619.06</v>
      </c>
      <c r="AW6" s="228"/>
      <c r="AX6" s="228"/>
      <c r="AY6" s="228"/>
      <c r="AZ6" s="228"/>
      <c r="BA6" s="227">
        <v>426146.1</v>
      </c>
      <c r="BB6" s="228"/>
      <c r="BC6" s="228"/>
      <c r="BD6" s="228"/>
      <c r="BE6" s="228"/>
      <c r="BF6" s="227">
        <v>285624.48</v>
      </c>
      <c r="BG6" s="228"/>
      <c r="BH6" s="228"/>
      <c r="BI6" s="228"/>
      <c r="BJ6" s="228"/>
      <c r="BK6" s="227">
        <v>202942.09</v>
      </c>
      <c r="BL6" s="228"/>
      <c r="BM6" s="228"/>
      <c r="BN6" s="228"/>
      <c r="BO6" s="228"/>
    </row>
    <row r="7" spans="1:67" x14ac:dyDescent="0.35">
      <c r="A7" s="229" t="s">
        <v>14</v>
      </c>
      <c r="B7" s="229" t="s">
        <v>147</v>
      </c>
      <c r="C7" s="230"/>
      <c r="D7" s="230">
        <v>1948</v>
      </c>
      <c r="E7" s="230">
        <v>41212.610359999999</v>
      </c>
      <c r="F7" s="230">
        <v>21156.370821355235</v>
      </c>
      <c r="G7" s="230">
        <v>13175.054999999998</v>
      </c>
      <c r="H7" s="230"/>
      <c r="I7" s="230">
        <v>7430</v>
      </c>
      <c r="J7" s="230">
        <v>165301.94931</v>
      </c>
      <c r="K7" s="230">
        <v>22247.907040376849</v>
      </c>
      <c r="L7" s="230">
        <v>18504.449999999997</v>
      </c>
      <c r="M7" s="230"/>
      <c r="N7" s="230">
        <v>3540</v>
      </c>
      <c r="O7" s="230">
        <v>58480.080049999997</v>
      </c>
      <c r="P7" s="230">
        <v>16519.796624293784</v>
      </c>
      <c r="Q7" s="230">
        <v>11258.44</v>
      </c>
      <c r="R7" s="230"/>
      <c r="S7" s="230">
        <v>2169</v>
      </c>
      <c r="T7" s="230">
        <v>56620.275259999995</v>
      </c>
      <c r="U7" s="230">
        <v>26104.322388197324</v>
      </c>
      <c r="V7" s="230">
        <v>21414.9</v>
      </c>
      <c r="W7" s="230"/>
      <c r="X7" s="230">
        <v>3985</v>
      </c>
      <c r="Y7" s="230">
        <v>48557.218520000002</v>
      </c>
      <c r="Z7" s="230">
        <v>12184.998373902134</v>
      </c>
      <c r="AA7" s="230">
        <v>7960.51</v>
      </c>
      <c r="AB7" s="230"/>
      <c r="AC7" s="230">
        <v>2862</v>
      </c>
      <c r="AD7" s="230">
        <v>41075.73257</v>
      </c>
      <c r="AE7" s="230">
        <v>14352.10781621244</v>
      </c>
      <c r="AF7" s="230">
        <v>6730.625</v>
      </c>
      <c r="AG7" s="230"/>
      <c r="AH7" s="230">
        <v>2268</v>
      </c>
      <c r="AI7" s="230">
        <v>24909.957690000003</v>
      </c>
      <c r="AJ7" s="230">
        <v>10983.226494708995</v>
      </c>
      <c r="AK7" s="230">
        <v>4384.82</v>
      </c>
      <c r="AL7" s="230"/>
      <c r="AM7" s="230">
        <v>1436</v>
      </c>
      <c r="AN7" s="230">
        <v>17648.192030000002</v>
      </c>
      <c r="AO7" s="230">
        <v>12289.827318941505</v>
      </c>
      <c r="AP7" s="230">
        <v>3117.4300000000003</v>
      </c>
      <c r="AQ7" s="230"/>
      <c r="AR7" s="230">
        <v>880</v>
      </c>
      <c r="AS7" s="230">
        <v>10623.95059</v>
      </c>
      <c r="AT7" s="230">
        <v>12072.671125000001</v>
      </c>
      <c r="AU7" s="230">
        <v>2843.2799999999997</v>
      </c>
      <c r="AV7" s="230"/>
      <c r="AW7" s="230">
        <v>5351</v>
      </c>
      <c r="AX7" s="230">
        <v>88814.4182</v>
      </c>
      <c r="AY7" s="230">
        <v>16597.723453560084</v>
      </c>
      <c r="AZ7" s="230">
        <v>9932.0499999999993</v>
      </c>
      <c r="BA7" s="230"/>
      <c r="BB7" s="230">
        <v>6615</v>
      </c>
      <c r="BC7" s="230">
        <v>112504.66776000001</v>
      </c>
      <c r="BD7" s="230">
        <v>17007.508353741498</v>
      </c>
      <c r="BE7" s="230">
        <v>13084.32</v>
      </c>
      <c r="BF7" s="230"/>
      <c r="BG7" s="230">
        <v>4894</v>
      </c>
      <c r="BH7" s="230">
        <v>83781.870790000001</v>
      </c>
      <c r="BI7" s="230">
        <v>17119.303389865141</v>
      </c>
      <c r="BJ7" s="230">
        <v>13095.2</v>
      </c>
      <c r="BK7" s="230"/>
      <c r="BL7" s="230">
        <v>4212</v>
      </c>
      <c r="BM7" s="230">
        <v>52588.225200000001</v>
      </c>
      <c r="BN7" s="230">
        <v>12485.333618233619</v>
      </c>
      <c r="BO7" s="230">
        <v>7838.8</v>
      </c>
    </row>
    <row r="8" spans="1:67" x14ac:dyDescent="0.35">
      <c r="A8" s="232" t="s">
        <v>15</v>
      </c>
      <c r="B8" s="232" t="s">
        <v>148</v>
      </c>
      <c r="C8" s="233"/>
      <c r="D8" s="233">
        <v>1927</v>
      </c>
      <c r="E8" s="233">
        <v>33231.658600000002</v>
      </c>
      <c r="F8" s="233">
        <v>17245.282096523093</v>
      </c>
      <c r="G8" s="233">
        <v>10761.06</v>
      </c>
      <c r="H8" s="233"/>
      <c r="I8" s="233">
        <v>7385</v>
      </c>
      <c r="J8" s="233">
        <v>109125.64654</v>
      </c>
      <c r="K8" s="233">
        <v>14776.661684495599</v>
      </c>
      <c r="L8" s="233">
        <v>12525.779999999999</v>
      </c>
      <c r="M8" s="233"/>
      <c r="N8" s="233">
        <v>3530</v>
      </c>
      <c r="O8" s="233">
        <v>44179.01223</v>
      </c>
      <c r="P8" s="233">
        <v>12515.300915014164</v>
      </c>
      <c r="Q8" s="233">
        <v>9211.9399999999987</v>
      </c>
      <c r="R8" s="233"/>
      <c r="S8" s="233">
        <v>2159</v>
      </c>
      <c r="T8" s="233">
        <v>41700.763439999995</v>
      </c>
      <c r="U8" s="233">
        <v>19314.851060676239</v>
      </c>
      <c r="V8" s="233">
        <v>15313.470000000001</v>
      </c>
      <c r="W8" s="233"/>
      <c r="X8" s="233">
        <v>3973</v>
      </c>
      <c r="Y8" s="233">
        <v>38985.711029999999</v>
      </c>
      <c r="Z8" s="233">
        <v>9812.6632343317397</v>
      </c>
      <c r="AA8" s="233">
        <v>6455.2000000000007</v>
      </c>
      <c r="AB8" s="233"/>
      <c r="AC8" s="233">
        <v>2847</v>
      </c>
      <c r="AD8" s="233">
        <v>36189.061500000003</v>
      </c>
      <c r="AE8" s="233">
        <v>12711.296628029504</v>
      </c>
      <c r="AF8" s="233">
        <v>6412.26</v>
      </c>
      <c r="AG8" s="233"/>
      <c r="AH8" s="233">
        <v>2240</v>
      </c>
      <c r="AI8" s="233">
        <v>21709.91057</v>
      </c>
      <c r="AJ8" s="233">
        <v>9691.9243616071435</v>
      </c>
      <c r="AK8" s="233">
        <v>4205.7</v>
      </c>
      <c r="AL8" s="233"/>
      <c r="AM8" s="233">
        <v>1423</v>
      </c>
      <c r="AN8" s="233">
        <v>15369.73055</v>
      </c>
      <c r="AO8" s="233">
        <v>10800.93503162333</v>
      </c>
      <c r="AP8" s="233">
        <v>3012.51</v>
      </c>
      <c r="AQ8" s="233"/>
      <c r="AR8" s="233">
        <v>878</v>
      </c>
      <c r="AS8" s="233">
        <v>9069.7913100000005</v>
      </c>
      <c r="AT8" s="233">
        <v>10330.058439635535</v>
      </c>
      <c r="AU8" s="233">
        <v>2807.46</v>
      </c>
      <c r="AV8" s="233"/>
      <c r="AW8" s="233">
        <v>5346</v>
      </c>
      <c r="AX8" s="233">
        <v>77036.399579999998</v>
      </c>
      <c r="AY8" s="233">
        <v>14410.100931537598</v>
      </c>
      <c r="AZ8" s="233">
        <v>8719.14</v>
      </c>
      <c r="BA8" s="233"/>
      <c r="BB8" s="233">
        <v>6603</v>
      </c>
      <c r="BC8" s="233">
        <v>99964.271779999995</v>
      </c>
      <c r="BD8" s="233">
        <v>15139.220321066183</v>
      </c>
      <c r="BE8" s="233">
        <v>11915.95</v>
      </c>
      <c r="BF8" s="233"/>
      <c r="BG8" s="233">
        <v>4879</v>
      </c>
      <c r="BH8" s="233">
        <v>65227.358700000004</v>
      </c>
      <c r="BI8" s="233">
        <v>13369.001578192252</v>
      </c>
      <c r="BJ8" s="233">
        <v>10760.26</v>
      </c>
      <c r="BK8" s="233"/>
      <c r="BL8" s="233">
        <v>4208</v>
      </c>
      <c r="BM8" s="233">
        <v>46348.015890000002</v>
      </c>
      <c r="BN8" s="233">
        <v>11014.262331273765</v>
      </c>
      <c r="BO8" s="233">
        <v>7235.33</v>
      </c>
    </row>
    <row r="9" spans="1:67" x14ac:dyDescent="0.35">
      <c r="A9" s="222" t="s">
        <v>17</v>
      </c>
      <c r="B9" s="222" t="s">
        <v>149</v>
      </c>
      <c r="C9" s="234"/>
      <c r="D9" s="227">
        <v>1927</v>
      </c>
      <c r="E9" s="227">
        <v>16861.41042</v>
      </c>
      <c r="F9" s="227">
        <v>8750.0832485729115</v>
      </c>
      <c r="G9" s="227">
        <v>4943.45</v>
      </c>
      <c r="H9" s="234"/>
      <c r="I9" s="227">
        <v>7381</v>
      </c>
      <c r="J9" s="227">
        <v>52928.326759999996</v>
      </c>
      <c r="K9" s="227">
        <v>7170.8883294946481</v>
      </c>
      <c r="L9" s="227">
        <v>5890.1</v>
      </c>
      <c r="M9" s="234"/>
      <c r="N9" s="227">
        <v>3529</v>
      </c>
      <c r="O9" s="227">
        <v>21792.080839999999</v>
      </c>
      <c r="P9" s="227">
        <v>6175.1433380561066</v>
      </c>
      <c r="Q9" s="227">
        <v>4252.7299999999996</v>
      </c>
      <c r="R9" s="234"/>
      <c r="S9" s="227">
        <v>2159</v>
      </c>
      <c r="T9" s="227">
        <v>20499.44253</v>
      </c>
      <c r="U9" s="227">
        <v>9494.8784298286246</v>
      </c>
      <c r="V9" s="227">
        <v>7332.49</v>
      </c>
      <c r="W9" s="234"/>
      <c r="X9" s="227">
        <v>3972</v>
      </c>
      <c r="Y9" s="227">
        <v>19324.455539999999</v>
      </c>
      <c r="Z9" s="227">
        <v>4865.1700755287011</v>
      </c>
      <c r="AA9" s="227">
        <v>2952.48</v>
      </c>
      <c r="AB9" s="234"/>
      <c r="AC9" s="227">
        <v>2846</v>
      </c>
      <c r="AD9" s="227">
        <v>18662.41491</v>
      </c>
      <c r="AE9" s="227">
        <v>6557.4191531974702</v>
      </c>
      <c r="AF9" s="227">
        <v>2936.49</v>
      </c>
      <c r="AG9" s="234"/>
      <c r="AH9" s="227">
        <v>2239</v>
      </c>
      <c r="AI9" s="227">
        <v>11165.363730000001</v>
      </c>
      <c r="AJ9" s="227">
        <v>4986.7636132201878</v>
      </c>
      <c r="AK9" s="227">
        <v>1951.32</v>
      </c>
      <c r="AL9" s="234"/>
      <c r="AM9" s="227">
        <v>1423</v>
      </c>
      <c r="AN9" s="227">
        <v>7970.7238899999993</v>
      </c>
      <c r="AO9" s="227">
        <v>5601.351995783556</v>
      </c>
      <c r="AP9" s="227">
        <v>1382.47</v>
      </c>
      <c r="AQ9" s="234"/>
      <c r="AR9" s="227">
        <v>877</v>
      </c>
      <c r="AS9" s="227">
        <v>4568.1715300000005</v>
      </c>
      <c r="AT9" s="227">
        <v>5208.8614937286202</v>
      </c>
      <c r="AU9" s="227">
        <v>1144.24</v>
      </c>
      <c r="AV9" s="234"/>
      <c r="AW9" s="227">
        <v>5345</v>
      </c>
      <c r="AX9" s="227">
        <v>39923.441749999998</v>
      </c>
      <c r="AY9" s="227">
        <v>7469.3062207670719</v>
      </c>
      <c r="AZ9" s="227">
        <v>4023.1</v>
      </c>
      <c r="BA9" s="234"/>
      <c r="BB9" s="227">
        <v>6600</v>
      </c>
      <c r="BC9" s="227">
        <v>51568.533770000002</v>
      </c>
      <c r="BD9" s="227">
        <v>7813.4142075757572</v>
      </c>
      <c r="BE9" s="227">
        <v>5608.8349999999991</v>
      </c>
      <c r="BF9" s="234"/>
      <c r="BG9" s="227">
        <v>4879</v>
      </c>
      <c r="BH9" s="227">
        <v>32485.51727</v>
      </c>
      <c r="BI9" s="227">
        <v>6658.2326849764295</v>
      </c>
      <c r="BJ9" s="227">
        <v>4971.2700000000004</v>
      </c>
      <c r="BK9" s="234"/>
      <c r="BL9" s="227">
        <v>4207</v>
      </c>
      <c r="BM9" s="227">
        <v>23245.022550000002</v>
      </c>
      <c r="BN9" s="227">
        <v>5525.3203113857853</v>
      </c>
      <c r="BO9" s="227">
        <v>3311.79</v>
      </c>
    </row>
    <row r="10" spans="1:67" x14ac:dyDescent="0.35">
      <c r="A10" s="222" t="s">
        <v>19</v>
      </c>
      <c r="B10" s="222" t="s">
        <v>150</v>
      </c>
      <c r="C10" s="234"/>
      <c r="D10" s="227">
        <v>1927</v>
      </c>
      <c r="E10" s="227">
        <v>11599.086539999998</v>
      </c>
      <c r="F10" s="227">
        <v>6019.2457394914372</v>
      </c>
      <c r="G10" s="227">
        <v>3381.32</v>
      </c>
      <c r="H10" s="234"/>
      <c r="I10" s="227">
        <v>7383</v>
      </c>
      <c r="J10" s="227">
        <v>36305.397570000001</v>
      </c>
      <c r="K10" s="227">
        <v>4917.4316091019909</v>
      </c>
      <c r="L10" s="227">
        <v>4035.73</v>
      </c>
      <c r="M10" s="234"/>
      <c r="N10" s="227">
        <v>3529</v>
      </c>
      <c r="O10" s="227">
        <v>15025.58423</v>
      </c>
      <c r="P10" s="227">
        <v>4257.7456021535845</v>
      </c>
      <c r="Q10" s="227">
        <v>2920.12</v>
      </c>
      <c r="R10" s="234"/>
      <c r="S10" s="227">
        <v>2158</v>
      </c>
      <c r="T10" s="227">
        <v>14104.413619999999</v>
      </c>
      <c r="U10" s="227">
        <v>6535.8728544949026</v>
      </c>
      <c r="V10" s="227">
        <v>5057.5349999999999</v>
      </c>
      <c r="W10" s="234"/>
      <c r="X10" s="227">
        <v>3973</v>
      </c>
      <c r="Y10" s="227">
        <v>13284.44018</v>
      </c>
      <c r="Z10" s="227">
        <v>3343.6798842184749</v>
      </c>
      <c r="AA10" s="227">
        <v>2013.92</v>
      </c>
      <c r="AB10" s="234"/>
      <c r="AC10" s="227">
        <v>2846</v>
      </c>
      <c r="AD10" s="227">
        <v>12792.61139</v>
      </c>
      <c r="AE10" s="227">
        <v>4494.9442691496834</v>
      </c>
      <c r="AF10" s="227">
        <v>1977.72</v>
      </c>
      <c r="AG10" s="234"/>
      <c r="AH10" s="227">
        <v>2235</v>
      </c>
      <c r="AI10" s="227">
        <v>7619.7494699999997</v>
      </c>
      <c r="AJ10" s="227">
        <v>3409.283879194631</v>
      </c>
      <c r="AK10" s="227">
        <v>1282.9100000000001</v>
      </c>
      <c r="AL10" s="234"/>
      <c r="AM10" s="227">
        <v>1420</v>
      </c>
      <c r="AN10" s="227">
        <v>5454.1774299999997</v>
      </c>
      <c r="AO10" s="227">
        <v>3840.9700211267605</v>
      </c>
      <c r="AP10" s="227">
        <v>903.13</v>
      </c>
      <c r="AQ10" s="234"/>
      <c r="AR10" s="227">
        <v>875</v>
      </c>
      <c r="AS10" s="227">
        <v>3162.7072200000002</v>
      </c>
      <c r="AT10" s="227">
        <v>3614.5225371428573</v>
      </c>
      <c r="AU10" s="227">
        <v>788.76</v>
      </c>
      <c r="AV10" s="234"/>
      <c r="AW10" s="227">
        <v>5346</v>
      </c>
      <c r="AX10" s="227">
        <v>27430.469989999998</v>
      </c>
      <c r="AY10" s="227">
        <v>5131.026934156379</v>
      </c>
      <c r="AZ10" s="227">
        <v>2741.32</v>
      </c>
      <c r="BA10" s="234"/>
      <c r="BB10" s="227">
        <v>6600</v>
      </c>
      <c r="BC10" s="227">
        <v>35340.330170000001</v>
      </c>
      <c r="BD10" s="227">
        <v>5354.5954803030299</v>
      </c>
      <c r="BE10" s="227">
        <v>3817.3</v>
      </c>
      <c r="BF10" s="234"/>
      <c r="BG10" s="227">
        <v>4879</v>
      </c>
      <c r="BH10" s="227">
        <v>22293.160190000002</v>
      </c>
      <c r="BI10" s="227">
        <v>4569.206843615495</v>
      </c>
      <c r="BJ10" s="227">
        <v>3418.69</v>
      </c>
      <c r="BK10" s="234"/>
      <c r="BL10" s="227">
        <v>4208</v>
      </c>
      <c r="BM10" s="227">
        <v>15991.61484</v>
      </c>
      <c r="BN10" s="227">
        <v>3800.2886977186313</v>
      </c>
      <c r="BO10" s="227">
        <v>2256.4949999999999</v>
      </c>
    </row>
    <row r="11" spans="1:67" x14ac:dyDescent="0.35">
      <c r="A11" s="222" t="s">
        <v>20</v>
      </c>
      <c r="B11" s="222" t="s">
        <v>151</v>
      </c>
      <c r="C11" s="234"/>
      <c r="D11" s="227">
        <v>1927</v>
      </c>
      <c r="E11" s="227">
        <v>4340.1362300000001</v>
      </c>
      <c r="F11" s="227">
        <v>2252.2761961598339</v>
      </c>
      <c r="G11" s="227">
        <v>2566.87</v>
      </c>
      <c r="H11" s="234"/>
      <c r="I11" s="227">
        <v>7382</v>
      </c>
      <c r="J11" s="227">
        <v>18493.135900000001</v>
      </c>
      <c r="K11" s="227">
        <v>2505.1660661067463</v>
      </c>
      <c r="L11" s="227">
        <v>2558.91</v>
      </c>
      <c r="M11" s="234"/>
      <c r="N11" s="227">
        <v>3529</v>
      </c>
      <c r="O11" s="227">
        <v>6876.0025800000003</v>
      </c>
      <c r="P11" s="227">
        <v>1948.428047605554</v>
      </c>
      <c r="Q11" s="227">
        <v>1910.73</v>
      </c>
      <c r="R11" s="234"/>
      <c r="S11" s="227">
        <v>2159</v>
      </c>
      <c r="T11" s="227">
        <v>6577.6565399999999</v>
      </c>
      <c r="U11" s="227">
        <v>3046.621834182492</v>
      </c>
      <c r="V11" s="227">
        <v>2584.7600000000002</v>
      </c>
      <c r="W11" s="234"/>
      <c r="X11" s="227">
        <v>3972</v>
      </c>
      <c r="Y11" s="227">
        <v>5996.9472300000007</v>
      </c>
      <c r="Z11" s="227">
        <v>1509.8054456193354</v>
      </c>
      <c r="AA11" s="227">
        <v>1391.0549999999998</v>
      </c>
      <c r="AB11" s="234"/>
      <c r="AC11" s="227">
        <v>2846</v>
      </c>
      <c r="AD11" s="227">
        <v>4375.7722999999996</v>
      </c>
      <c r="AE11" s="227">
        <v>1537.5166198172874</v>
      </c>
      <c r="AF11" s="227">
        <v>1320.58</v>
      </c>
      <c r="AG11" s="234"/>
      <c r="AH11" s="227">
        <v>2240</v>
      </c>
      <c r="AI11" s="227">
        <v>2785.35725</v>
      </c>
      <c r="AJ11" s="227">
        <v>1243.4630580357143</v>
      </c>
      <c r="AK11" s="227">
        <v>888.01499999999999</v>
      </c>
      <c r="AL11" s="234"/>
      <c r="AM11" s="227">
        <v>1423</v>
      </c>
      <c r="AN11" s="227">
        <v>1814.9198700000002</v>
      </c>
      <c r="AO11" s="227">
        <v>1275.4180393534787</v>
      </c>
      <c r="AP11" s="227">
        <v>631.5</v>
      </c>
      <c r="AQ11" s="234"/>
      <c r="AR11" s="227">
        <v>877</v>
      </c>
      <c r="AS11" s="227">
        <v>1209.4131600000001</v>
      </c>
      <c r="AT11" s="227">
        <v>1379.0343899657926</v>
      </c>
      <c r="AU11" s="227">
        <v>868</v>
      </c>
      <c r="AV11" s="234"/>
      <c r="AW11" s="227">
        <v>5346</v>
      </c>
      <c r="AX11" s="227">
        <v>9180.3117700000003</v>
      </c>
      <c r="AY11" s="227">
        <v>1717.2300355405912</v>
      </c>
      <c r="AZ11" s="227">
        <v>1810.3249999999998</v>
      </c>
      <c r="BA11" s="234"/>
      <c r="BB11" s="227">
        <v>6600</v>
      </c>
      <c r="BC11" s="227">
        <v>12370.161770000001</v>
      </c>
      <c r="BD11" s="227">
        <v>1874.2669348484849</v>
      </c>
      <c r="BE11" s="227">
        <v>2377.9849999999997</v>
      </c>
      <c r="BF11" s="234"/>
      <c r="BG11" s="227">
        <v>4879</v>
      </c>
      <c r="BH11" s="227">
        <v>9821.5770400000001</v>
      </c>
      <c r="BI11" s="227">
        <v>2013.0307522033204</v>
      </c>
      <c r="BJ11" s="227">
        <v>2260.1799999999998</v>
      </c>
      <c r="BK11" s="234"/>
      <c r="BL11" s="227">
        <v>4207</v>
      </c>
      <c r="BM11" s="227">
        <v>6733.1022600000006</v>
      </c>
      <c r="BN11" s="227">
        <v>1600.4521654385549</v>
      </c>
      <c r="BO11" s="227">
        <v>1534.46</v>
      </c>
    </row>
    <row r="12" spans="1:67" x14ac:dyDescent="0.35">
      <c r="A12" s="222" t="s">
        <v>21</v>
      </c>
      <c r="B12" s="222" t="s">
        <v>152</v>
      </c>
      <c r="C12" s="234"/>
      <c r="D12" s="227">
        <v>214</v>
      </c>
      <c r="E12" s="227">
        <v>431.02541000000002</v>
      </c>
      <c r="F12" s="227">
        <v>2014.1374299065421</v>
      </c>
      <c r="G12" s="227">
        <v>2315.0100000000002</v>
      </c>
      <c r="H12" s="234"/>
      <c r="I12" s="227">
        <v>653</v>
      </c>
      <c r="J12" s="227">
        <v>1398.78631</v>
      </c>
      <c r="K12" s="227">
        <v>2142.0923583460954</v>
      </c>
      <c r="L12" s="227">
        <v>2315.0100000000002</v>
      </c>
      <c r="M12" s="234"/>
      <c r="N12" s="227">
        <v>249</v>
      </c>
      <c r="O12" s="227">
        <v>485.34458000000001</v>
      </c>
      <c r="P12" s="227">
        <v>1949.1750200803215</v>
      </c>
      <c r="Q12" s="227">
        <v>2315.0100000000002</v>
      </c>
      <c r="R12" s="234"/>
      <c r="S12" s="227">
        <v>239</v>
      </c>
      <c r="T12" s="227">
        <v>519.25075000000004</v>
      </c>
      <c r="U12" s="227">
        <v>2172.5972803347281</v>
      </c>
      <c r="V12" s="227">
        <v>2315.0100000000002</v>
      </c>
      <c r="W12" s="234"/>
      <c r="X12" s="227">
        <v>212</v>
      </c>
      <c r="Y12" s="227">
        <v>379.86808000000002</v>
      </c>
      <c r="Z12" s="227">
        <v>1791.8305660377359</v>
      </c>
      <c r="AA12" s="227">
        <v>2315.0100000000002</v>
      </c>
      <c r="AB12" s="234"/>
      <c r="AC12" s="227">
        <v>206</v>
      </c>
      <c r="AD12" s="227">
        <v>358.2629</v>
      </c>
      <c r="AE12" s="227">
        <v>1739.1402912621361</v>
      </c>
      <c r="AF12" s="227">
        <v>2315.0100000000002</v>
      </c>
      <c r="AG12" s="234"/>
      <c r="AH12" s="227">
        <v>106</v>
      </c>
      <c r="AI12" s="227">
        <v>139.44012000000001</v>
      </c>
      <c r="AJ12" s="227">
        <v>1315.4728301886794</v>
      </c>
      <c r="AK12" s="227">
        <v>1176.0050000000001</v>
      </c>
      <c r="AL12" s="234"/>
      <c r="AM12" s="227">
        <v>80</v>
      </c>
      <c r="AN12" s="227">
        <v>129.90936000000002</v>
      </c>
      <c r="AO12" s="227">
        <v>1623.8670000000002</v>
      </c>
      <c r="AP12" s="227">
        <v>2315.0100000000002</v>
      </c>
      <c r="AQ12" s="234"/>
      <c r="AR12" s="227">
        <v>78</v>
      </c>
      <c r="AS12" s="227">
        <v>129.49940000000001</v>
      </c>
      <c r="AT12" s="227">
        <v>1660.248717948718</v>
      </c>
      <c r="AU12" s="227">
        <v>2315.0100000000002</v>
      </c>
      <c r="AV12" s="234"/>
      <c r="AW12" s="227">
        <v>256</v>
      </c>
      <c r="AX12" s="227">
        <v>502.17607000000004</v>
      </c>
      <c r="AY12" s="227">
        <v>1961.6252734375003</v>
      </c>
      <c r="AZ12" s="227">
        <v>2315.0100000000002</v>
      </c>
      <c r="BA12" s="234"/>
      <c r="BB12" s="227">
        <v>350</v>
      </c>
      <c r="BC12" s="227">
        <v>685.24607000000003</v>
      </c>
      <c r="BD12" s="227">
        <v>1957.8459142857143</v>
      </c>
      <c r="BE12" s="227">
        <v>2315.0100000000002</v>
      </c>
      <c r="BF12" s="234"/>
      <c r="BG12" s="227">
        <v>322</v>
      </c>
      <c r="BH12" s="227">
        <v>627.10420000000011</v>
      </c>
      <c r="BI12" s="227">
        <v>1947.5285714285715</v>
      </c>
      <c r="BJ12" s="227">
        <v>2315.0100000000002</v>
      </c>
      <c r="BK12" s="234"/>
      <c r="BL12" s="227">
        <v>203</v>
      </c>
      <c r="BM12" s="227">
        <v>378.27624000000003</v>
      </c>
      <c r="BN12" s="227">
        <v>1863.4297536945814</v>
      </c>
      <c r="BO12" s="227">
        <v>2315.0100000000002</v>
      </c>
    </row>
    <row r="13" spans="1:67" x14ac:dyDescent="0.35">
      <c r="A13" s="232" t="s">
        <v>22</v>
      </c>
      <c r="B13" s="232" t="s">
        <v>153</v>
      </c>
      <c r="C13" s="233"/>
      <c r="D13" s="233">
        <v>1249</v>
      </c>
      <c r="E13" s="233">
        <v>7980.9517599999999</v>
      </c>
      <c r="F13" s="233">
        <v>6389.873306645316</v>
      </c>
      <c r="G13" s="233">
        <v>4523.03</v>
      </c>
      <c r="H13" s="234"/>
      <c r="I13" s="233">
        <v>5827</v>
      </c>
      <c r="J13" s="233">
        <v>56176.302770000002</v>
      </c>
      <c r="K13" s="233">
        <v>9640.6903672558783</v>
      </c>
      <c r="L13" s="233">
        <v>8041.88</v>
      </c>
      <c r="M13" s="233"/>
      <c r="N13" s="233">
        <v>1991</v>
      </c>
      <c r="O13" s="233">
        <v>14301.06782</v>
      </c>
      <c r="P13" s="233">
        <v>7182.8567654445005</v>
      </c>
      <c r="Q13" s="233">
        <v>5180.32</v>
      </c>
      <c r="R13" s="233"/>
      <c r="S13" s="233">
        <v>1820</v>
      </c>
      <c r="T13" s="233">
        <v>14919.51182</v>
      </c>
      <c r="U13" s="233">
        <v>8197.5339670329668</v>
      </c>
      <c r="V13" s="233">
        <v>6937.02</v>
      </c>
      <c r="W13" s="233"/>
      <c r="X13" s="233">
        <v>2051</v>
      </c>
      <c r="Y13" s="233">
        <v>9571.50749</v>
      </c>
      <c r="Z13" s="233">
        <v>4666.7515797172109</v>
      </c>
      <c r="AA13" s="233">
        <v>3342.37</v>
      </c>
      <c r="AB13" s="233"/>
      <c r="AC13" s="233">
        <v>1427</v>
      </c>
      <c r="AD13" s="233">
        <v>4886.6710700000003</v>
      </c>
      <c r="AE13" s="233">
        <v>3424.4366292922214</v>
      </c>
      <c r="AF13" s="233">
        <v>1862.7600000000002</v>
      </c>
      <c r="AG13" s="233"/>
      <c r="AH13" s="233">
        <v>945</v>
      </c>
      <c r="AI13" s="233">
        <v>3200.0471200000002</v>
      </c>
      <c r="AJ13" s="233">
        <v>3386.2932486772488</v>
      </c>
      <c r="AK13" s="233">
        <v>1132.6400000000001</v>
      </c>
      <c r="AL13" s="233"/>
      <c r="AM13" s="233">
        <v>525</v>
      </c>
      <c r="AN13" s="233">
        <v>2278.4614799999999</v>
      </c>
      <c r="AO13" s="233">
        <v>4339.9266285714284</v>
      </c>
      <c r="AP13" s="233">
        <v>1837.96</v>
      </c>
      <c r="AQ13" s="233"/>
      <c r="AR13" s="233">
        <v>259</v>
      </c>
      <c r="AS13" s="233">
        <v>1554.1592800000001</v>
      </c>
      <c r="AT13" s="233">
        <v>6000.6149806949807</v>
      </c>
      <c r="AU13" s="233">
        <v>5180.32</v>
      </c>
      <c r="AV13" s="233"/>
      <c r="AW13" s="233">
        <v>3016</v>
      </c>
      <c r="AX13" s="233">
        <v>11778.018619999999</v>
      </c>
      <c r="AY13" s="233">
        <v>3905.1785875331566</v>
      </c>
      <c r="AZ13" s="233">
        <v>2073.105</v>
      </c>
      <c r="BA13" s="233"/>
      <c r="BB13" s="233">
        <v>3434</v>
      </c>
      <c r="BC13" s="233">
        <v>12540.395980000001</v>
      </c>
      <c r="BD13" s="233">
        <v>3651.8334245777519</v>
      </c>
      <c r="BE13" s="233">
        <v>1530.81</v>
      </c>
      <c r="BF13" s="233"/>
      <c r="BG13" s="233">
        <v>2914</v>
      </c>
      <c r="BH13" s="233">
        <v>18554.51209</v>
      </c>
      <c r="BI13" s="233">
        <v>6367.3685964310225</v>
      </c>
      <c r="BJ13" s="233">
        <v>4199.6499999999996</v>
      </c>
      <c r="BK13" s="233"/>
      <c r="BL13" s="233">
        <v>1649</v>
      </c>
      <c r="BM13" s="233">
        <v>6240.2093099999993</v>
      </c>
      <c r="BN13" s="233">
        <v>3784.2385142510611</v>
      </c>
      <c r="BO13" s="233">
        <v>1502.91</v>
      </c>
    </row>
    <row r="14" spans="1:67" x14ac:dyDescent="0.35">
      <c r="A14" s="241" t="s">
        <v>23</v>
      </c>
      <c r="B14" s="241" t="s">
        <v>154</v>
      </c>
      <c r="C14" s="242"/>
      <c r="D14" s="242">
        <v>1038</v>
      </c>
      <c r="E14" s="242">
        <v>6979.7812999999996</v>
      </c>
      <c r="F14" s="242">
        <v>6724.2594412331409</v>
      </c>
      <c r="G14" s="242">
        <v>5013.55</v>
      </c>
      <c r="H14" s="242"/>
      <c r="I14" s="242">
        <v>5699</v>
      </c>
      <c r="J14" s="242">
        <v>49467.955099999999</v>
      </c>
      <c r="K14" s="242">
        <v>8680.111440603614</v>
      </c>
      <c r="L14" s="242">
        <v>7520.33</v>
      </c>
      <c r="M14" s="242"/>
      <c r="N14" s="242">
        <v>1766</v>
      </c>
      <c r="O14" s="242">
        <v>12807.091789999999</v>
      </c>
      <c r="P14" s="242">
        <v>7252.0338561721401</v>
      </c>
      <c r="Q14" s="242">
        <v>5466.85</v>
      </c>
      <c r="R14" s="242"/>
      <c r="S14" s="242">
        <v>1797</v>
      </c>
      <c r="T14" s="242">
        <v>13589.286789999998</v>
      </c>
      <c r="U14" s="242">
        <v>7562.207451307735</v>
      </c>
      <c r="V14" s="242">
        <v>6684.74</v>
      </c>
      <c r="W14" s="242"/>
      <c r="X14" s="242">
        <v>1707</v>
      </c>
      <c r="Y14" s="242">
        <v>8933.1240999999991</v>
      </c>
      <c r="Z14" s="242">
        <v>5233.2302870533094</v>
      </c>
      <c r="AA14" s="242">
        <v>4028.1</v>
      </c>
      <c r="AB14" s="242"/>
      <c r="AC14" s="242">
        <v>455</v>
      </c>
      <c r="AD14" s="242">
        <v>2588.6097</v>
      </c>
      <c r="AE14" s="242">
        <v>5689.2520879120875</v>
      </c>
      <c r="AF14" s="242">
        <v>4449.95</v>
      </c>
      <c r="AG14" s="242"/>
      <c r="AH14" s="242">
        <v>298</v>
      </c>
      <c r="AI14" s="242">
        <v>1436.03244</v>
      </c>
      <c r="AJ14" s="242">
        <v>4818.9008053691277</v>
      </c>
      <c r="AK14" s="242">
        <v>3349.3</v>
      </c>
      <c r="AL14" s="242"/>
      <c r="AM14" s="242">
        <v>232</v>
      </c>
      <c r="AN14" s="242">
        <v>1417.6068500000001</v>
      </c>
      <c r="AO14" s="242">
        <v>6110.3743534482755</v>
      </c>
      <c r="AP14" s="242">
        <v>4511.49</v>
      </c>
      <c r="AQ14" s="242"/>
      <c r="AR14" s="242">
        <v>247</v>
      </c>
      <c r="AS14" s="242">
        <v>1456.4619599999999</v>
      </c>
      <c r="AT14" s="242">
        <v>5896.6071255060733</v>
      </c>
      <c r="AU14" s="242">
        <v>5180.32</v>
      </c>
      <c r="AV14" s="242"/>
      <c r="AW14" s="242">
        <v>1159</v>
      </c>
      <c r="AX14" s="242">
        <v>7162.5465999999997</v>
      </c>
      <c r="AY14" s="242">
        <v>6179.9366695427088</v>
      </c>
      <c r="AZ14" s="242">
        <v>4851.76</v>
      </c>
      <c r="BA14" s="242"/>
      <c r="BB14" s="242">
        <v>1178</v>
      </c>
      <c r="BC14" s="242">
        <v>6543.2501600000005</v>
      </c>
      <c r="BD14" s="242">
        <v>5554.5417317487263</v>
      </c>
      <c r="BE14" s="242">
        <v>4177.96</v>
      </c>
      <c r="BF14" s="242"/>
      <c r="BG14" s="242">
        <v>1944</v>
      </c>
      <c r="BH14" s="242">
        <v>15061.86357</v>
      </c>
      <c r="BI14" s="242">
        <v>7747.8722067901235</v>
      </c>
      <c r="BJ14" s="242">
        <v>6349.46</v>
      </c>
      <c r="BK14" s="242"/>
      <c r="BL14" s="242">
        <v>722</v>
      </c>
      <c r="BM14" s="242">
        <v>4221.5530499999995</v>
      </c>
      <c r="BN14" s="242">
        <v>5847.0263850415513</v>
      </c>
      <c r="BO14" s="242">
        <v>4676.54</v>
      </c>
    </row>
    <row r="15" spans="1:67" x14ac:dyDescent="0.35">
      <c r="A15" s="222" t="s">
        <v>24</v>
      </c>
      <c r="B15" s="222" t="s">
        <v>155</v>
      </c>
      <c r="C15" s="234"/>
      <c r="D15" s="227">
        <v>709</v>
      </c>
      <c r="E15" s="227">
        <v>5273.6256199999998</v>
      </c>
      <c r="F15" s="227">
        <v>7438.1179407616364</v>
      </c>
      <c r="G15" s="227">
        <v>6016.84</v>
      </c>
      <c r="H15" s="234"/>
      <c r="I15" s="227">
        <v>3464</v>
      </c>
      <c r="J15" s="227">
        <v>27166.710139999999</v>
      </c>
      <c r="K15" s="227">
        <v>7842.5837586605085</v>
      </c>
      <c r="L15" s="227">
        <v>7018.28</v>
      </c>
      <c r="M15" s="234"/>
      <c r="N15" s="227">
        <v>972</v>
      </c>
      <c r="O15" s="227">
        <v>6622.4838200000004</v>
      </c>
      <c r="P15" s="227">
        <v>6813.2549588477368</v>
      </c>
      <c r="Q15" s="227">
        <v>5513.86</v>
      </c>
      <c r="R15" s="234"/>
      <c r="S15" s="227">
        <v>1268</v>
      </c>
      <c r="T15" s="227">
        <v>9367.7926199999984</v>
      </c>
      <c r="U15" s="227">
        <v>7387.8490694006305</v>
      </c>
      <c r="V15" s="227">
        <v>6349.46</v>
      </c>
      <c r="W15" s="234"/>
      <c r="X15" s="227">
        <v>1270</v>
      </c>
      <c r="Y15" s="227">
        <v>6896.6915599999993</v>
      </c>
      <c r="Z15" s="227">
        <v>5430.4657952755906</v>
      </c>
      <c r="AA15" s="227">
        <v>4511.49</v>
      </c>
      <c r="AB15" s="234"/>
      <c r="AC15" s="227">
        <v>250</v>
      </c>
      <c r="AD15" s="227">
        <v>1674.6796000000002</v>
      </c>
      <c r="AE15" s="227">
        <v>6698.7183999999997</v>
      </c>
      <c r="AF15" s="227">
        <v>5849.14</v>
      </c>
      <c r="AG15" s="234"/>
      <c r="AH15" s="227">
        <v>109</v>
      </c>
      <c r="AI15" s="227">
        <v>597.76009999999997</v>
      </c>
      <c r="AJ15" s="227">
        <v>5484.0376146788994</v>
      </c>
      <c r="AK15" s="227">
        <v>4177.96</v>
      </c>
      <c r="AL15" s="234"/>
      <c r="AM15" s="227">
        <v>112</v>
      </c>
      <c r="AN15" s="227">
        <v>636.48798999999997</v>
      </c>
      <c r="AO15" s="227">
        <v>5682.9284821428573</v>
      </c>
      <c r="AP15" s="227">
        <v>4260.4750000000004</v>
      </c>
      <c r="AQ15" s="234"/>
      <c r="AR15" s="227">
        <v>147</v>
      </c>
      <c r="AS15" s="227">
        <v>1136.81468</v>
      </c>
      <c r="AT15" s="227">
        <v>7733.4331972789114</v>
      </c>
      <c r="AU15" s="227">
        <v>7018.28</v>
      </c>
      <c r="AV15" s="234"/>
      <c r="AW15" s="227">
        <v>863</v>
      </c>
      <c r="AX15" s="227">
        <v>5787.0376799999995</v>
      </c>
      <c r="AY15" s="227">
        <v>6705.7215295480883</v>
      </c>
      <c r="AZ15" s="227">
        <v>5513.86</v>
      </c>
      <c r="BA15" s="234"/>
      <c r="BB15" s="227">
        <v>992</v>
      </c>
      <c r="BC15" s="227">
        <v>5845.4900800000005</v>
      </c>
      <c r="BD15" s="227">
        <v>5892.6311290322583</v>
      </c>
      <c r="BE15" s="227">
        <v>4653.1499999999996</v>
      </c>
      <c r="BF15" s="234"/>
      <c r="BG15" s="227">
        <v>1180</v>
      </c>
      <c r="BH15" s="227">
        <v>9040.0190999999995</v>
      </c>
      <c r="BI15" s="227">
        <v>7661.0331355932203</v>
      </c>
      <c r="BJ15" s="227">
        <v>6516.23</v>
      </c>
      <c r="BK15" s="234"/>
      <c r="BL15" s="227">
        <v>509</v>
      </c>
      <c r="BM15" s="227">
        <v>3211.9692599999998</v>
      </c>
      <c r="BN15" s="227">
        <v>6310.3521807465622</v>
      </c>
      <c r="BO15" s="227">
        <v>5180.32</v>
      </c>
    </row>
    <row r="16" spans="1:67" x14ac:dyDescent="0.35">
      <c r="A16" s="222" t="s">
        <v>25</v>
      </c>
      <c r="B16" s="222" t="s">
        <v>156</v>
      </c>
      <c r="C16" s="234"/>
      <c r="D16" s="227">
        <v>72</v>
      </c>
      <c r="E16" s="227">
        <v>213.80396999999999</v>
      </c>
      <c r="F16" s="227">
        <v>2969.4995833333332</v>
      </c>
      <c r="G16" s="227">
        <v>2365.23</v>
      </c>
      <c r="H16" s="234"/>
      <c r="I16" s="227">
        <v>998</v>
      </c>
      <c r="J16" s="227">
        <v>3071.6937200000002</v>
      </c>
      <c r="K16" s="227">
        <v>3077.8494188376753</v>
      </c>
      <c r="L16" s="227">
        <v>2425.88</v>
      </c>
      <c r="M16" s="234"/>
      <c r="N16" s="227">
        <v>290</v>
      </c>
      <c r="O16" s="227">
        <v>866.97927000000004</v>
      </c>
      <c r="P16" s="227">
        <v>2989.5836896551723</v>
      </c>
      <c r="Q16" s="227">
        <v>2425.88</v>
      </c>
      <c r="R16" s="234"/>
      <c r="S16" s="227">
        <v>366</v>
      </c>
      <c r="T16" s="227">
        <v>929.12603000000001</v>
      </c>
      <c r="U16" s="227">
        <v>2538.5957103825135</v>
      </c>
      <c r="V16" s="227">
        <v>2425.88</v>
      </c>
      <c r="W16" s="234"/>
      <c r="X16" s="227">
        <v>145</v>
      </c>
      <c r="Y16" s="227">
        <v>236.62307000000001</v>
      </c>
      <c r="Z16" s="227">
        <v>1631.8832413793104</v>
      </c>
      <c r="AA16" s="227">
        <v>1577.28</v>
      </c>
      <c r="AB16" s="234"/>
      <c r="AC16" s="227">
        <v>29</v>
      </c>
      <c r="AD16" s="227">
        <v>60.256790000000002</v>
      </c>
      <c r="AE16" s="227">
        <v>2077.8203448275863</v>
      </c>
      <c r="AF16" s="227">
        <v>1582.4</v>
      </c>
      <c r="AG16" s="234"/>
      <c r="AH16" s="227" t="s">
        <v>507</v>
      </c>
      <c r="AI16" s="227" t="s">
        <v>507</v>
      </c>
      <c r="AJ16" s="227" t="s">
        <v>507</v>
      </c>
      <c r="AK16" s="227" t="s">
        <v>507</v>
      </c>
      <c r="AL16" s="234"/>
      <c r="AM16" s="227">
        <v>6</v>
      </c>
      <c r="AN16" s="227">
        <v>17.060400000000001</v>
      </c>
      <c r="AO16" s="227">
        <v>2843.4</v>
      </c>
      <c r="AP16" s="227">
        <v>2425.88</v>
      </c>
      <c r="AQ16" s="234"/>
      <c r="AR16" s="227">
        <v>14</v>
      </c>
      <c r="AS16" s="227">
        <v>22.223410000000001</v>
      </c>
      <c r="AT16" s="227">
        <v>1587.3864285714285</v>
      </c>
      <c r="AU16" s="227">
        <v>1051.2350000000001</v>
      </c>
      <c r="AV16" s="234"/>
      <c r="AW16" s="227">
        <v>156</v>
      </c>
      <c r="AX16" s="227">
        <v>377.15097000000003</v>
      </c>
      <c r="AY16" s="227">
        <v>2417.6344230769232</v>
      </c>
      <c r="AZ16" s="227">
        <v>2266.54</v>
      </c>
      <c r="BA16" s="234"/>
      <c r="BB16" s="227">
        <v>92</v>
      </c>
      <c r="BC16" s="227">
        <v>146.95179999999999</v>
      </c>
      <c r="BD16" s="227">
        <v>1597.3021739130436</v>
      </c>
      <c r="BE16" s="227">
        <v>1455.625</v>
      </c>
      <c r="BF16" s="234"/>
      <c r="BG16" s="227">
        <v>314</v>
      </c>
      <c r="BH16" s="227">
        <v>774.81596000000002</v>
      </c>
      <c r="BI16" s="227">
        <v>2467.5667515923569</v>
      </c>
      <c r="BJ16" s="227">
        <v>2286.8500000000004</v>
      </c>
      <c r="BK16" s="234"/>
      <c r="BL16" s="227">
        <v>135</v>
      </c>
      <c r="BM16" s="227">
        <v>231.37043</v>
      </c>
      <c r="BN16" s="227">
        <v>1713.8550370370372</v>
      </c>
      <c r="BO16" s="227">
        <v>1577.28</v>
      </c>
    </row>
    <row r="17" spans="1:67" x14ac:dyDescent="0.35">
      <c r="A17" s="222" t="s">
        <v>26</v>
      </c>
      <c r="B17" s="222" t="s">
        <v>157</v>
      </c>
      <c r="C17" s="234"/>
      <c r="D17" s="227">
        <v>351</v>
      </c>
      <c r="E17" s="227">
        <v>1415.1906000000001</v>
      </c>
      <c r="F17" s="227">
        <v>4031.8820512820512</v>
      </c>
      <c r="G17" s="227">
        <v>2488.86</v>
      </c>
      <c r="H17" s="234"/>
      <c r="I17" s="227">
        <v>1848</v>
      </c>
      <c r="J17" s="227">
        <v>17453.771100000002</v>
      </c>
      <c r="K17" s="227">
        <v>9444.6813311688311</v>
      </c>
      <c r="L17" s="227">
        <v>8710.98</v>
      </c>
      <c r="M17" s="234"/>
      <c r="N17" s="227">
        <v>632</v>
      </c>
      <c r="O17" s="227">
        <v>4856.8713899999993</v>
      </c>
      <c r="P17" s="227">
        <v>7684.923085443038</v>
      </c>
      <c r="Q17" s="227">
        <v>5579.6750000000002</v>
      </c>
      <c r="R17" s="234"/>
      <c r="S17" s="227">
        <v>453</v>
      </c>
      <c r="T17" s="227">
        <v>3193.2298599999999</v>
      </c>
      <c r="U17" s="227">
        <v>7049.0725386313461</v>
      </c>
      <c r="V17" s="227">
        <v>6486</v>
      </c>
      <c r="W17" s="234"/>
      <c r="X17" s="227">
        <v>435</v>
      </c>
      <c r="Y17" s="227">
        <v>1617.12004</v>
      </c>
      <c r="Z17" s="227">
        <v>3717.5173333333332</v>
      </c>
      <c r="AA17" s="227">
        <v>2439.08</v>
      </c>
      <c r="AB17" s="234"/>
      <c r="AC17" s="227">
        <v>181</v>
      </c>
      <c r="AD17" s="227">
        <v>822.75148000000002</v>
      </c>
      <c r="AE17" s="227">
        <v>4545.5882872928178</v>
      </c>
      <c r="AF17" s="227">
        <v>2986.62</v>
      </c>
      <c r="AG17" s="234"/>
      <c r="AH17" s="227">
        <v>141</v>
      </c>
      <c r="AI17" s="227">
        <v>747.66091000000006</v>
      </c>
      <c r="AJ17" s="227">
        <v>5302.5596453900707</v>
      </c>
      <c r="AK17" s="227">
        <v>3733.27</v>
      </c>
      <c r="AL17" s="234"/>
      <c r="AM17" s="227">
        <v>105</v>
      </c>
      <c r="AN17" s="227">
        <v>717.08895999999993</v>
      </c>
      <c r="AO17" s="227">
        <v>6829.4186666666665</v>
      </c>
      <c r="AP17" s="227">
        <v>5973.24</v>
      </c>
      <c r="AQ17" s="234"/>
      <c r="AR17" s="227">
        <v>72</v>
      </c>
      <c r="AS17" s="227">
        <v>264.57534000000004</v>
      </c>
      <c r="AT17" s="227">
        <v>3674.6574999999998</v>
      </c>
      <c r="AU17" s="227">
        <v>3098.62</v>
      </c>
      <c r="AV17" s="234"/>
      <c r="AW17" s="227">
        <v>205</v>
      </c>
      <c r="AX17" s="227">
        <v>863.60516000000007</v>
      </c>
      <c r="AY17" s="227">
        <v>4212.7080975609761</v>
      </c>
      <c r="AZ17" s="227">
        <v>3035.5</v>
      </c>
      <c r="BA17" s="234"/>
      <c r="BB17" s="227">
        <v>102</v>
      </c>
      <c r="BC17" s="227">
        <v>414.94637999999998</v>
      </c>
      <c r="BD17" s="227">
        <v>4068.1017647058825</v>
      </c>
      <c r="BE17" s="227">
        <v>2302.1849999999999</v>
      </c>
      <c r="BF17" s="234"/>
      <c r="BG17" s="227">
        <v>657</v>
      </c>
      <c r="BH17" s="227">
        <v>4836.143</v>
      </c>
      <c r="BI17" s="227">
        <v>7360.9482496194823</v>
      </c>
      <c r="BJ17" s="227">
        <v>6844.34</v>
      </c>
      <c r="BK17" s="234"/>
      <c r="BL17" s="227">
        <v>97</v>
      </c>
      <c r="BM17" s="227">
        <v>556.43385000000001</v>
      </c>
      <c r="BN17" s="227">
        <v>5736.4314432989686</v>
      </c>
      <c r="BO17" s="227">
        <v>3733.27</v>
      </c>
    </row>
    <row r="18" spans="1:67" x14ac:dyDescent="0.35">
      <c r="A18" s="222" t="s">
        <v>27</v>
      </c>
      <c r="B18" s="222" t="s">
        <v>158</v>
      </c>
      <c r="C18" s="234"/>
      <c r="D18" s="227">
        <v>50</v>
      </c>
      <c r="E18" s="227">
        <v>70.365350000000007</v>
      </c>
      <c r="F18" s="227">
        <v>1407.307</v>
      </c>
      <c r="G18" s="227">
        <v>931.82</v>
      </c>
      <c r="H18" s="234"/>
      <c r="I18" s="227">
        <v>175</v>
      </c>
      <c r="J18" s="227">
        <v>787.17327</v>
      </c>
      <c r="K18" s="227">
        <v>4498.1329714285712</v>
      </c>
      <c r="L18" s="227">
        <v>4066.12</v>
      </c>
      <c r="M18" s="234"/>
      <c r="N18" s="227">
        <v>88</v>
      </c>
      <c r="O18" s="227">
        <v>330.79720000000003</v>
      </c>
      <c r="P18" s="227">
        <v>3759.0590909090911</v>
      </c>
      <c r="Q18" s="227">
        <v>3320.66</v>
      </c>
      <c r="R18" s="234"/>
      <c r="S18" s="227">
        <v>54</v>
      </c>
      <c r="T18" s="227">
        <v>90.927480000000003</v>
      </c>
      <c r="U18" s="227">
        <v>1683.8422222222223</v>
      </c>
      <c r="V18" s="227">
        <v>1202.895</v>
      </c>
      <c r="W18" s="234"/>
      <c r="X18" s="227">
        <v>52</v>
      </c>
      <c r="Y18" s="227">
        <v>42.692520000000002</v>
      </c>
      <c r="Z18" s="227">
        <v>821.01</v>
      </c>
      <c r="AA18" s="227">
        <v>649.04</v>
      </c>
      <c r="AB18" s="234"/>
      <c r="AC18" s="227">
        <v>34</v>
      </c>
      <c r="AD18" s="227">
        <v>28.91011</v>
      </c>
      <c r="AE18" s="227">
        <v>850.29735294117643</v>
      </c>
      <c r="AF18" s="227">
        <v>813.23</v>
      </c>
      <c r="AG18" s="234"/>
      <c r="AH18" s="227">
        <v>66</v>
      </c>
      <c r="AI18" s="227">
        <v>89.591949999999997</v>
      </c>
      <c r="AJ18" s="227">
        <v>1357.4537878787878</v>
      </c>
      <c r="AK18" s="227">
        <v>957.23</v>
      </c>
      <c r="AL18" s="234"/>
      <c r="AM18" s="227">
        <v>34</v>
      </c>
      <c r="AN18" s="227">
        <v>46.969499999999996</v>
      </c>
      <c r="AO18" s="227">
        <v>1381.4558823529412</v>
      </c>
      <c r="AP18" s="227">
        <v>1270.6600000000001</v>
      </c>
      <c r="AQ18" s="234"/>
      <c r="AR18" s="227">
        <v>33</v>
      </c>
      <c r="AS18" s="227">
        <v>31.789210000000001</v>
      </c>
      <c r="AT18" s="227">
        <v>963.309393939394</v>
      </c>
      <c r="AU18" s="227">
        <v>931.82</v>
      </c>
      <c r="AV18" s="234"/>
      <c r="AW18" s="227">
        <v>28</v>
      </c>
      <c r="AX18" s="227">
        <v>52.704999999999998</v>
      </c>
      <c r="AY18" s="227">
        <v>1882.3214285714287</v>
      </c>
      <c r="AZ18" s="227">
        <v>931.82</v>
      </c>
      <c r="BA18" s="234"/>
      <c r="BB18" s="227">
        <v>32</v>
      </c>
      <c r="BC18" s="227">
        <v>66.797309999999996</v>
      </c>
      <c r="BD18" s="227">
        <v>2087.4159374999999</v>
      </c>
      <c r="BE18" s="227">
        <v>1109.8150000000001</v>
      </c>
      <c r="BF18" s="234"/>
      <c r="BG18" s="227">
        <v>42</v>
      </c>
      <c r="BH18" s="227">
        <v>132.83942999999999</v>
      </c>
      <c r="BI18" s="227">
        <v>3162.8435714285715</v>
      </c>
      <c r="BJ18" s="227">
        <v>2854.7550000000001</v>
      </c>
      <c r="BK18" s="234"/>
      <c r="BL18" s="227">
        <v>50</v>
      </c>
      <c r="BM18" s="227">
        <v>213.47125</v>
      </c>
      <c r="BN18" s="227">
        <v>4269.4250000000002</v>
      </c>
      <c r="BO18" s="227">
        <v>4404.71</v>
      </c>
    </row>
    <row r="19" spans="1:67" x14ac:dyDescent="0.35">
      <c r="A19" s="241" t="s">
        <v>28</v>
      </c>
      <c r="B19" s="241" t="s">
        <v>159</v>
      </c>
      <c r="C19" s="242"/>
      <c r="D19" s="242">
        <v>517</v>
      </c>
      <c r="E19" s="242">
        <v>1001.1704599999999</v>
      </c>
      <c r="F19" s="242">
        <v>1936.4999226305608</v>
      </c>
      <c r="G19" s="242">
        <v>1174.72</v>
      </c>
      <c r="H19" s="242"/>
      <c r="I19" s="242">
        <v>2519</v>
      </c>
      <c r="J19" s="242">
        <v>6708.3476700000001</v>
      </c>
      <c r="K19" s="242">
        <v>2663.0995117109965</v>
      </c>
      <c r="L19" s="242">
        <v>1800.97</v>
      </c>
      <c r="M19" s="242"/>
      <c r="N19" s="242">
        <v>882</v>
      </c>
      <c r="O19" s="242">
        <v>1493.97603</v>
      </c>
      <c r="P19" s="242">
        <v>1693.85037414966</v>
      </c>
      <c r="Q19" s="242">
        <v>921.92499999999995</v>
      </c>
      <c r="R19" s="242"/>
      <c r="S19" s="242">
        <v>530</v>
      </c>
      <c r="T19" s="242">
        <v>1330.2250300000001</v>
      </c>
      <c r="U19" s="242">
        <v>2509.8585471698111</v>
      </c>
      <c r="V19" s="242">
        <v>1612.88</v>
      </c>
      <c r="W19" s="242"/>
      <c r="X19" s="242">
        <v>645</v>
      </c>
      <c r="Y19" s="242">
        <v>638.38338999999996</v>
      </c>
      <c r="Z19" s="242">
        <v>989.74168992248065</v>
      </c>
      <c r="AA19" s="242">
        <v>561.71</v>
      </c>
      <c r="AB19" s="242"/>
      <c r="AC19" s="242">
        <v>1126</v>
      </c>
      <c r="AD19" s="242">
        <v>2298.0613699999999</v>
      </c>
      <c r="AE19" s="242">
        <v>2040.907078152753</v>
      </c>
      <c r="AF19" s="242">
        <v>1294.82</v>
      </c>
      <c r="AG19" s="242"/>
      <c r="AH19" s="242">
        <v>746</v>
      </c>
      <c r="AI19" s="242">
        <v>1764.01468</v>
      </c>
      <c r="AJ19" s="242">
        <v>2364.6309383378016</v>
      </c>
      <c r="AK19" s="242">
        <v>740.46499999999992</v>
      </c>
      <c r="AL19" s="242"/>
      <c r="AM19" s="242">
        <v>365</v>
      </c>
      <c r="AN19" s="242">
        <v>860.85463000000004</v>
      </c>
      <c r="AO19" s="242">
        <v>2358.5058356164382</v>
      </c>
      <c r="AP19" s="242">
        <v>737.62</v>
      </c>
      <c r="AQ19" s="242"/>
      <c r="AR19" s="242">
        <v>39</v>
      </c>
      <c r="AS19" s="242">
        <v>97.697319999999991</v>
      </c>
      <c r="AT19" s="242">
        <v>2505.059487179487</v>
      </c>
      <c r="AU19" s="242">
        <v>1146.07</v>
      </c>
      <c r="AV19" s="242"/>
      <c r="AW19" s="242">
        <v>2447</v>
      </c>
      <c r="AX19" s="242">
        <v>4615.4720199999992</v>
      </c>
      <c r="AY19" s="242">
        <v>1886.1757335512873</v>
      </c>
      <c r="AZ19" s="242">
        <v>1116.83</v>
      </c>
      <c r="BA19" s="242"/>
      <c r="BB19" s="242">
        <v>3008</v>
      </c>
      <c r="BC19" s="242">
        <v>5997.1458200000006</v>
      </c>
      <c r="BD19" s="242">
        <v>1993.7319880319149</v>
      </c>
      <c r="BE19" s="242">
        <v>937.21</v>
      </c>
      <c r="BF19" s="242"/>
      <c r="BG19" s="242">
        <v>2140</v>
      </c>
      <c r="BH19" s="242">
        <v>3492.6485200000002</v>
      </c>
      <c r="BI19" s="242">
        <v>1632.0787476635514</v>
      </c>
      <c r="BJ19" s="242">
        <v>1110.2</v>
      </c>
      <c r="BK19" s="242"/>
      <c r="BL19" s="242">
        <v>1419</v>
      </c>
      <c r="BM19" s="242">
        <v>2018.65626</v>
      </c>
      <c r="BN19" s="242">
        <v>1422.5907399577168</v>
      </c>
      <c r="BO19" s="242">
        <v>648.32000000000005</v>
      </c>
    </row>
    <row r="20" spans="1:67" x14ac:dyDescent="0.35">
      <c r="A20" s="222" t="s">
        <v>29</v>
      </c>
      <c r="B20" s="222" t="s">
        <v>160</v>
      </c>
      <c r="C20" s="234"/>
      <c r="D20" s="227">
        <v>463</v>
      </c>
      <c r="E20" s="227">
        <v>879.35930999999994</v>
      </c>
      <c r="F20" s="227">
        <v>1899.2641684665227</v>
      </c>
      <c r="G20" s="227">
        <v>1123.74</v>
      </c>
      <c r="H20" s="234"/>
      <c r="I20" s="227">
        <v>2518</v>
      </c>
      <c r="J20" s="227">
        <v>6699.9723099999992</v>
      </c>
      <c r="K20" s="227">
        <v>2660.8309412231929</v>
      </c>
      <c r="L20" s="227">
        <v>1799.02</v>
      </c>
      <c r="M20" s="234"/>
      <c r="N20" s="227">
        <v>866</v>
      </c>
      <c r="O20" s="227">
        <v>1313.9208100000001</v>
      </c>
      <c r="P20" s="227">
        <v>1517.2295727482679</v>
      </c>
      <c r="Q20" s="227">
        <v>886.84</v>
      </c>
      <c r="R20" s="234"/>
      <c r="S20" s="227">
        <v>530</v>
      </c>
      <c r="T20" s="227">
        <v>1330.2250300000001</v>
      </c>
      <c r="U20" s="227">
        <v>2509.8585471698111</v>
      </c>
      <c r="V20" s="227">
        <v>1612.88</v>
      </c>
      <c r="W20" s="234"/>
      <c r="X20" s="227">
        <v>644</v>
      </c>
      <c r="Y20" s="227">
        <v>637.12427000000002</v>
      </c>
      <c r="Z20" s="227">
        <v>989.32340062111803</v>
      </c>
      <c r="AA20" s="227">
        <v>559.53499999999997</v>
      </c>
      <c r="AB20" s="234"/>
      <c r="AC20" s="227">
        <v>616</v>
      </c>
      <c r="AD20" s="227">
        <v>1167.96228</v>
      </c>
      <c r="AE20" s="227">
        <v>1896.0426623376623</v>
      </c>
      <c r="AF20" s="227">
        <v>1077.08</v>
      </c>
      <c r="AG20" s="234"/>
      <c r="AH20" s="227">
        <v>184</v>
      </c>
      <c r="AI20" s="227">
        <v>465.53980999999999</v>
      </c>
      <c r="AJ20" s="227">
        <v>2530.1076630434782</v>
      </c>
      <c r="AK20" s="227">
        <v>1511.585</v>
      </c>
      <c r="AL20" s="234"/>
      <c r="AM20" s="227">
        <v>133</v>
      </c>
      <c r="AN20" s="227">
        <v>307.18839000000003</v>
      </c>
      <c r="AO20" s="227">
        <v>2309.687142857143</v>
      </c>
      <c r="AP20" s="227">
        <v>1259.1199999999999</v>
      </c>
      <c r="AQ20" s="234"/>
      <c r="AR20" s="227">
        <v>35</v>
      </c>
      <c r="AS20" s="227">
        <v>76.607380000000006</v>
      </c>
      <c r="AT20" s="227">
        <v>2188.7822857142855</v>
      </c>
      <c r="AU20" s="227">
        <v>1114.8900000000001</v>
      </c>
      <c r="AV20" s="234"/>
      <c r="AW20" s="227">
        <v>1662</v>
      </c>
      <c r="AX20" s="227">
        <v>2855.433</v>
      </c>
      <c r="AY20" s="227">
        <v>1718.0703971119133</v>
      </c>
      <c r="AZ20" s="227">
        <v>957.91000000000008</v>
      </c>
      <c r="BA20" s="234"/>
      <c r="BB20" s="227">
        <v>2618</v>
      </c>
      <c r="BC20" s="227">
        <v>5063.3054400000001</v>
      </c>
      <c r="BD20" s="227">
        <v>1934.0356913674561</v>
      </c>
      <c r="BE20" s="227">
        <v>906.69499999999994</v>
      </c>
      <c r="BF20" s="234"/>
      <c r="BG20" s="227">
        <v>1941</v>
      </c>
      <c r="BH20" s="227">
        <v>3037.7656099999999</v>
      </c>
      <c r="BI20" s="227">
        <v>1565.0518341061309</v>
      </c>
      <c r="BJ20" s="227">
        <v>1035.47</v>
      </c>
      <c r="BK20" s="234"/>
      <c r="BL20" s="227">
        <v>1285</v>
      </c>
      <c r="BM20" s="227">
        <v>1408.11823</v>
      </c>
      <c r="BN20" s="227">
        <v>1095.8118521400779</v>
      </c>
      <c r="BO20" s="227">
        <v>611.30999999999995</v>
      </c>
    </row>
    <row r="21" spans="1:67" x14ac:dyDescent="0.35">
      <c r="A21" s="222" t="s">
        <v>30</v>
      </c>
      <c r="B21" s="222" t="s">
        <v>161</v>
      </c>
      <c r="C21" s="234"/>
      <c r="D21" s="227">
        <v>124</v>
      </c>
      <c r="E21" s="227">
        <v>121.52853</v>
      </c>
      <c r="F21" s="227">
        <v>980.06879032258064</v>
      </c>
      <c r="G21" s="227">
        <v>687.67</v>
      </c>
      <c r="H21" s="234"/>
      <c r="I21" s="227">
        <v>3</v>
      </c>
      <c r="J21" s="227">
        <v>7.9504899999999994</v>
      </c>
      <c r="K21" s="227">
        <v>2650.1633333333334</v>
      </c>
      <c r="L21" s="227">
        <v>375.27</v>
      </c>
      <c r="M21" s="234"/>
      <c r="N21" s="227">
        <v>13</v>
      </c>
      <c r="O21" s="227">
        <v>7.6390200000000004</v>
      </c>
      <c r="P21" s="227">
        <v>587.61692307692306</v>
      </c>
      <c r="Q21" s="227">
        <v>445.16</v>
      </c>
      <c r="R21" s="234"/>
      <c r="S21" s="227"/>
      <c r="T21" s="227"/>
      <c r="U21" s="227"/>
      <c r="V21" s="227"/>
      <c r="W21" s="234"/>
      <c r="X21" s="227">
        <v>5</v>
      </c>
      <c r="Y21" s="227">
        <v>1.2591199999999998</v>
      </c>
      <c r="Z21" s="227">
        <v>251.82399999999998</v>
      </c>
      <c r="AA21" s="227">
        <v>191.06</v>
      </c>
      <c r="AB21" s="234"/>
      <c r="AC21" s="227">
        <v>869</v>
      </c>
      <c r="AD21" s="227">
        <v>1096.0628700000002</v>
      </c>
      <c r="AE21" s="227">
        <v>1261.2921403912544</v>
      </c>
      <c r="AF21" s="227">
        <v>865.62</v>
      </c>
      <c r="AG21" s="234"/>
      <c r="AH21" s="227">
        <v>562</v>
      </c>
      <c r="AI21" s="227">
        <v>467.12653</v>
      </c>
      <c r="AJ21" s="227">
        <v>831.18599644128119</v>
      </c>
      <c r="AK21" s="227">
        <v>511.43</v>
      </c>
      <c r="AL21" s="234"/>
      <c r="AM21" s="227">
        <v>256</v>
      </c>
      <c r="AN21" s="227">
        <v>332.75794000000002</v>
      </c>
      <c r="AO21" s="227">
        <v>1299.835703125</v>
      </c>
      <c r="AP21" s="227">
        <v>476.68</v>
      </c>
      <c r="AQ21" s="234"/>
      <c r="AR21" s="227">
        <v>6</v>
      </c>
      <c r="AS21" s="227">
        <v>19.19332</v>
      </c>
      <c r="AT21" s="227">
        <v>3198.8866666666668</v>
      </c>
      <c r="AU21" s="227">
        <v>1921.155</v>
      </c>
      <c r="AV21" s="234"/>
      <c r="AW21" s="227">
        <v>1481</v>
      </c>
      <c r="AX21" s="227">
        <v>1760.0258000000001</v>
      </c>
      <c r="AY21" s="227">
        <v>1188.4036461850101</v>
      </c>
      <c r="AZ21" s="227">
        <v>806.37</v>
      </c>
      <c r="BA21" s="234"/>
      <c r="BB21" s="227">
        <v>801</v>
      </c>
      <c r="BC21" s="227">
        <v>590.07683999999995</v>
      </c>
      <c r="BD21" s="227">
        <v>736.6752059925094</v>
      </c>
      <c r="BE21" s="227">
        <v>559.48</v>
      </c>
      <c r="BF21" s="234"/>
      <c r="BG21" s="227">
        <v>536</v>
      </c>
      <c r="BH21" s="227">
        <v>454.77059000000003</v>
      </c>
      <c r="BI21" s="227">
        <v>848.45259328358213</v>
      </c>
      <c r="BJ21" s="227">
        <v>640.01</v>
      </c>
      <c r="BK21" s="234"/>
      <c r="BL21" s="227">
        <v>191</v>
      </c>
      <c r="BM21" s="227">
        <v>107.65925</v>
      </c>
      <c r="BN21" s="227">
        <v>563.66099476439786</v>
      </c>
      <c r="BO21" s="227">
        <v>430.34</v>
      </c>
    </row>
    <row r="22" spans="1:67" x14ac:dyDescent="0.35">
      <c r="A22" s="222" t="s">
        <v>31</v>
      </c>
      <c r="B22" s="222" t="s">
        <v>162</v>
      </c>
      <c r="C22" s="234"/>
      <c r="D22" s="227"/>
      <c r="E22" s="227"/>
      <c r="F22" s="227"/>
      <c r="G22" s="227"/>
      <c r="H22" s="234"/>
      <c r="I22" s="227"/>
      <c r="J22" s="227"/>
      <c r="K22" s="227"/>
      <c r="L22" s="227"/>
      <c r="M22" s="234"/>
      <c r="N22" s="227"/>
      <c r="O22" s="227"/>
      <c r="P22" s="227"/>
      <c r="Q22" s="227"/>
      <c r="R22" s="234"/>
      <c r="S22" s="227"/>
      <c r="T22" s="227"/>
      <c r="U22" s="227"/>
      <c r="V22" s="227"/>
      <c r="W22" s="234"/>
      <c r="X22" s="227"/>
      <c r="Y22" s="227"/>
      <c r="Z22" s="227"/>
      <c r="AA22" s="227"/>
      <c r="AB22" s="234"/>
      <c r="AC22" s="227">
        <v>3</v>
      </c>
      <c r="AD22" s="227">
        <v>23.142379999999999</v>
      </c>
      <c r="AE22" s="227">
        <v>7714.126666666667</v>
      </c>
      <c r="AF22" s="227">
        <v>6071</v>
      </c>
      <c r="AG22" s="234"/>
      <c r="AH22" s="227">
        <v>41</v>
      </c>
      <c r="AI22" s="227">
        <v>432.70128999999997</v>
      </c>
      <c r="AJ22" s="227">
        <v>10553.69</v>
      </c>
      <c r="AK22" s="227">
        <v>6383.56</v>
      </c>
      <c r="AL22" s="234"/>
      <c r="AM22" s="227" t="s">
        <v>507</v>
      </c>
      <c r="AN22" s="227" t="s">
        <v>507</v>
      </c>
      <c r="AO22" s="227" t="s">
        <v>507</v>
      </c>
      <c r="AP22" s="227" t="s">
        <v>507</v>
      </c>
      <c r="AQ22" s="234"/>
      <c r="AR22" s="227"/>
      <c r="AS22" s="227"/>
      <c r="AT22" s="227"/>
      <c r="AU22" s="227"/>
      <c r="AV22" s="234"/>
      <c r="AW22" s="227"/>
      <c r="AX22" s="227"/>
      <c r="AY22" s="227"/>
      <c r="AZ22" s="227"/>
      <c r="BA22" s="234"/>
      <c r="BB22" s="227"/>
      <c r="BC22" s="227"/>
      <c r="BD22" s="227"/>
      <c r="BE22" s="227"/>
      <c r="BF22" s="234"/>
      <c r="BG22" s="227"/>
      <c r="BH22" s="227"/>
      <c r="BI22" s="227"/>
      <c r="BJ22" s="227"/>
      <c r="BK22" s="234"/>
      <c r="BL22" s="227"/>
      <c r="BM22" s="227"/>
      <c r="BN22" s="227"/>
      <c r="BO22" s="227"/>
    </row>
    <row r="23" spans="1:67" x14ac:dyDescent="0.35">
      <c r="A23" s="222" t="s">
        <v>32</v>
      </c>
      <c r="B23" s="222" t="s">
        <v>163</v>
      </c>
      <c r="C23" s="234"/>
      <c r="D23" s="227"/>
      <c r="E23" s="227"/>
      <c r="F23" s="227"/>
      <c r="G23" s="227"/>
      <c r="H23" s="234"/>
      <c r="I23" s="227"/>
      <c r="J23" s="227"/>
      <c r="K23" s="227"/>
      <c r="L23" s="227"/>
      <c r="M23" s="234"/>
      <c r="N23" s="227">
        <v>17</v>
      </c>
      <c r="O23" s="227">
        <v>172.4162</v>
      </c>
      <c r="P23" s="227">
        <v>10142.129411764707</v>
      </c>
      <c r="Q23" s="227">
        <v>7786.4</v>
      </c>
      <c r="R23" s="234"/>
      <c r="S23" s="227"/>
      <c r="T23" s="227"/>
      <c r="U23" s="227"/>
      <c r="V23" s="227"/>
      <c r="W23" s="234"/>
      <c r="X23" s="227"/>
      <c r="Y23" s="227"/>
      <c r="Z23" s="227"/>
      <c r="AA23" s="227"/>
      <c r="AB23" s="234"/>
      <c r="AC23" s="227">
        <v>3</v>
      </c>
      <c r="AD23" s="227">
        <v>10.434700000000001</v>
      </c>
      <c r="AE23" s="227">
        <v>3478.2333333333331</v>
      </c>
      <c r="AF23" s="227">
        <v>2392.06</v>
      </c>
      <c r="AG23" s="234"/>
      <c r="AH23" s="227">
        <v>57</v>
      </c>
      <c r="AI23" s="227">
        <v>397.95271000000002</v>
      </c>
      <c r="AJ23" s="227">
        <v>6981.6264912280703</v>
      </c>
      <c r="AK23" s="227">
        <v>3290.48</v>
      </c>
      <c r="AL23" s="234"/>
      <c r="AM23" s="227">
        <v>14</v>
      </c>
      <c r="AN23" s="227">
        <v>206.91814000000002</v>
      </c>
      <c r="AO23" s="227">
        <v>14779.867142857143</v>
      </c>
      <c r="AP23" s="227">
        <v>2120.3050000000003</v>
      </c>
      <c r="AQ23" s="234"/>
      <c r="AR23" s="227" t="s">
        <v>507</v>
      </c>
      <c r="AS23" s="227" t="s">
        <v>507</v>
      </c>
      <c r="AT23" s="227" t="s">
        <v>507</v>
      </c>
      <c r="AU23" s="227" t="s">
        <v>507</v>
      </c>
      <c r="AV23" s="234"/>
      <c r="AW23" s="227"/>
      <c r="AX23" s="227"/>
      <c r="AY23" s="227"/>
      <c r="AZ23" s="227"/>
      <c r="BA23" s="234"/>
      <c r="BB23" s="227">
        <v>16</v>
      </c>
      <c r="BC23" s="227">
        <v>340.08949000000001</v>
      </c>
      <c r="BD23" s="227">
        <v>21255.593124999999</v>
      </c>
      <c r="BE23" s="227">
        <v>18923.014999999999</v>
      </c>
      <c r="BF23" s="234"/>
      <c r="BG23" s="227"/>
      <c r="BH23" s="227"/>
      <c r="BI23" s="227"/>
      <c r="BJ23" s="227"/>
      <c r="BK23" s="234"/>
      <c r="BL23" s="227">
        <v>47</v>
      </c>
      <c r="BM23" s="227">
        <v>502.87877999999995</v>
      </c>
      <c r="BN23" s="227">
        <v>10699.548510638298</v>
      </c>
      <c r="BO23" s="227">
        <v>6977.02</v>
      </c>
    </row>
    <row r="24" spans="1:67" x14ac:dyDescent="0.35">
      <c r="A24" s="228" t="s">
        <v>334</v>
      </c>
      <c r="B24" s="228"/>
      <c r="C24" s="234"/>
      <c r="D24" s="234"/>
      <c r="E24" s="234">
        <f>E25+E26+E27+E30</f>
        <v>21269.293559999998</v>
      </c>
      <c r="F24" s="234"/>
      <c r="G24" s="234"/>
      <c r="H24" s="234"/>
      <c r="I24" s="234"/>
      <c r="J24" s="234">
        <f>J25+J26+J27+J30</f>
        <v>104777.86709</v>
      </c>
      <c r="K24" s="234"/>
      <c r="L24" s="234"/>
      <c r="M24" s="234"/>
      <c r="N24" s="234"/>
      <c r="O24" s="234">
        <f>O25+O26+O27+O30</f>
        <v>24671.669690000002</v>
      </c>
      <c r="P24" s="234"/>
      <c r="Q24" s="234"/>
      <c r="R24" s="234"/>
      <c r="S24" s="234"/>
      <c r="T24" s="234">
        <f>T25+T26+T27+T30</f>
        <v>44535.087379999997</v>
      </c>
      <c r="U24" s="234"/>
      <c r="V24" s="234"/>
      <c r="W24" s="234"/>
      <c r="X24" s="234"/>
      <c r="Y24" s="234">
        <f>Y25+Y26+Y27+Y30</f>
        <v>21889.048609999998</v>
      </c>
      <c r="Z24" s="234"/>
      <c r="AA24" s="234"/>
      <c r="AB24" s="234"/>
      <c r="AC24" s="234"/>
      <c r="AD24" s="234">
        <f>AD25+AD26+AD27+AD30</f>
        <v>17318.668199999996</v>
      </c>
      <c r="AE24" s="234"/>
      <c r="AF24" s="234"/>
      <c r="AG24" s="234"/>
      <c r="AH24" s="234"/>
      <c r="AI24" s="234">
        <f>AI25+AI26+AI27+AI30</f>
        <v>11401.94254</v>
      </c>
      <c r="AJ24" s="234"/>
      <c r="AK24" s="234"/>
      <c r="AL24" s="234"/>
      <c r="AM24" s="234"/>
      <c r="AN24" s="234">
        <f>AN25+AN26+AN27+AN30</f>
        <v>10559.698200000001</v>
      </c>
      <c r="AO24" s="234"/>
      <c r="AP24" s="234"/>
      <c r="AQ24" s="234"/>
      <c r="AR24" s="234"/>
      <c r="AS24" s="234">
        <f>AS25+AS26+AS27+AS30</f>
        <v>9662.0082299999995</v>
      </c>
      <c r="AT24" s="234"/>
      <c r="AU24" s="234"/>
      <c r="AV24" s="234"/>
      <c r="AW24" s="234"/>
      <c r="AX24" s="234">
        <f>AX25+AX26+AX27+AX30</f>
        <v>15254.892769999999</v>
      </c>
      <c r="AY24" s="234"/>
      <c r="AZ24" s="234"/>
      <c r="BA24" s="234"/>
      <c r="BB24" s="234"/>
      <c r="BC24" s="234">
        <f>BC25+BC26+BC27+BC30</f>
        <v>20195.463039999999</v>
      </c>
      <c r="BD24" s="234"/>
      <c r="BE24" s="234"/>
      <c r="BF24" s="234"/>
      <c r="BG24" s="234"/>
      <c r="BH24" s="234">
        <f>BH25+BH26+BH27+BH30</f>
        <v>27099.504500000003</v>
      </c>
      <c r="BI24" s="234"/>
      <c r="BJ24" s="234"/>
      <c r="BK24" s="234"/>
      <c r="BL24" s="234"/>
      <c r="BM24" s="234">
        <f>BM25+BM26+BM27+BM30</f>
        <v>8154.0233900000003</v>
      </c>
      <c r="BN24" s="234"/>
      <c r="BO24" s="234"/>
    </row>
    <row r="25" spans="1:67" x14ac:dyDescent="0.35">
      <c r="A25" s="235" t="s">
        <v>34</v>
      </c>
      <c r="B25" s="235" t="s">
        <v>164</v>
      </c>
      <c r="C25" s="230"/>
      <c r="D25" s="236">
        <v>1262</v>
      </c>
      <c r="E25" s="236">
        <v>18053.94443</v>
      </c>
      <c r="F25" s="236">
        <v>14305.819675118859</v>
      </c>
      <c r="G25" s="236">
        <v>12546.485000000001</v>
      </c>
      <c r="H25" s="234"/>
      <c r="I25" s="236">
        <v>6371</v>
      </c>
      <c r="J25" s="236">
        <v>98075.894990000001</v>
      </c>
      <c r="K25" s="236">
        <v>15394.113167477633</v>
      </c>
      <c r="L25" s="236">
        <v>13301.23</v>
      </c>
      <c r="M25" s="230"/>
      <c r="N25" s="236">
        <v>1840</v>
      </c>
      <c r="O25" s="236">
        <v>22075.838640000002</v>
      </c>
      <c r="P25" s="236">
        <v>11997.738391304349</v>
      </c>
      <c r="Q25" s="236">
        <v>11037.844999999999</v>
      </c>
      <c r="R25" s="230"/>
      <c r="S25" s="236">
        <v>2118</v>
      </c>
      <c r="T25" s="236">
        <v>39584.72378</v>
      </c>
      <c r="U25" s="236">
        <v>18689.671284230408</v>
      </c>
      <c r="V25" s="236">
        <v>15516.59</v>
      </c>
      <c r="W25" s="230"/>
      <c r="X25" s="236">
        <v>1649</v>
      </c>
      <c r="Y25" s="236">
        <v>18949.059410000002</v>
      </c>
      <c r="Z25" s="236">
        <v>11491.242819890844</v>
      </c>
      <c r="AA25" s="236">
        <v>9719.4700000000012</v>
      </c>
      <c r="AB25" s="230"/>
      <c r="AC25" s="236">
        <v>800</v>
      </c>
      <c r="AD25" s="236">
        <v>10100.983709999999</v>
      </c>
      <c r="AE25" s="236">
        <v>12626.229637500001</v>
      </c>
      <c r="AF25" s="236">
        <v>11756.25</v>
      </c>
      <c r="AG25" s="230"/>
      <c r="AH25" s="236">
        <v>246</v>
      </c>
      <c r="AI25" s="236">
        <v>3639.7897600000001</v>
      </c>
      <c r="AJ25" s="236">
        <v>14795.893333333333</v>
      </c>
      <c r="AK25" s="236">
        <v>14002.09</v>
      </c>
      <c r="AL25" s="230"/>
      <c r="AM25" s="236">
        <v>441</v>
      </c>
      <c r="AN25" s="236">
        <v>5429.8280300000006</v>
      </c>
      <c r="AO25" s="236">
        <v>12312.535215419501</v>
      </c>
      <c r="AP25" s="236">
        <v>10052.700000000001</v>
      </c>
      <c r="AQ25" s="230"/>
      <c r="AR25" s="236">
        <v>398</v>
      </c>
      <c r="AS25" s="236">
        <v>6078.4653899999994</v>
      </c>
      <c r="AT25" s="236">
        <v>15272.526105527639</v>
      </c>
      <c r="AU25" s="236">
        <v>17422.445</v>
      </c>
      <c r="AV25" s="230"/>
      <c r="AW25" s="236">
        <v>1073</v>
      </c>
      <c r="AX25" s="236">
        <v>9259.9370099999996</v>
      </c>
      <c r="AY25" s="236">
        <v>8629.9506150978559</v>
      </c>
      <c r="AZ25" s="236">
        <v>7820.11</v>
      </c>
      <c r="BA25" s="230"/>
      <c r="BB25" s="236">
        <v>1071</v>
      </c>
      <c r="BC25" s="236">
        <v>6353.1534000000001</v>
      </c>
      <c r="BD25" s="236">
        <v>5931.9826330532214</v>
      </c>
      <c r="BE25" s="236">
        <v>5474.12</v>
      </c>
      <c r="BF25" s="230"/>
      <c r="BG25" s="236">
        <v>2023</v>
      </c>
      <c r="BH25" s="236">
        <v>23339.45825</v>
      </c>
      <c r="BI25" s="236">
        <v>11537.053015323776</v>
      </c>
      <c r="BJ25" s="236">
        <v>8897.0400000000009</v>
      </c>
      <c r="BK25" s="230"/>
      <c r="BL25" s="236">
        <v>660</v>
      </c>
      <c r="BM25" s="236">
        <v>5524.6553600000007</v>
      </c>
      <c r="BN25" s="236">
        <v>8370.6899393939402</v>
      </c>
      <c r="BO25" s="236">
        <v>7855.03</v>
      </c>
    </row>
    <row r="26" spans="1:67" x14ac:dyDescent="0.35">
      <c r="A26" s="235" t="s">
        <v>35</v>
      </c>
      <c r="B26" s="235" t="s">
        <v>165</v>
      </c>
      <c r="C26" s="230"/>
      <c r="D26" s="236">
        <v>89</v>
      </c>
      <c r="E26" s="236">
        <v>278.15677999999997</v>
      </c>
      <c r="F26" s="236">
        <v>3125.3570786516852</v>
      </c>
      <c r="G26" s="236">
        <v>1972.93</v>
      </c>
      <c r="H26" s="234"/>
      <c r="I26" s="236">
        <v>1130</v>
      </c>
      <c r="J26" s="236">
        <v>599.08606000000009</v>
      </c>
      <c r="K26" s="236">
        <v>530.16465486725667</v>
      </c>
      <c r="L26" s="236">
        <v>354.98</v>
      </c>
      <c r="M26" s="230"/>
      <c r="N26" s="236">
        <v>258</v>
      </c>
      <c r="O26" s="236">
        <v>310.61894000000001</v>
      </c>
      <c r="P26" s="236">
        <v>1203.9493798449612</v>
      </c>
      <c r="Q26" s="236">
        <v>722.91499999999996</v>
      </c>
      <c r="R26" s="230"/>
      <c r="S26" s="236">
        <v>133</v>
      </c>
      <c r="T26" s="236">
        <v>85.518779999999992</v>
      </c>
      <c r="U26" s="236">
        <v>642.9983458646617</v>
      </c>
      <c r="V26" s="236">
        <v>531.15</v>
      </c>
      <c r="W26" s="230"/>
      <c r="X26" s="236">
        <v>252</v>
      </c>
      <c r="Y26" s="236">
        <v>321.36209000000002</v>
      </c>
      <c r="Z26" s="236">
        <v>1275.246388888889</v>
      </c>
      <c r="AA26" s="236">
        <v>966.56999999999994</v>
      </c>
      <c r="AB26" s="230"/>
      <c r="AC26" s="236">
        <v>1321</v>
      </c>
      <c r="AD26" s="236">
        <v>2020.2391599999999</v>
      </c>
      <c r="AE26" s="236">
        <v>1529.3256320968962</v>
      </c>
      <c r="AF26" s="236">
        <v>890.2</v>
      </c>
      <c r="AG26" s="230"/>
      <c r="AH26" s="236">
        <v>771</v>
      </c>
      <c r="AI26" s="236">
        <v>1619.16445</v>
      </c>
      <c r="AJ26" s="236">
        <v>2100.0835927367057</v>
      </c>
      <c r="AK26" s="236">
        <v>916.96</v>
      </c>
      <c r="AL26" s="230"/>
      <c r="AM26" s="236">
        <v>582</v>
      </c>
      <c r="AN26" s="236">
        <v>827.59758999999997</v>
      </c>
      <c r="AO26" s="236">
        <v>1421.9889862542955</v>
      </c>
      <c r="AP26" s="236">
        <v>904.72</v>
      </c>
      <c r="AQ26" s="230"/>
      <c r="AR26" s="236">
        <v>87</v>
      </c>
      <c r="AS26" s="236">
        <v>194.95642999999998</v>
      </c>
      <c r="AT26" s="236">
        <v>2240.8785057471264</v>
      </c>
      <c r="AU26" s="236">
        <v>664.97</v>
      </c>
      <c r="AV26" s="230"/>
      <c r="AW26" s="236">
        <v>394</v>
      </c>
      <c r="AX26" s="236">
        <v>728.08971999999994</v>
      </c>
      <c r="AY26" s="236">
        <v>1847.9434517766497</v>
      </c>
      <c r="AZ26" s="236">
        <v>1179.9349999999999</v>
      </c>
      <c r="BA26" s="230"/>
      <c r="BB26" s="236">
        <v>887</v>
      </c>
      <c r="BC26" s="236">
        <v>2105.1704399999999</v>
      </c>
      <c r="BD26" s="236">
        <v>2373.3601352874857</v>
      </c>
      <c r="BE26" s="236">
        <v>1569.61</v>
      </c>
      <c r="BF26" s="230"/>
      <c r="BG26" s="236">
        <v>463</v>
      </c>
      <c r="BH26" s="236">
        <v>584.56431000000009</v>
      </c>
      <c r="BI26" s="236">
        <v>1262.5579049676026</v>
      </c>
      <c r="BJ26" s="236">
        <v>769.53</v>
      </c>
      <c r="BK26" s="230"/>
      <c r="BL26" s="236">
        <v>194</v>
      </c>
      <c r="BM26" s="236">
        <v>450.65265000000005</v>
      </c>
      <c r="BN26" s="236">
        <v>2322.9518041237111</v>
      </c>
      <c r="BO26" s="236">
        <v>1373.15</v>
      </c>
    </row>
    <row r="27" spans="1:67" x14ac:dyDescent="0.35">
      <c r="A27" s="228" t="s">
        <v>36</v>
      </c>
      <c r="B27" s="228" t="s">
        <v>166</v>
      </c>
      <c r="C27" s="234"/>
      <c r="D27" s="234">
        <v>230</v>
      </c>
      <c r="E27" s="234">
        <v>1722.07709</v>
      </c>
      <c r="F27" s="234">
        <v>7487.291695652174</v>
      </c>
      <c r="G27" s="234">
        <v>5064.9049999999997</v>
      </c>
      <c r="H27" s="234"/>
      <c r="I27" s="234">
        <v>494</v>
      </c>
      <c r="J27" s="234">
        <v>5241.7694099999999</v>
      </c>
      <c r="K27" s="234">
        <v>10610.869251012145</v>
      </c>
      <c r="L27" s="234">
        <v>7997.56</v>
      </c>
      <c r="M27" s="234"/>
      <c r="N27" s="234">
        <v>221</v>
      </c>
      <c r="O27" s="234">
        <v>1588.69118</v>
      </c>
      <c r="P27" s="234">
        <v>7188.6478733031672</v>
      </c>
      <c r="Q27" s="234">
        <v>4402.5</v>
      </c>
      <c r="R27" s="234"/>
      <c r="S27" s="234">
        <v>211</v>
      </c>
      <c r="T27" s="234">
        <v>2440.2427400000001</v>
      </c>
      <c r="U27" s="234">
        <v>11565.131469194313</v>
      </c>
      <c r="V27" s="234">
        <v>7794.39</v>
      </c>
      <c r="W27" s="234"/>
      <c r="X27" s="234">
        <v>135</v>
      </c>
      <c r="Y27" s="234">
        <v>868.47271000000001</v>
      </c>
      <c r="Z27" s="234">
        <v>6433.1311851851851</v>
      </c>
      <c r="AA27" s="234">
        <v>4353.6000000000004</v>
      </c>
      <c r="AB27" s="234"/>
      <c r="AC27" s="234">
        <v>482</v>
      </c>
      <c r="AD27" s="234">
        <v>3115.7305699999997</v>
      </c>
      <c r="AE27" s="234">
        <v>6464.1713070539417</v>
      </c>
      <c r="AF27" s="234">
        <v>3949.5</v>
      </c>
      <c r="AG27" s="234"/>
      <c r="AH27" s="234">
        <v>346</v>
      </c>
      <c r="AI27" s="234">
        <v>1457.65904</v>
      </c>
      <c r="AJ27" s="234">
        <v>4212.8873988439309</v>
      </c>
      <c r="AK27" s="234">
        <v>2638.5</v>
      </c>
      <c r="AL27" s="234"/>
      <c r="AM27" s="234">
        <v>427</v>
      </c>
      <c r="AN27" s="234">
        <v>1416.7913899999999</v>
      </c>
      <c r="AO27" s="234">
        <v>3318.0126229508196</v>
      </c>
      <c r="AP27" s="234">
        <v>2076</v>
      </c>
      <c r="AQ27" s="234"/>
      <c r="AR27" s="234">
        <v>307</v>
      </c>
      <c r="AS27" s="234">
        <v>1212.5441699999999</v>
      </c>
      <c r="AT27" s="234">
        <v>3949.6552768729644</v>
      </c>
      <c r="AU27" s="234">
        <v>2332.77</v>
      </c>
      <c r="AV27" s="234"/>
      <c r="AW27" s="234">
        <v>390</v>
      </c>
      <c r="AX27" s="234">
        <v>4123.8354799999997</v>
      </c>
      <c r="AY27" s="234">
        <v>10573.937128205129</v>
      </c>
      <c r="AZ27" s="234">
        <v>6814.4</v>
      </c>
      <c r="BA27" s="234"/>
      <c r="BB27" s="234">
        <v>903</v>
      </c>
      <c r="BC27" s="234">
        <v>10373.934369999999</v>
      </c>
      <c r="BD27" s="234">
        <v>11488.299413067552</v>
      </c>
      <c r="BE27" s="234">
        <v>7905.6</v>
      </c>
      <c r="BF27" s="234"/>
      <c r="BG27" s="234">
        <v>322</v>
      </c>
      <c r="BH27" s="234">
        <v>2754.2345399999999</v>
      </c>
      <c r="BI27" s="234">
        <v>8553.523416149068</v>
      </c>
      <c r="BJ27" s="234">
        <v>5243.29</v>
      </c>
      <c r="BK27" s="234"/>
      <c r="BL27" s="234">
        <v>293</v>
      </c>
      <c r="BM27" s="234">
        <v>2069.76188</v>
      </c>
      <c r="BN27" s="234">
        <v>7064.0337201365192</v>
      </c>
      <c r="BO27" s="234">
        <v>4825.6000000000004</v>
      </c>
    </row>
    <row r="28" spans="1:67" x14ac:dyDescent="0.35">
      <c r="A28" s="222" t="s">
        <v>37</v>
      </c>
      <c r="B28" s="222" t="s">
        <v>167</v>
      </c>
      <c r="C28" s="234"/>
      <c r="D28" s="227">
        <v>164</v>
      </c>
      <c r="E28" s="227">
        <v>1336.6735200000001</v>
      </c>
      <c r="F28" s="227">
        <v>8150.4482926829269</v>
      </c>
      <c r="G28" s="227">
        <v>5153.53</v>
      </c>
      <c r="H28" s="234"/>
      <c r="I28" s="227">
        <v>366</v>
      </c>
      <c r="J28" s="227">
        <v>4336.2690300000004</v>
      </c>
      <c r="K28" s="227">
        <v>11847.729590163934</v>
      </c>
      <c r="L28" s="227">
        <v>10688.82</v>
      </c>
      <c r="M28" s="234"/>
      <c r="N28" s="227">
        <v>168</v>
      </c>
      <c r="O28" s="227">
        <v>1311.2837099999999</v>
      </c>
      <c r="P28" s="227">
        <v>7805.2601785714287</v>
      </c>
      <c r="Q28" s="227">
        <v>4803.59</v>
      </c>
      <c r="R28" s="234"/>
      <c r="S28" s="227">
        <v>171</v>
      </c>
      <c r="T28" s="227">
        <v>2225.9334100000001</v>
      </c>
      <c r="U28" s="227">
        <v>13017.154444444444</v>
      </c>
      <c r="V28" s="227">
        <v>10996.9</v>
      </c>
      <c r="W28" s="234"/>
      <c r="X28" s="227">
        <v>117</v>
      </c>
      <c r="Y28" s="227">
        <v>769.5044200000001</v>
      </c>
      <c r="Z28" s="227">
        <v>6576.9608547008547</v>
      </c>
      <c r="AA28" s="227">
        <v>4272</v>
      </c>
      <c r="AB28" s="234"/>
      <c r="AC28" s="227">
        <v>366</v>
      </c>
      <c r="AD28" s="227">
        <v>2487.1432300000001</v>
      </c>
      <c r="AE28" s="227">
        <v>6795.4733060109293</v>
      </c>
      <c r="AF28" s="227">
        <v>3674.29</v>
      </c>
      <c r="AG28" s="234"/>
      <c r="AH28" s="227">
        <v>233</v>
      </c>
      <c r="AI28" s="227">
        <v>982.24526000000003</v>
      </c>
      <c r="AJ28" s="227">
        <v>4215.6448927038628</v>
      </c>
      <c r="AK28" s="227">
        <v>2075.5</v>
      </c>
      <c r="AL28" s="234"/>
      <c r="AM28" s="227">
        <v>263</v>
      </c>
      <c r="AN28" s="227">
        <v>896.76834999999994</v>
      </c>
      <c r="AO28" s="227">
        <v>3409.7655893536121</v>
      </c>
      <c r="AP28" s="227">
        <v>1816.5</v>
      </c>
      <c r="AQ28" s="234"/>
      <c r="AR28" s="227">
        <v>201</v>
      </c>
      <c r="AS28" s="227">
        <v>741.3433</v>
      </c>
      <c r="AT28" s="227">
        <v>3688.2751243781095</v>
      </c>
      <c r="AU28" s="227">
        <v>1729</v>
      </c>
      <c r="AV28" s="234"/>
      <c r="AW28" s="227">
        <v>315</v>
      </c>
      <c r="AX28" s="227">
        <v>3638.5009300000002</v>
      </c>
      <c r="AY28" s="227">
        <v>11550.796603174604</v>
      </c>
      <c r="AZ28" s="227">
        <v>8004</v>
      </c>
      <c r="BA28" s="234"/>
      <c r="BB28" s="227">
        <v>742</v>
      </c>
      <c r="BC28" s="227">
        <v>9131.4892200000013</v>
      </c>
      <c r="BD28" s="227">
        <v>12306.589245283019</v>
      </c>
      <c r="BE28" s="227">
        <v>8906.65</v>
      </c>
      <c r="BF28" s="234"/>
      <c r="BG28" s="227">
        <v>255</v>
      </c>
      <c r="BH28" s="227">
        <v>2338.8359799999998</v>
      </c>
      <c r="BI28" s="227">
        <v>9171.9058039215688</v>
      </c>
      <c r="BJ28" s="227">
        <v>6106.76</v>
      </c>
      <c r="BK28" s="234"/>
      <c r="BL28" s="227">
        <v>213</v>
      </c>
      <c r="BM28" s="227">
        <v>1657.0444600000001</v>
      </c>
      <c r="BN28" s="227">
        <v>7779.5514553990606</v>
      </c>
      <c r="BO28" s="227">
        <v>5313</v>
      </c>
    </row>
    <row r="29" spans="1:67" x14ac:dyDescent="0.35">
      <c r="A29" s="222" t="s">
        <v>38</v>
      </c>
      <c r="B29" s="222" t="s">
        <v>168</v>
      </c>
      <c r="C29" s="234"/>
      <c r="D29" s="227">
        <v>95</v>
      </c>
      <c r="E29" s="227">
        <v>385.40357</v>
      </c>
      <c r="F29" s="227">
        <v>4056.8796842105262</v>
      </c>
      <c r="G29" s="227">
        <v>3069</v>
      </c>
      <c r="H29" s="234"/>
      <c r="I29" s="227">
        <v>167</v>
      </c>
      <c r="J29" s="227">
        <v>905.50037999999995</v>
      </c>
      <c r="K29" s="227">
        <v>5422.1579640718564</v>
      </c>
      <c r="L29" s="227">
        <v>4968.2999999999993</v>
      </c>
      <c r="M29" s="234"/>
      <c r="N29" s="227">
        <v>84</v>
      </c>
      <c r="O29" s="227">
        <v>277.40746999999999</v>
      </c>
      <c r="P29" s="227">
        <v>3302.4698809523811</v>
      </c>
      <c r="Q29" s="227">
        <v>2633.4</v>
      </c>
      <c r="R29" s="234"/>
      <c r="S29" s="227">
        <v>58</v>
      </c>
      <c r="T29" s="227">
        <v>214.30932999999999</v>
      </c>
      <c r="U29" s="227">
        <v>3694.9884482758621</v>
      </c>
      <c r="V29" s="227">
        <v>2963.3999999999996</v>
      </c>
      <c r="W29" s="234"/>
      <c r="X29" s="227">
        <v>39</v>
      </c>
      <c r="Y29" s="227">
        <v>98.968289999999996</v>
      </c>
      <c r="Z29" s="227">
        <v>2537.6484615384616</v>
      </c>
      <c r="AA29" s="227">
        <v>1286.4000000000001</v>
      </c>
      <c r="AB29" s="234"/>
      <c r="AC29" s="227">
        <v>218</v>
      </c>
      <c r="AD29" s="227">
        <v>628.58733999999993</v>
      </c>
      <c r="AE29" s="227">
        <v>2883.4281651376145</v>
      </c>
      <c r="AF29" s="227">
        <v>2439.1949999999997</v>
      </c>
      <c r="AG29" s="234"/>
      <c r="AH29" s="227">
        <v>212</v>
      </c>
      <c r="AI29" s="227">
        <v>475.41377999999997</v>
      </c>
      <c r="AJ29" s="227">
        <v>2242.5178301886795</v>
      </c>
      <c r="AK29" s="227">
        <v>1776.55</v>
      </c>
      <c r="AL29" s="234"/>
      <c r="AM29" s="227">
        <v>284</v>
      </c>
      <c r="AN29" s="227">
        <v>520.02303999999992</v>
      </c>
      <c r="AO29" s="227">
        <v>1831.0670422535211</v>
      </c>
      <c r="AP29" s="227">
        <v>1333.5</v>
      </c>
      <c r="AQ29" s="234"/>
      <c r="AR29" s="227">
        <v>203</v>
      </c>
      <c r="AS29" s="227">
        <v>471.20087000000001</v>
      </c>
      <c r="AT29" s="227">
        <v>2321.1865517241381</v>
      </c>
      <c r="AU29" s="227">
        <v>1807.5</v>
      </c>
      <c r="AV29" s="234"/>
      <c r="AW29" s="227">
        <v>124</v>
      </c>
      <c r="AX29" s="227">
        <v>485.33454999999998</v>
      </c>
      <c r="AY29" s="227">
        <v>3913.988306451613</v>
      </c>
      <c r="AZ29" s="227">
        <v>3205.6</v>
      </c>
      <c r="BA29" s="234"/>
      <c r="BB29" s="227">
        <v>274</v>
      </c>
      <c r="BC29" s="227">
        <v>1242.44515</v>
      </c>
      <c r="BD29" s="227">
        <v>4534.4713503649637</v>
      </c>
      <c r="BE29" s="227">
        <v>4208.25</v>
      </c>
      <c r="BF29" s="234"/>
      <c r="BG29" s="227">
        <v>118</v>
      </c>
      <c r="BH29" s="227">
        <v>415.39855999999997</v>
      </c>
      <c r="BI29" s="227">
        <v>3520.3267796610171</v>
      </c>
      <c r="BJ29" s="227">
        <v>2600.65</v>
      </c>
      <c r="BK29" s="234"/>
      <c r="BL29" s="227">
        <v>121</v>
      </c>
      <c r="BM29" s="227">
        <v>412.71742</v>
      </c>
      <c r="BN29" s="227">
        <v>3410.8877685950415</v>
      </c>
      <c r="BO29" s="227">
        <v>2678.4</v>
      </c>
    </row>
    <row r="30" spans="1:67" x14ac:dyDescent="0.35">
      <c r="A30" s="228" t="s">
        <v>39</v>
      </c>
      <c r="B30" s="228" t="s">
        <v>169</v>
      </c>
      <c r="C30" s="234"/>
      <c r="D30" s="234">
        <v>235</v>
      </c>
      <c r="E30" s="234">
        <v>1215.11526</v>
      </c>
      <c r="F30" s="234">
        <v>5170.703234042553</v>
      </c>
      <c r="G30" s="234">
        <v>4032</v>
      </c>
      <c r="H30" s="234"/>
      <c r="I30" s="234">
        <v>232</v>
      </c>
      <c r="J30" s="234">
        <v>861.11662999999999</v>
      </c>
      <c r="K30" s="234">
        <v>3711.7096120689657</v>
      </c>
      <c r="L30" s="234">
        <v>2318.56</v>
      </c>
      <c r="M30" s="234"/>
      <c r="N30" s="234">
        <v>162</v>
      </c>
      <c r="O30" s="234">
        <v>696.52093000000002</v>
      </c>
      <c r="P30" s="234">
        <v>4299.511913580247</v>
      </c>
      <c r="Q30" s="234">
        <v>2187.3150000000001</v>
      </c>
      <c r="R30" s="234"/>
      <c r="S30" s="234">
        <v>394</v>
      </c>
      <c r="T30" s="234">
        <v>2424.6020800000001</v>
      </c>
      <c r="U30" s="234">
        <v>6153.8123857868022</v>
      </c>
      <c r="V30" s="234">
        <v>4360.4400000000005</v>
      </c>
      <c r="W30" s="234"/>
      <c r="X30" s="234">
        <v>333</v>
      </c>
      <c r="Y30" s="234">
        <v>1750.1543999999999</v>
      </c>
      <c r="Z30" s="234">
        <v>5255.7189189189185</v>
      </c>
      <c r="AA30" s="234">
        <v>3500</v>
      </c>
      <c r="AB30" s="234"/>
      <c r="AC30" s="234">
        <v>433</v>
      </c>
      <c r="AD30" s="234">
        <v>2081.7147599999998</v>
      </c>
      <c r="AE30" s="234">
        <v>4807.6553348729794</v>
      </c>
      <c r="AF30" s="234">
        <v>3143.31</v>
      </c>
      <c r="AG30" s="234"/>
      <c r="AH30" s="234">
        <v>668</v>
      </c>
      <c r="AI30" s="234">
        <v>4685.3292899999997</v>
      </c>
      <c r="AJ30" s="234">
        <v>7013.9660029940123</v>
      </c>
      <c r="AK30" s="234">
        <v>5009.7649999999994</v>
      </c>
      <c r="AL30" s="234"/>
      <c r="AM30" s="234">
        <v>545</v>
      </c>
      <c r="AN30" s="234">
        <v>2885.48119</v>
      </c>
      <c r="AO30" s="234">
        <v>5294.4608990825691</v>
      </c>
      <c r="AP30" s="234">
        <v>3430.26</v>
      </c>
      <c r="AQ30" s="234"/>
      <c r="AR30" s="234">
        <v>341</v>
      </c>
      <c r="AS30" s="234">
        <v>2176.0422400000002</v>
      </c>
      <c r="AT30" s="234">
        <v>6381.3555425219938</v>
      </c>
      <c r="AU30" s="234">
        <v>4200</v>
      </c>
      <c r="AV30" s="234"/>
      <c r="AW30" s="234">
        <v>187</v>
      </c>
      <c r="AX30" s="234">
        <v>1143.0305600000002</v>
      </c>
      <c r="AY30" s="234">
        <v>6112.4628877005343</v>
      </c>
      <c r="AZ30" s="234">
        <v>4119.9399999999996</v>
      </c>
      <c r="BA30" s="234"/>
      <c r="BB30" s="234">
        <v>436</v>
      </c>
      <c r="BC30" s="234">
        <v>1363.2048300000001</v>
      </c>
      <c r="BD30" s="234">
        <v>3126.6165825688072</v>
      </c>
      <c r="BE30" s="234">
        <v>2465.665</v>
      </c>
      <c r="BF30" s="234"/>
      <c r="BG30" s="234">
        <v>127</v>
      </c>
      <c r="BH30" s="234">
        <v>421.24740000000003</v>
      </c>
      <c r="BI30" s="234">
        <v>3316.9086614173229</v>
      </c>
      <c r="BJ30" s="234">
        <v>2625.7</v>
      </c>
      <c r="BK30" s="234"/>
      <c r="BL30" s="234">
        <v>41</v>
      </c>
      <c r="BM30" s="234">
        <v>108.95350000000001</v>
      </c>
      <c r="BN30" s="234">
        <v>2657.4024390243903</v>
      </c>
      <c r="BO30" s="234">
        <v>2138.5099999999998</v>
      </c>
    </row>
    <row r="31" spans="1:67" x14ac:dyDescent="0.35">
      <c r="A31" s="221" t="s">
        <v>170</v>
      </c>
    </row>
    <row r="46" spans="1:16" x14ac:dyDescent="0.35">
      <c r="A46" s="682" t="s">
        <v>367</v>
      </c>
      <c r="B46" s="275" t="s">
        <v>342</v>
      </c>
      <c r="C46" s="686" t="s">
        <v>329</v>
      </c>
      <c r="D46" s="686"/>
      <c r="E46" s="686"/>
      <c r="F46" s="686"/>
      <c r="G46" s="686"/>
      <c r="H46" s="686" t="s">
        <v>332</v>
      </c>
      <c r="I46" s="686"/>
      <c r="J46" s="686"/>
      <c r="K46" s="686"/>
      <c r="L46" s="686" t="s">
        <v>333</v>
      </c>
      <c r="M46" s="686"/>
      <c r="N46" s="686"/>
      <c r="O46" s="686"/>
      <c r="P46" s="680" t="s">
        <v>55</v>
      </c>
    </row>
    <row r="47" spans="1:16" ht="56.25" customHeight="1" x14ac:dyDescent="0.35">
      <c r="A47" s="683"/>
      <c r="B47" s="274" t="s">
        <v>341</v>
      </c>
      <c r="C47" s="271" t="s">
        <v>343</v>
      </c>
      <c r="D47" s="271" t="s">
        <v>345</v>
      </c>
      <c r="E47" s="271" t="s">
        <v>350</v>
      </c>
      <c r="F47" s="271" t="s">
        <v>351</v>
      </c>
      <c r="G47" s="271" t="s">
        <v>352</v>
      </c>
      <c r="H47" s="271" t="s">
        <v>344</v>
      </c>
      <c r="I47" s="271" t="s">
        <v>346</v>
      </c>
      <c r="J47" s="271" t="s">
        <v>349</v>
      </c>
      <c r="K47" s="271" t="s">
        <v>353</v>
      </c>
      <c r="L47" s="271" t="s">
        <v>347</v>
      </c>
      <c r="M47" s="271" t="s">
        <v>348</v>
      </c>
      <c r="N47" s="271" t="s">
        <v>354</v>
      </c>
      <c r="O47" s="271" t="s">
        <v>355</v>
      </c>
      <c r="P47" s="681"/>
    </row>
    <row r="48" spans="1:16" ht="18.75" x14ac:dyDescent="0.35">
      <c r="A48" s="685" t="s">
        <v>365</v>
      </c>
      <c r="B48" s="685"/>
      <c r="C48" s="272">
        <v>615</v>
      </c>
      <c r="D48" s="272">
        <v>893</v>
      </c>
      <c r="E48" s="272">
        <v>299</v>
      </c>
      <c r="F48" s="272">
        <v>274</v>
      </c>
      <c r="G48" s="272">
        <v>123</v>
      </c>
      <c r="H48" s="272">
        <v>590</v>
      </c>
      <c r="I48" s="272">
        <v>816</v>
      </c>
      <c r="J48" s="272">
        <v>753</v>
      </c>
      <c r="K48" s="272">
        <v>552</v>
      </c>
      <c r="L48" s="272">
        <v>494</v>
      </c>
      <c r="M48" s="272">
        <v>448</v>
      </c>
      <c r="N48" s="272">
        <v>482</v>
      </c>
      <c r="O48" s="272">
        <v>360</v>
      </c>
      <c r="P48" s="273">
        <f t="shared" ref="P48:P56" si="0">SUM(C48:O48)</f>
        <v>6699</v>
      </c>
    </row>
    <row r="49" spans="1:16" x14ac:dyDescent="0.35">
      <c r="A49" s="684" t="s">
        <v>356</v>
      </c>
      <c r="B49" s="684"/>
      <c r="C49" s="284">
        <f>1709</f>
        <v>1709</v>
      </c>
      <c r="D49" s="284">
        <v>4807</v>
      </c>
      <c r="E49" s="284">
        <v>429</v>
      </c>
      <c r="F49" s="284">
        <v>2137</v>
      </c>
      <c r="G49" s="284">
        <v>1471</v>
      </c>
      <c r="H49" s="284">
        <v>1177</v>
      </c>
      <c r="I49" s="284">
        <v>823</v>
      </c>
      <c r="J49" s="284">
        <v>802</v>
      </c>
      <c r="K49" s="284">
        <v>822</v>
      </c>
      <c r="L49" s="284">
        <v>805</v>
      </c>
      <c r="M49" s="284">
        <v>1660</v>
      </c>
      <c r="N49" s="284">
        <v>2079</v>
      </c>
      <c r="O49" s="284">
        <v>1105</v>
      </c>
      <c r="P49" s="273">
        <f t="shared" si="0"/>
        <v>19826</v>
      </c>
    </row>
    <row r="50" spans="1:16" x14ac:dyDescent="0.35">
      <c r="A50" s="684" t="s">
        <v>357</v>
      </c>
      <c r="B50" s="684"/>
      <c r="C50" s="284">
        <v>1165</v>
      </c>
      <c r="D50" s="284">
        <v>12078</v>
      </c>
      <c r="E50" s="284">
        <v>723</v>
      </c>
      <c r="F50" s="284">
        <v>2069</v>
      </c>
      <c r="G50" s="284">
        <v>526</v>
      </c>
      <c r="H50" s="284">
        <v>201</v>
      </c>
      <c r="I50" s="284">
        <v>516</v>
      </c>
      <c r="J50" s="284">
        <v>743</v>
      </c>
      <c r="K50" s="284">
        <v>679</v>
      </c>
      <c r="L50" s="284">
        <v>352</v>
      </c>
      <c r="M50" s="284">
        <v>544</v>
      </c>
      <c r="N50" s="284">
        <v>589</v>
      </c>
      <c r="O50" s="284">
        <v>391</v>
      </c>
      <c r="P50" s="273">
        <f t="shared" si="0"/>
        <v>20576</v>
      </c>
    </row>
    <row r="51" spans="1:16" x14ac:dyDescent="0.35">
      <c r="A51" s="684" t="s">
        <v>358</v>
      </c>
      <c r="B51" s="684"/>
      <c r="C51" s="284">
        <v>716</v>
      </c>
      <c r="D51" s="284"/>
      <c r="E51" s="284"/>
      <c r="F51" s="284"/>
      <c r="G51" s="284">
        <v>814</v>
      </c>
      <c r="H51" s="284">
        <v>94</v>
      </c>
      <c r="I51" s="284">
        <v>4</v>
      </c>
      <c r="J51" s="284">
        <v>4</v>
      </c>
      <c r="K51" s="284">
        <v>317</v>
      </c>
      <c r="L51" s="284">
        <v>344</v>
      </c>
      <c r="M51" s="284"/>
      <c r="N51" s="284"/>
      <c r="O51" s="284"/>
      <c r="P51" s="273">
        <f t="shared" si="0"/>
        <v>2293</v>
      </c>
    </row>
    <row r="52" spans="1:16" x14ac:dyDescent="0.35">
      <c r="A52" s="684" t="s">
        <v>359</v>
      </c>
      <c r="B52" s="684"/>
      <c r="C52" s="284">
        <v>139</v>
      </c>
      <c r="D52" s="284">
        <v>29</v>
      </c>
      <c r="E52" s="284"/>
      <c r="F52" s="284">
        <v>691</v>
      </c>
      <c r="G52" s="284">
        <v>196</v>
      </c>
      <c r="H52" s="284">
        <v>148</v>
      </c>
      <c r="I52" s="284">
        <v>77</v>
      </c>
      <c r="J52" s="284"/>
      <c r="K52" s="284">
        <v>149</v>
      </c>
      <c r="L52" s="284">
        <v>120</v>
      </c>
      <c r="M52" s="284"/>
      <c r="N52" s="284"/>
      <c r="O52" s="284"/>
      <c r="P52" s="273">
        <f t="shared" si="0"/>
        <v>1549</v>
      </c>
    </row>
    <row r="53" spans="1:16" x14ac:dyDescent="0.35">
      <c r="A53" s="684" t="s">
        <v>360</v>
      </c>
      <c r="B53" s="684"/>
      <c r="C53" s="284">
        <v>437</v>
      </c>
      <c r="D53" s="284">
        <v>172</v>
      </c>
      <c r="E53" s="284">
        <v>16</v>
      </c>
      <c r="F53" s="284">
        <v>278</v>
      </c>
      <c r="G53" s="284">
        <v>190</v>
      </c>
      <c r="H53" s="284">
        <v>189</v>
      </c>
      <c r="I53" s="284">
        <v>328</v>
      </c>
      <c r="J53" s="284">
        <v>282</v>
      </c>
      <c r="K53" s="284">
        <v>257</v>
      </c>
      <c r="L53" s="284">
        <v>16</v>
      </c>
      <c r="M53" s="284"/>
      <c r="N53" s="284">
        <v>279</v>
      </c>
      <c r="O53" s="284"/>
      <c r="P53" s="273">
        <f t="shared" si="0"/>
        <v>2444</v>
      </c>
    </row>
    <row r="54" spans="1:16" x14ac:dyDescent="0.35">
      <c r="A54" s="285" t="s">
        <v>361</v>
      </c>
      <c r="B54" s="286"/>
      <c r="C54" s="284">
        <v>271</v>
      </c>
      <c r="D54" s="284"/>
      <c r="E54" s="284"/>
      <c r="F54" s="284"/>
      <c r="G54" s="284"/>
      <c r="H54" s="284">
        <v>75</v>
      </c>
      <c r="I54" s="284"/>
      <c r="J54" s="284"/>
      <c r="K54" s="284">
        <v>655</v>
      </c>
      <c r="L54" s="284">
        <v>284</v>
      </c>
      <c r="M54" s="284"/>
      <c r="N54" s="284"/>
      <c r="O54" s="284"/>
      <c r="P54" s="273">
        <f t="shared" si="0"/>
        <v>1285</v>
      </c>
    </row>
    <row r="55" spans="1:16" x14ac:dyDescent="0.35">
      <c r="A55" s="285" t="s">
        <v>362</v>
      </c>
      <c r="B55" s="286"/>
      <c r="C55" s="287"/>
      <c r="D55" s="284">
        <v>60</v>
      </c>
      <c r="E55" s="284"/>
      <c r="F55" s="284"/>
      <c r="G55" s="284">
        <v>25</v>
      </c>
      <c r="H55" s="284"/>
      <c r="I55" s="284"/>
      <c r="J55" s="284">
        <v>556</v>
      </c>
      <c r="K55" s="284"/>
      <c r="L55" s="284">
        <v>1045</v>
      </c>
      <c r="M55" s="284">
        <v>15</v>
      </c>
      <c r="N55" s="284">
        <v>270</v>
      </c>
      <c r="O55" s="284"/>
      <c r="P55" s="273">
        <f t="shared" si="0"/>
        <v>1971</v>
      </c>
    </row>
    <row r="56" spans="1:16" x14ac:dyDescent="0.35">
      <c r="A56" s="285" t="s">
        <v>363</v>
      </c>
      <c r="B56" s="288"/>
      <c r="C56" s="284">
        <v>432</v>
      </c>
      <c r="D56" s="284">
        <v>878</v>
      </c>
      <c r="E56" s="284">
        <v>916</v>
      </c>
      <c r="F56" s="284">
        <v>195</v>
      </c>
      <c r="G56" s="284">
        <v>345</v>
      </c>
      <c r="H56" s="284">
        <v>1498</v>
      </c>
      <c r="I56" s="284">
        <v>482</v>
      </c>
      <c r="J56" s="284">
        <v>608</v>
      </c>
      <c r="K56" s="284">
        <v>882</v>
      </c>
      <c r="L56" s="284">
        <v>839</v>
      </c>
      <c r="M56" s="284">
        <v>1270</v>
      </c>
      <c r="N56" s="284">
        <v>844</v>
      </c>
      <c r="O56" s="284">
        <v>1006</v>
      </c>
      <c r="P56" s="273">
        <f t="shared" si="0"/>
        <v>10195</v>
      </c>
    </row>
    <row r="57" spans="1:16" ht="18.75" x14ac:dyDescent="0.35">
      <c r="A57" s="264" t="s">
        <v>366</v>
      </c>
      <c r="B57" s="265"/>
      <c r="C57" s="266"/>
      <c r="D57" s="265"/>
      <c r="E57" s="266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</row>
    <row r="58" spans="1:16" x14ac:dyDescent="0.35">
      <c r="A58" s="268" t="s">
        <v>364</v>
      </c>
      <c r="B58" s="256"/>
      <c r="C58" s="267"/>
      <c r="D58" s="267"/>
      <c r="E58" s="267"/>
      <c r="F58" s="267"/>
      <c r="G58" s="267"/>
      <c r="H58" s="267"/>
      <c r="I58" s="267"/>
      <c r="J58" s="269"/>
      <c r="K58" s="267"/>
      <c r="L58" s="267"/>
      <c r="M58" s="267"/>
      <c r="N58" s="267"/>
      <c r="O58" s="267"/>
      <c r="P58" s="267"/>
    </row>
  </sheetData>
  <mergeCells count="27">
    <mergeCell ref="A53:B53"/>
    <mergeCell ref="D2:AA2"/>
    <mergeCell ref="D3:G3"/>
    <mergeCell ref="AB2:AU2"/>
    <mergeCell ref="H3:L3"/>
    <mergeCell ref="M3:Q3"/>
    <mergeCell ref="R3:V3"/>
    <mergeCell ref="W3:AA3"/>
    <mergeCell ref="A48:B48"/>
    <mergeCell ref="A49:B49"/>
    <mergeCell ref="A50:B50"/>
    <mergeCell ref="A51:B51"/>
    <mergeCell ref="A52:B52"/>
    <mergeCell ref="C46:G46"/>
    <mergeCell ref="H46:K46"/>
    <mergeCell ref="L46:O46"/>
    <mergeCell ref="P46:P47"/>
    <mergeCell ref="A46:A47"/>
    <mergeCell ref="AV2:BO2"/>
    <mergeCell ref="BK3:BO3"/>
    <mergeCell ref="AG3:AK3"/>
    <mergeCell ref="AL3:AP3"/>
    <mergeCell ref="AQ3:AU3"/>
    <mergeCell ref="AV3:AZ3"/>
    <mergeCell ref="BA3:BE3"/>
    <mergeCell ref="BF3:BJ3"/>
    <mergeCell ref="AB3:AF3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8"/>
  <sheetViews>
    <sheetView showGridLines="0" zoomScale="70" zoomScaleNormal="70" workbookViewId="0"/>
  </sheetViews>
  <sheetFormatPr baseColWidth="10" defaultRowHeight="18" x14ac:dyDescent="0.35"/>
  <cols>
    <col min="1" max="1" width="23.7109375" style="221" customWidth="1"/>
    <col min="2" max="2" width="17.7109375" style="221" customWidth="1"/>
    <col min="3" max="3" width="9.28515625" style="221" bestFit="1" customWidth="1"/>
    <col min="4" max="4" width="13.5703125" style="221" bestFit="1" customWidth="1"/>
    <col min="5" max="5" width="10" style="221" bestFit="1" customWidth="1"/>
    <col min="6" max="6" width="11" style="221" bestFit="1" customWidth="1"/>
    <col min="7" max="7" width="10.28515625" style="221" bestFit="1" customWidth="1"/>
    <col min="8" max="8" width="9.5703125" style="221" bestFit="1" customWidth="1"/>
    <col min="9" max="9" width="13.5703125" style="221" bestFit="1" customWidth="1"/>
    <col min="10" max="10" width="10" style="221" bestFit="1" customWidth="1"/>
    <col min="11" max="11" width="11" style="221" bestFit="1" customWidth="1"/>
    <col min="12" max="12" width="10.28515625" style="221" bestFit="1" customWidth="1"/>
    <col min="13" max="13" width="9.5703125" style="221" bestFit="1" customWidth="1"/>
    <col min="14" max="14" width="13.5703125" style="221" bestFit="1" customWidth="1"/>
    <col min="15" max="15" width="10" style="221" bestFit="1" customWidth="1"/>
    <col min="16" max="16" width="11" style="221" bestFit="1" customWidth="1"/>
    <col min="17" max="17" width="10.28515625" style="221" bestFit="1" customWidth="1"/>
    <col min="18" max="18" width="9.5703125" style="221" bestFit="1" customWidth="1"/>
    <col min="19" max="19" width="13.5703125" style="221" bestFit="1" customWidth="1"/>
    <col min="20" max="20" width="10" style="221" bestFit="1" customWidth="1"/>
    <col min="21" max="21" width="11" style="221" bestFit="1" customWidth="1"/>
    <col min="22" max="22" width="10.28515625" style="221" bestFit="1" customWidth="1"/>
    <col min="23" max="23" width="9.28515625" style="221" bestFit="1" customWidth="1"/>
    <col min="24" max="24" width="13.5703125" style="221" bestFit="1" customWidth="1"/>
    <col min="25" max="25" width="10" style="221" bestFit="1" customWidth="1"/>
    <col min="26" max="26" width="11" style="221" bestFit="1" customWidth="1"/>
    <col min="27" max="27" width="10.28515625" style="221" bestFit="1" customWidth="1"/>
    <col min="28" max="28" width="9.28515625" style="221" bestFit="1" customWidth="1"/>
    <col min="29" max="29" width="13.5703125" style="221" bestFit="1" customWidth="1"/>
    <col min="30" max="30" width="10" style="221" bestFit="1" customWidth="1"/>
    <col min="31" max="31" width="11" style="221" bestFit="1" customWidth="1"/>
    <col min="32" max="32" width="10.28515625" style="221" bestFit="1" customWidth="1"/>
    <col min="33" max="33" width="9.28515625" style="221" bestFit="1" customWidth="1"/>
    <col min="34" max="34" width="13.5703125" style="221" bestFit="1" customWidth="1"/>
    <col min="35" max="35" width="10" style="221" bestFit="1" customWidth="1"/>
    <col min="36" max="36" width="11" style="221" bestFit="1" customWidth="1"/>
    <col min="37" max="37" width="10.28515625" style="221" bestFit="1" customWidth="1"/>
    <col min="38" max="38" width="9.28515625" style="221" bestFit="1" customWidth="1"/>
    <col min="39" max="39" width="13.5703125" style="221" bestFit="1" customWidth="1"/>
    <col min="40" max="40" width="10" style="221" bestFit="1" customWidth="1"/>
    <col min="41" max="41" width="11" style="221" bestFit="1" customWidth="1"/>
    <col min="42" max="42" width="10.28515625" style="221" bestFit="1" customWidth="1"/>
    <col min="43" max="43" width="8.28515625" style="221" bestFit="1" customWidth="1"/>
    <col min="44" max="44" width="13.5703125" style="221" bestFit="1" customWidth="1"/>
    <col min="45" max="45" width="10" style="221" bestFit="1" customWidth="1"/>
    <col min="46" max="46" width="11" style="221" bestFit="1" customWidth="1"/>
    <col min="47" max="47" width="10.28515625" style="221" bestFit="1" customWidth="1"/>
    <col min="48" max="48" width="9.5703125" style="221" bestFit="1" customWidth="1"/>
    <col min="49" max="49" width="13.5703125" style="221" bestFit="1" customWidth="1"/>
    <col min="50" max="50" width="10" style="221" bestFit="1" customWidth="1"/>
    <col min="51" max="51" width="11" style="221" bestFit="1" customWidth="1"/>
    <col min="52" max="52" width="10.28515625" style="221" bestFit="1" customWidth="1"/>
    <col min="53" max="53" width="9.5703125" style="221" bestFit="1" customWidth="1"/>
    <col min="54" max="54" width="13.5703125" style="221" bestFit="1" customWidth="1"/>
    <col min="55" max="55" width="10" style="221" bestFit="1" customWidth="1"/>
    <col min="56" max="56" width="11" style="221" bestFit="1" customWidth="1"/>
    <col min="57" max="57" width="10.28515625" style="221" bestFit="1" customWidth="1"/>
    <col min="58" max="58" width="9.5703125" style="221" bestFit="1" customWidth="1"/>
    <col min="59" max="59" width="13.5703125" style="221" bestFit="1" customWidth="1"/>
    <col min="60" max="60" width="10" style="221" bestFit="1" customWidth="1"/>
    <col min="61" max="61" width="11" style="221" bestFit="1" customWidth="1"/>
    <col min="62" max="62" width="10.28515625" style="221" bestFit="1" customWidth="1"/>
    <col min="63" max="63" width="9.5703125" style="221" bestFit="1" customWidth="1"/>
    <col min="64" max="64" width="13.5703125" style="221" bestFit="1" customWidth="1"/>
    <col min="65" max="65" width="10" style="221" bestFit="1" customWidth="1"/>
    <col min="66" max="66" width="11" style="221" bestFit="1" customWidth="1"/>
    <col min="67" max="67" width="10.28515625" style="221" bestFit="1" customWidth="1"/>
    <col min="68" max="16384" width="11.42578125" style="221"/>
  </cols>
  <sheetData>
    <row r="1" spans="1:67" x14ac:dyDescent="0.35">
      <c r="A1" s="221" t="s">
        <v>171</v>
      </c>
    </row>
    <row r="2" spans="1:67" x14ac:dyDescent="0.35">
      <c r="A2" s="1"/>
      <c r="B2" s="1"/>
      <c r="C2" s="237" t="s">
        <v>331</v>
      </c>
      <c r="D2" s="677" t="s">
        <v>329</v>
      </c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9"/>
      <c r="AB2" s="677" t="s">
        <v>332</v>
      </c>
      <c r="AC2" s="678"/>
      <c r="AD2" s="678"/>
      <c r="AE2" s="678"/>
      <c r="AF2" s="678"/>
      <c r="AG2" s="678"/>
      <c r="AH2" s="678"/>
      <c r="AI2" s="678"/>
      <c r="AJ2" s="678"/>
      <c r="AK2" s="678"/>
      <c r="AL2" s="678"/>
      <c r="AM2" s="678"/>
      <c r="AN2" s="678"/>
      <c r="AO2" s="678"/>
      <c r="AP2" s="678"/>
      <c r="AQ2" s="678"/>
      <c r="AR2" s="678"/>
      <c r="AS2" s="678"/>
      <c r="AT2" s="678"/>
      <c r="AU2" s="679"/>
      <c r="AV2" s="677" t="s">
        <v>333</v>
      </c>
      <c r="AW2" s="678"/>
      <c r="AX2" s="678"/>
      <c r="AY2" s="678"/>
      <c r="AZ2" s="678"/>
      <c r="BA2" s="678"/>
      <c r="BB2" s="678"/>
      <c r="BC2" s="678"/>
      <c r="BD2" s="678"/>
      <c r="BE2" s="678"/>
      <c r="BF2" s="678"/>
      <c r="BG2" s="678"/>
      <c r="BH2" s="678"/>
      <c r="BI2" s="678"/>
      <c r="BJ2" s="678"/>
      <c r="BK2" s="678"/>
      <c r="BL2" s="678"/>
      <c r="BM2" s="678"/>
      <c r="BN2" s="678"/>
      <c r="BO2" s="679"/>
    </row>
    <row r="3" spans="1:67" x14ac:dyDescent="0.35">
      <c r="A3" s="1"/>
      <c r="B3" s="1"/>
      <c r="C3" s="237" t="s">
        <v>330</v>
      </c>
      <c r="D3" s="678">
        <v>9</v>
      </c>
      <c r="E3" s="678"/>
      <c r="F3" s="678"/>
      <c r="G3" s="679"/>
      <c r="H3" s="677">
        <v>12</v>
      </c>
      <c r="I3" s="678"/>
      <c r="J3" s="678"/>
      <c r="K3" s="678"/>
      <c r="L3" s="679"/>
      <c r="M3" s="677">
        <v>46</v>
      </c>
      <c r="N3" s="678"/>
      <c r="O3" s="678"/>
      <c r="P3" s="678"/>
      <c r="Q3" s="679"/>
      <c r="R3" s="677">
        <v>48</v>
      </c>
      <c r="S3" s="678"/>
      <c r="T3" s="678"/>
      <c r="U3" s="678"/>
      <c r="V3" s="679"/>
      <c r="W3" s="677">
        <v>65</v>
      </c>
      <c r="X3" s="678"/>
      <c r="Y3" s="678"/>
      <c r="Z3" s="678"/>
      <c r="AA3" s="679"/>
      <c r="AB3" s="677">
        <v>11</v>
      </c>
      <c r="AC3" s="678"/>
      <c r="AD3" s="678"/>
      <c r="AE3" s="678"/>
      <c r="AF3" s="679"/>
      <c r="AG3" s="677">
        <v>30</v>
      </c>
      <c r="AH3" s="678"/>
      <c r="AI3" s="678"/>
      <c r="AJ3" s="678"/>
      <c r="AK3" s="679"/>
      <c r="AL3" s="677">
        <v>34</v>
      </c>
      <c r="AM3" s="678"/>
      <c r="AN3" s="678"/>
      <c r="AO3" s="678"/>
      <c r="AP3" s="679"/>
      <c r="AQ3" s="677">
        <v>66</v>
      </c>
      <c r="AR3" s="678"/>
      <c r="AS3" s="678"/>
      <c r="AT3" s="678"/>
      <c r="AU3" s="679"/>
      <c r="AV3" s="677">
        <v>31</v>
      </c>
      <c r="AW3" s="678"/>
      <c r="AX3" s="678"/>
      <c r="AY3" s="678"/>
      <c r="AZ3" s="679"/>
      <c r="BA3" s="677">
        <v>32</v>
      </c>
      <c r="BB3" s="678"/>
      <c r="BC3" s="678"/>
      <c r="BD3" s="678"/>
      <c r="BE3" s="679"/>
      <c r="BF3" s="677">
        <v>81</v>
      </c>
      <c r="BG3" s="678"/>
      <c r="BH3" s="678"/>
      <c r="BI3" s="678"/>
      <c r="BJ3" s="679"/>
      <c r="BK3" s="677">
        <v>82</v>
      </c>
      <c r="BL3" s="678"/>
      <c r="BM3" s="678"/>
      <c r="BN3" s="678"/>
      <c r="BO3" s="679"/>
    </row>
    <row r="4" spans="1:67" ht="36" x14ac:dyDescent="0.35">
      <c r="B4" s="222" t="s">
        <v>88</v>
      </c>
      <c r="C4" s="226"/>
      <c r="D4" s="223" t="s">
        <v>89</v>
      </c>
      <c r="E4" s="224" t="s">
        <v>90</v>
      </c>
      <c r="F4" s="225" t="s">
        <v>4</v>
      </c>
      <c r="G4" s="225" t="s">
        <v>91</v>
      </c>
      <c r="H4" s="226"/>
      <c r="I4" s="223" t="s">
        <v>89</v>
      </c>
      <c r="J4" s="224" t="s">
        <v>90</v>
      </c>
      <c r="K4" s="225" t="s">
        <v>4</v>
      </c>
      <c r="L4" s="225" t="s">
        <v>91</v>
      </c>
      <c r="M4" s="226"/>
      <c r="N4" s="223" t="s">
        <v>89</v>
      </c>
      <c r="O4" s="224" t="s">
        <v>90</v>
      </c>
      <c r="P4" s="225" t="s">
        <v>4</v>
      </c>
      <c r="Q4" s="225" t="s">
        <v>91</v>
      </c>
      <c r="R4" s="226"/>
      <c r="S4" s="223" t="s">
        <v>89</v>
      </c>
      <c r="T4" s="224" t="s">
        <v>90</v>
      </c>
      <c r="U4" s="225" t="s">
        <v>4</v>
      </c>
      <c r="V4" s="225" t="s">
        <v>91</v>
      </c>
      <c r="W4" s="226"/>
      <c r="X4" s="223" t="s">
        <v>89</v>
      </c>
      <c r="Y4" s="224" t="s">
        <v>90</v>
      </c>
      <c r="Z4" s="225" t="s">
        <v>4</v>
      </c>
      <c r="AA4" s="225" t="s">
        <v>91</v>
      </c>
      <c r="AB4" s="226"/>
      <c r="AC4" s="223" t="s">
        <v>89</v>
      </c>
      <c r="AD4" s="224" t="s">
        <v>90</v>
      </c>
      <c r="AE4" s="225" t="s">
        <v>4</v>
      </c>
      <c r="AF4" s="225" t="s">
        <v>91</v>
      </c>
      <c r="AG4" s="226"/>
      <c r="AH4" s="223" t="s">
        <v>89</v>
      </c>
      <c r="AI4" s="224" t="s">
        <v>90</v>
      </c>
      <c r="AJ4" s="225" t="s">
        <v>4</v>
      </c>
      <c r="AK4" s="225" t="s">
        <v>91</v>
      </c>
      <c r="AL4" s="226"/>
      <c r="AM4" s="223" t="s">
        <v>89</v>
      </c>
      <c r="AN4" s="224" t="s">
        <v>90</v>
      </c>
      <c r="AO4" s="225" t="s">
        <v>4</v>
      </c>
      <c r="AP4" s="225" t="s">
        <v>91</v>
      </c>
      <c r="AQ4" s="226"/>
      <c r="AR4" s="223" t="s">
        <v>89</v>
      </c>
      <c r="AS4" s="224" t="s">
        <v>90</v>
      </c>
      <c r="AT4" s="225" t="s">
        <v>4</v>
      </c>
      <c r="AU4" s="225" t="s">
        <v>91</v>
      </c>
      <c r="AV4" s="226"/>
      <c r="AW4" s="223" t="s">
        <v>89</v>
      </c>
      <c r="AX4" s="224" t="s">
        <v>90</v>
      </c>
      <c r="AY4" s="225" t="s">
        <v>4</v>
      </c>
      <c r="AZ4" s="225" t="s">
        <v>91</v>
      </c>
      <c r="BA4" s="226"/>
      <c r="BB4" s="223" t="s">
        <v>89</v>
      </c>
      <c r="BC4" s="224" t="s">
        <v>90</v>
      </c>
      <c r="BD4" s="225" t="s">
        <v>4</v>
      </c>
      <c r="BE4" s="225" t="s">
        <v>91</v>
      </c>
      <c r="BF4" s="226"/>
      <c r="BG4" s="223" t="s">
        <v>89</v>
      </c>
      <c r="BH4" s="224" t="s">
        <v>90</v>
      </c>
      <c r="BI4" s="225" t="s">
        <v>4</v>
      </c>
      <c r="BJ4" s="225" t="s">
        <v>91</v>
      </c>
      <c r="BK4" s="226"/>
      <c r="BL4" s="223" t="s">
        <v>89</v>
      </c>
      <c r="BM4" s="224" t="s">
        <v>90</v>
      </c>
      <c r="BN4" s="225" t="s">
        <v>4</v>
      </c>
      <c r="BO4" s="225" t="s">
        <v>91</v>
      </c>
    </row>
    <row r="5" spans="1:67" x14ac:dyDescent="0.35">
      <c r="A5" s="222" t="s">
        <v>74</v>
      </c>
      <c r="B5" s="222" t="s">
        <v>172</v>
      </c>
      <c r="C5" s="227">
        <v>142377.88</v>
      </c>
      <c r="D5" s="228"/>
      <c r="E5" s="228"/>
      <c r="F5" s="228"/>
      <c r="G5" s="228"/>
      <c r="H5" s="227">
        <v>522445.85</v>
      </c>
      <c r="I5" s="228"/>
      <c r="J5" s="228"/>
      <c r="K5" s="228"/>
      <c r="L5" s="228"/>
      <c r="M5" s="227">
        <v>226947.92</v>
      </c>
      <c r="N5" s="228"/>
      <c r="O5" s="228"/>
      <c r="P5" s="228"/>
      <c r="Q5" s="228"/>
      <c r="R5" s="227">
        <v>282829.51</v>
      </c>
      <c r="S5" s="228"/>
      <c r="T5" s="228"/>
      <c r="U5" s="228"/>
      <c r="V5" s="228"/>
      <c r="W5" s="227">
        <v>126054.91</v>
      </c>
      <c r="X5" s="228"/>
      <c r="Y5" s="228"/>
      <c r="Z5" s="228"/>
      <c r="AA5" s="228"/>
      <c r="AB5" s="227">
        <v>196842.39</v>
      </c>
      <c r="AC5" s="228"/>
      <c r="AD5" s="228"/>
      <c r="AE5" s="228"/>
      <c r="AF5" s="228"/>
      <c r="AG5" s="227">
        <v>137888.07500000001</v>
      </c>
      <c r="AH5" s="228"/>
      <c r="AI5" s="228"/>
      <c r="AJ5" s="228"/>
      <c r="AK5" s="228"/>
      <c r="AL5" s="227">
        <v>132238.04</v>
      </c>
      <c r="AM5" s="228"/>
      <c r="AN5" s="228"/>
      <c r="AO5" s="228"/>
      <c r="AP5" s="228"/>
      <c r="AQ5" s="227">
        <v>66088.100000000006</v>
      </c>
      <c r="AR5" s="228"/>
      <c r="AS5" s="228"/>
      <c r="AT5" s="228"/>
      <c r="AU5" s="228"/>
      <c r="AV5" s="227">
        <v>328219.40999999997</v>
      </c>
      <c r="AW5" s="228"/>
      <c r="AX5" s="228"/>
      <c r="AY5" s="228"/>
      <c r="AZ5" s="228"/>
      <c r="BA5" s="227">
        <v>446747.37</v>
      </c>
      <c r="BB5" s="228"/>
      <c r="BC5" s="228"/>
      <c r="BD5" s="228"/>
      <c r="BE5" s="228"/>
      <c r="BF5" s="227">
        <v>294544.32</v>
      </c>
      <c r="BG5" s="228"/>
      <c r="BH5" s="228"/>
      <c r="BI5" s="228"/>
      <c r="BJ5" s="228"/>
      <c r="BK5" s="227">
        <v>205693.99</v>
      </c>
      <c r="BL5" s="228"/>
      <c r="BM5" s="228"/>
      <c r="BN5" s="228"/>
      <c r="BO5" s="228"/>
    </row>
    <row r="6" spans="1:67" x14ac:dyDescent="0.35">
      <c r="A6" s="222" t="s">
        <v>75</v>
      </c>
      <c r="B6" s="222" t="s">
        <v>173</v>
      </c>
      <c r="C6" s="227">
        <v>185836.75</v>
      </c>
      <c r="D6" s="228"/>
      <c r="E6" s="228"/>
      <c r="F6" s="228"/>
      <c r="G6" s="228"/>
      <c r="H6" s="227">
        <v>493992.03</v>
      </c>
      <c r="I6" s="228"/>
      <c r="J6" s="228"/>
      <c r="K6" s="228"/>
      <c r="L6" s="228"/>
      <c r="M6" s="227">
        <v>204956.99</v>
      </c>
      <c r="N6" s="228"/>
      <c r="O6" s="228"/>
      <c r="P6" s="228"/>
      <c r="Q6" s="228"/>
      <c r="R6" s="227">
        <v>229573.4</v>
      </c>
      <c r="S6" s="228"/>
      <c r="T6" s="228"/>
      <c r="U6" s="228"/>
      <c r="V6" s="228"/>
      <c r="W6" s="227">
        <v>190147.6</v>
      </c>
      <c r="X6" s="228"/>
      <c r="Y6" s="228"/>
      <c r="Z6" s="228"/>
      <c r="AA6" s="228"/>
      <c r="AB6" s="227">
        <v>159361.28</v>
      </c>
      <c r="AC6" s="228"/>
      <c r="AD6" s="228"/>
      <c r="AE6" s="228"/>
      <c r="AF6" s="228"/>
      <c r="AG6" s="227">
        <v>100830.86</v>
      </c>
      <c r="AH6" s="228"/>
      <c r="AI6" s="228"/>
      <c r="AJ6" s="228"/>
      <c r="AK6" s="228"/>
      <c r="AL6" s="227">
        <v>82570.679999999993</v>
      </c>
      <c r="AM6" s="228"/>
      <c r="AN6" s="228"/>
      <c r="AO6" s="228"/>
      <c r="AP6" s="228"/>
      <c r="AQ6" s="227">
        <v>63002.3</v>
      </c>
      <c r="AR6" s="228"/>
      <c r="AS6" s="228"/>
      <c r="AT6" s="228"/>
      <c r="AU6" s="228"/>
      <c r="AV6" s="227">
        <v>338823.2</v>
      </c>
      <c r="AW6" s="228"/>
      <c r="AX6" s="228"/>
      <c r="AY6" s="228"/>
      <c r="AZ6" s="228"/>
      <c r="BA6" s="227">
        <v>424561.1</v>
      </c>
      <c r="BB6" s="228"/>
      <c r="BC6" s="228"/>
      <c r="BD6" s="228"/>
      <c r="BE6" s="228"/>
      <c r="BF6" s="227">
        <v>284355.39</v>
      </c>
      <c r="BG6" s="228"/>
      <c r="BH6" s="228"/>
      <c r="BI6" s="228"/>
      <c r="BJ6" s="228"/>
      <c r="BK6" s="227">
        <v>201330.92</v>
      </c>
      <c r="BL6" s="228"/>
      <c r="BM6" s="228"/>
      <c r="BN6" s="228"/>
      <c r="BO6" s="228"/>
    </row>
    <row r="7" spans="1:67" x14ac:dyDescent="0.35">
      <c r="A7" s="229" t="s">
        <v>14</v>
      </c>
      <c r="B7" s="229" t="s">
        <v>174</v>
      </c>
      <c r="C7" s="230"/>
      <c r="D7" s="230">
        <v>1940</v>
      </c>
      <c r="E7" s="230">
        <v>43075.223050000001</v>
      </c>
      <c r="F7" s="230">
        <v>22203.723221649485</v>
      </c>
      <c r="G7" s="230">
        <v>13779.814999999999</v>
      </c>
      <c r="H7" s="230"/>
      <c r="I7" s="230">
        <v>7302</v>
      </c>
      <c r="J7" s="230">
        <v>162645.73908</v>
      </c>
      <c r="K7" s="230">
        <v>22274.135727198027</v>
      </c>
      <c r="L7" s="230">
        <v>18424.305</v>
      </c>
      <c r="M7" s="230"/>
      <c r="N7" s="230">
        <v>3491</v>
      </c>
      <c r="O7" s="230">
        <v>57931.222829999999</v>
      </c>
      <c r="P7" s="230">
        <v>16594.449392724149</v>
      </c>
      <c r="Q7" s="230">
        <v>10960.09</v>
      </c>
      <c r="R7" s="230"/>
      <c r="S7" s="230">
        <v>2160</v>
      </c>
      <c r="T7" s="230">
        <v>57638.482819999997</v>
      </c>
      <c r="U7" s="230">
        <v>26684.482787037035</v>
      </c>
      <c r="V7" s="230">
        <v>22006.11</v>
      </c>
      <c r="W7" s="230"/>
      <c r="X7" s="230">
        <v>3920</v>
      </c>
      <c r="Y7" s="230">
        <v>47989.375970000001</v>
      </c>
      <c r="Z7" s="230">
        <v>12242.187747448979</v>
      </c>
      <c r="AA7" s="230">
        <v>7823.73</v>
      </c>
      <c r="AB7" s="230"/>
      <c r="AC7" s="230">
        <v>2797</v>
      </c>
      <c r="AD7" s="230">
        <v>40224.683939999995</v>
      </c>
      <c r="AE7" s="230">
        <v>14381.36715766893</v>
      </c>
      <c r="AF7" s="230">
        <v>6840.91</v>
      </c>
      <c r="AG7" s="230"/>
      <c r="AH7" s="230">
        <v>2251</v>
      </c>
      <c r="AI7" s="230">
        <v>24380.975770000001</v>
      </c>
      <c r="AJ7" s="230">
        <v>10831.175375388717</v>
      </c>
      <c r="AK7" s="230">
        <v>4305.17</v>
      </c>
      <c r="AL7" s="230"/>
      <c r="AM7" s="230">
        <v>1415</v>
      </c>
      <c r="AN7" s="230">
        <v>17766.534309999999</v>
      </c>
      <c r="AO7" s="230">
        <v>12555.854636042402</v>
      </c>
      <c r="AP7" s="230">
        <v>3097.87</v>
      </c>
      <c r="AQ7" s="230"/>
      <c r="AR7" s="230">
        <v>857</v>
      </c>
      <c r="AS7" s="230">
        <v>11567.23443</v>
      </c>
      <c r="AT7" s="230">
        <v>13497.356394399067</v>
      </c>
      <c r="AU7" s="230">
        <v>3273.96</v>
      </c>
      <c r="AV7" s="230"/>
      <c r="AW7" s="230">
        <v>5275</v>
      </c>
      <c r="AX7" s="230">
        <v>85688.089720000004</v>
      </c>
      <c r="AY7" s="230">
        <v>16244.18762464455</v>
      </c>
      <c r="AZ7" s="230">
        <v>9877.35</v>
      </c>
      <c r="BA7" s="230"/>
      <c r="BB7" s="230">
        <v>6399</v>
      </c>
      <c r="BC7" s="230">
        <v>108250.33067</v>
      </c>
      <c r="BD7" s="230">
        <v>16916.757410532897</v>
      </c>
      <c r="BE7" s="230">
        <v>13161.67</v>
      </c>
      <c r="BF7" s="230"/>
      <c r="BG7" s="230">
        <v>4733</v>
      </c>
      <c r="BH7" s="230">
        <v>81982.707849999992</v>
      </c>
      <c r="BI7" s="230">
        <v>17321.510215508133</v>
      </c>
      <c r="BJ7" s="230">
        <v>13386.51</v>
      </c>
      <c r="BK7" s="230"/>
      <c r="BL7" s="230">
        <v>4092</v>
      </c>
      <c r="BM7" s="230">
        <v>51271.702229999995</v>
      </c>
      <c r="BN7" s="230">
        <v>12529.741502932551</v>
      </c>
      <c r="BO7" s="230">
        <v>7873.34</v>
      </c>
    </row>
    <row r="8" spans="1:67" x14ac:dyDescent="0.35">
      <c r="A8" s="232" t="s">
        <v>15</v>
      </c>
      <c r="B8" s="232" t="s">
        <v>175</v>
      </c>
      <c r="C8" s="233"/>
      <c r="D8" s="233">
        <v>1925</v>
      </c>
      <c r="E8" s="233">
        <v>35103.523719999997</v>
      </c>
      <c r="F8" s="233">
        <v>18235.596737662338</v>
      </c>
      <c r="G8" s="233">
        <v>11387.22</v>
      </c>
      <c r="H8" s="233"/>
      <c r="I8" s="233">
        <v>7245</v>
      </c>
      <c r="J8" s="233">
        <v>108480.52789</v>
      </c>
      <c r="K8" s="233">
        <v>14973.15774879227</v>
      </c>
      <c r="L8" s="233">
        <v>12548.84</v>
      </c>
      <c r="M8" s="233"/>
      <c r="N8" s="233">
        <v>3476</v>
      </c>
      <c r="O8" s="233">
        <v>43956.772799999999</v>
      </c>
      <c r="P8" s="233">
        <v>12645.791944764096</v>
      </c>
      <c r="Q8" s="233">
        <v>9193.84</v>
      </c>
      <c r="R8" s="233"/>
      <c r="S8" s="233">
        <v>2149</v>
      </c>
      <c r="T8" s="233">
        <v>43501.077549999995</v>
      </c>
      <c r="U8" s="233">
        <v>20242.474429967428</v>
      </c>
      <c r="V8" s="233">
        <v>16192.11</v>
      </c>
      <c r="W8" s="233"/>
      <c r="X8" s="233">
        <v>3904</v>
      </c>
      <c r="Y8" s="233">
        <v>38581.801479999995</v>
      </c>
      <c r="Z8" s="233">
        <v>9882.6335758196728</v>
      </c>
      <c r="AA8" s="233">
        <v>6449.86</v>
      </c>
      <c r="AB8" s="233"/>
      <c r="AC8" s="233">
        <v>2788</v>
      </c>
      <c r="AD8" s="233">
        <v>35055.921280000002</v>
      </c>
      <c r="AE8" s="233">
        <v>12573.859856527977</v>
      </c>
      <c r="AF8" s="233">
        <v>6360.6949999999997</v>
      </c>
      <c r="AG8" s="233"/>
      <c r="AH8" s="233">
        <v>2221</v>
      </c>
      <c r="AI8" s="233">
        <v>21198.030780000001</v>
      </c>
      <c r="AJ8" s="233">
        <v>9544.3632507879338</v>
      </c>
      <c r="AK8" s="233">
        <v>4123.93</v>
      </c>
      <c r="AL8" s="233"/>
      <c r="AM8" s="233">
        <v>1405</v>
      </c>
      <c r="AN8" s="233">
        <v>15446.8418</v>
      </c>
      <c r="AO8" s="233">
        <v>10994.193451957295</v>
      </c>
      <c r="AP8" s="233">
        <v>3000.9</v>
      </c>
      <c r="AQ8" s="233"/>
      <c r="AR8" s="233">
        <v>851</v>
      </c>
      <c r="AS8" s="233">
        <v>10031.20239</v>
      </c>
      <c r="AT8" s="233">
        <v>11787.54687426557</v>
      </c>
      <c r="AU8" s="233">
        <v>3164.0499999999997</v>
      </c>
      <c r="AV8" s="233"/>
      <c r="AW8" s="233">
        <v>5265</v>
      </c>
      <c r="AX8" s="233">
        <v>73871.931219999999</v>
      </c>
      <c r="AY8" s="233">
        <v>14030.756167141501</v>
      </c>
      <c r="AZ8" s="233">
        <v>8738.7000000000007</v>
      </c>
      <c r="BA8" s="233"/>
      <c r="BB8" s="233">
        <v>6389</v>
      </c>
      <c r="BC8" s="233">
        <v>95224.099679999999</v>
      </c>
      <c r="BD8" s="233">
        <v>14904.382482391611</v>
      </c>
      <c r="BE8" s="233">
        <v>11922.44</v>
      </c>
      <c r="BF8" s="233"/>
      <c r="BG8" s="233">
        <v>4726</v>
      </c>
      <c r="BH8" s="233">
        <v>63320.817940000001</v>
      </c>
      <c r="BI8" s="233">
        <v>13398.395670757511</v>
      </c>
      <c r="BJ8" s="233">
        <v>11006.625</v>
      </c>
      <c r="BK8" s="233"/>
      <c r="BL8" s="233">
        <v>4088</v>
      </c>
      <c r="BM8" s="233">
        <v>44643.397149999997</v>
      </c>
      <c r="BN8" s="233">
        <v>10920.596171722113</v>
      </c>
      <c r="BO8" s="233">
        <v>7364.6200000000008</v>
      </c>
    </row>
    <row r="9" spans="1:67" x14ac:dyDescent="0.35">
      <c r="A9" s="222" t="s">
        <v>17</v>
      </c>
      <c r="B9" s="222" t="s">
        <v>176</v>
      </c>
      <c r="C9" s="234"/>
      <c r="D9" s="227">
        <v>1925</v>
      </c>
      <c r="E9" s="227">
        <v>17700.469000000001</v>
      </c>
      <c r="F9" s="227">
        <v>9195.0488311688314</v>
      </c>
      <c r="G9" s="227">
        <v>5131.1899999999996</v>
      </c>
      <c r="H9" s="234"/>
      <c r="I9" s="227">
        <v>7242</v>
      </c>
      <c r="J9" s="227">
        <v>52002.500770000006</v>
      </c>
      <c r="K9" s="227">
        <v>7180.6822383319522</v>
      </c>
      <c r="L9" s="227">
        <v>5838.2800000000007</v>
      </c>
      <c r="M9" s="234"/>
      <c r="N9" s="227">
        <v>3475</v>
      </c>
      <c r="O9" s="227">
        <v>21509.052640000002</v>
      </c>
      <c r="P9" s="227">
        <v>6189.6554359712227</v>
      </c>
      <c r="Q9" s="227">
        <v>4175.6499999999996</v>
      </c>
      <c r="R9" s="234"/>
      <c r="S9" s="227">
        <v>2149</v>
      </c>
      <c r="T9" s="227">
        <v>21343.1548</v>
      </c>
      <c r="U9" s="227">
        <v>9931.6681247091674</v>
      </c>
      <c r="V9" s="227">
        <v>7832.68</v>
      </c>
      <c r="W9" s="234"/>
      <c r="X9" s="227">
        <v>3904</v>
      </c>
      <c r="Y9" s="227">
        <v>19034.49469</v>
      </c>
      <c r="Z9" s="227">
        <v>4875.6390087090167</v>
      </c>
      <c r="AA9" s="227">
        <v>2954.98</v>
      </c>
      <c r="AB9" s="234"/>
      <c r="AC9" s="227">
        <v>2787</v>
      </c>
      <c r="AD9" s="227">
        <v>17852.399839999998</v>
      </c>
      <c r="AE9" s="227">
        <v>6405.5973591675638</v>
      </c>
      <c r="AF9" s="227">
        <v>2918.25</v>
      </c>
      <c r="AG9" s="234"/>
      <c r="AH9" s="227">
        <v>2219</v>
      </c>
      <c r="AI9" s="227">
        <v>10791.921060000001</v>
      </c>
      <c r="AJ9" s="227">
        <v>4863.4164308246955</v>
      </c>
      <c r="AK9" s="227">
        <v>1904.16</v>
      </c>
      <c r="AL9" s="234"/>
      <c r="AM9" s="227">
        <v>1405</v>
      </c>
      <c r="AN9" s="227">
        <v>7998.0173199999999</v>
      </c>
      <c r="AO9" s="227">
        <v>5692.5390177935942</v>
      </c>
      <c r="AP9" s="227">
        <v>1346.36</v>
      </c>
      <c r="AQ9" s="234"/>
      <c r="AR9" s="227">
        <v>851</v>
      </c>
      <c r="AS9" s="227">
        <v>5092.6592199999996</v>
      </c>
      <c r="AT9" s="227">
        <v>5984.3234077555817</v>
      </c>
      <c r="AU9" s="227">
        <v>1332.02</v>
      </c>
      <c r="AV9" s="234"/>
      <c r="AW9" s="227">
        <v>5265</v>
      </c>
      <c r="AX9" s="227">
        <v>37939.736079999995</v>
      </c>
      <c r="AY9" s="227">
        <v>7206.0277454890793</v>
      </c>
      <c r="AZ9" s="227">
        <v>3971.06</v>
      </c>
      <c r="BA9" s="234"/>
      <c r="BB9" s="227">
        <v>6389</v>
      </c>
      <c r="BC9" s="227">
        <v>48810.402649999996</v>
      </c>
      <c r="BD9" s="227">
        <v>7639.7562451087806</v>
      </c>
      <c r="BE9" s="227">
        <v>5569.96</v>
      </c>
      <c r="BF9" s="234"/>
      <c r="BG9" s="227">
        <v>4724</v>
      </c>
      <c r="BH9" s="227">
        <v>31235.394230000002</v>
      </c>
      <c r="BI9" s="227">
        <v>6612.0648243014393</v>
      </c>
      <c r="BJ9" s="227">
        <v>5026.8150000000005</v>
      </c>
      <c r="BK9" s="234"/>
      <c r="BL9" s="227">
        <v>4088</v>
      </c>
      <c r="BM9" s="227">
        <v>22224.100280000002</v>
      </c>
      <c r="BN9" s="227">
        <v>5436.4237475538157</v>
      </c>
      <c r="BO9" s="227">
        <v>3363.4350000000004</v>
      </c>
    </row>
    <row r="10" spans="1:67" x14ac:dyDescent="0.35">
      <c r="A10" s="222" t="s">
        <v>19</v>
      </c>
      <c r="B10" s="222" t="s">
        <v>177</v>
      </c>
      <c r="C10" s="234"/>
      <c r="D10" s="227">
        <v>1924</v>
      </c>
      <c r="E10" s="227">
        <v>12312.199570000001</v>
      </c>
      <c r="F10" s="227">
        <v>6399.2721257796256</v>
      </c>
      <c r="G10" s="227">
        <v>3572.895</v>
      </c>
      <c r="H10" s="234"/>
      <c r="I10" s="227">
        <v>7242</v>
      </c>
      <c r="J10" s="227">
        <v>35980.130119999994</v>
      </c>
      <c r="K10" s="227">
        <v>4968.2587848660587</v>
      </c>
      <c r="L10" s="227">
        <v>4001.6950000000002</v>
      </c>
      <c r="M10" s="234"/>
      <c r="N10" s="227">
        <v>3474</v>
      </c>
      <c r="O10" s="227">
        <v>14980.709710000001</v>
      </c>
      <c r="P10" s="227">
        <v>4312.2365313759356</v>
      </c>
      <c r="Q10" s="227">
        <v>2900.9549999999999</v>
      </c>
      <c r="R10" s="234"/>
      <c r="S10" s="227">
        <v>2149</v>
      </c>
      <c r="T10" s="227">
        <v>14896.72689</v>
      </c>
      <c r="U10" s="227">
        <v>6931.9343369008839</v>
      </c>
      <c r="V10" s="227">
        <v>5449.17</v>
      </c>
      <c r="W10" s="234"/>
      <c r="X10" s="227">
        <v>3900</v>
      </c>
      <c r="Y10" s="227">
        <v>13187.208269999999</v>
      </c>
      <c r="Z10" s="227">
        <v>3381.335453846154</v>
      </c>
      <c r="AA10" s="227">
        <v>2033.9</v>
      </c>
      <c r="AB10" s="234"/>
      <c r="AC10" s="227">
        <v>2787</v>
      </c>
      <c r="AD10" s="227">
        <v>12379.929609999999</v>
      </c>
      <c r="AE10" s="227">
        <v>4442.0271295299608</v>
      </c>
      <c r="AF10" s="227">
        <v>1997.52</v>
      </c>
      <c r="AG10" s="234"/>
      <c r="AH10" s="227">
        <v>2213</v>
      </c>
      <c r="AI10" s="227">
        <v>7406.8689299999996</v>
      </c>
      <c r="AJ10" s="227">
        <v>3346.9809896068687</v>
      </c>
      <c r="AK10" s="227">
        <v>1281.49</v>
      </c>
      <c r="AL10" s="234"/>
      <c r="AM10" s="227">
        <v>1396</v>
      </c>
      <c r="AN10" s="227">
        <v>5501.8056399999996</v>
      </c>
      <c r="AO10" s="227">
        <v>3941.1215186246418</v>
      </c>
      <c r="AP10" s="227">
        <v>924.255</v>
      </c>
      <c r="AQ10" s="234"/>
      <c r="AR10" s="227">
        <v>848</v>
      </c>
      <c r="AS10" s="227">
        <v>3566.4040199999999</v>
      </c>
      <c r="AT10" s="227">
        <v>4205.6651179245282</v>
      </c>
      <c r="AU10" s="227">
        <v>938.16499999999996</v>
      </c>
      <c r="AV10" s="234"/>
      <c r="AW10" s="227">
        <v>5259</v>
      </c>
      <c r="AX10" s="227">
        <v>26243.53325</v>
      </c>
      <c r="AY10" s="227">
        <v>4990.2135862331243</v>
      </c>
      <c r="AZ10" s="227">
        <v>2710.43</v>
      </c>
      <c r="BA10" s="234"/>
      <c r="BB10" s="227">
        <v>6384</v>
      </c>
      <c r="BC10" s="227">
        <v>33537.50114</v>
      </c>
      <c r="BD10" s="227">
        <v>5253.3679730576441</v>
      </c>
      <c r="BE10" s="227">
        <v>3802.875</v>
      </c>
      <c r="BF10" s="234"/>
      <c r="BG10" s="227">
        <v>4722</v>
      </c>
      <c r="BH10" s="227">
        <v>21565.093730000001</v>
      </c>
      <c r="BI10" s="227">
        <v>4566.9406459127486</v>
      </c>
      <c r="BJ10" s="227">
        <v>3417.3050000000003</v>
      </c>
      <c r="BK10" s="234"/>
      <c r="BL10" s="227">
        <v>4086</v>
      </c>
      <c r="BM10" s="227">
        <v>15340.558560000001</v>
      </c>
      <c r="BN10" s="227">
        <v>3754.419618208517</v>
      </c>
      <c r="BO10" s="227">
        <v>2295.5549999999998</v>
      </c>
    </row>
    <row r="11" spans="1:67" x14ac:dyDescent="0.35">
      <c r="A11" s="222" t="s">
        <v>20</v>
      </c>
      <c r="B11" s="222" t="s">
        <v>178</v>
      </c>
      <c r="C11" s="234"/>
      <c r="D11" s="227">
        <v>1925</v>
      </c>
      <c r="E11" s="227">
        <v>4337.9280199999994</v>
      </c>
      <c r="F11" s="227">
        <v>2253.4691012987014</v>
      </c>
      <c r="G11" s="227">
        <v>2528.98</v>
      </c>
      <c r="H11" s="234"/>
      <c r="I11" s="227">
        <v>7243</v>
      </c>
      <c r="J11" s="227">
        <v>18064.468079999999</v>
      </c>
      <c r="K11" s="227">
        <v>2494.058826453127</v>
      </c>
      <c r="L11" s="227">
        <v>2528.98</v>
      </c>
      <c r="M11" s="234"/>
      <c r="N11" s="227">
        <v>3475</v>
      </c>
      <c r="O11" s="227">
        <v>6645.44812</v>
      </c>
      <c r="P11" s="227">
        <v>1912.3591712230216</v>
      </c>
      <c r="Q11" s="227">
        <v>1863.65</v>
      </c>
      <c r="R11" s="234"/>
      <c r="S11" s="227">
        <v>2149</v>
      </c>
      <c r="T11" s="227">
        <v>6438.7857000000004</v>
      </c>
      <c r="U11" s="227">
        <v>2996.1776174965098</v>
      </c>
      <c r="V11" s="227">
        <v>2528.98</v>
      </c>
      <c r="W11" s="234"/>
      <c r="X11" s="227">
        <v>3904</v>
      </c>
      <c r="Y11" s="227">
        <v>5809.3180000000002</v>
      </c>
      <c r="Z11" s="227">
        <v>1488.0425204918033</v>
      </c>
      <c r="AA11" s="227">
        <v>1374.415</v>
      </c>
      <c r="AB11" s="234"/>
      <c r="AC11" s="227">
        <v>2787</v>
      </c>
      <c r="AD11" s="227">
        <v>4237.82917</v>
      </c>
      <c r="AE11" s="227">
        <v>1520.5702081090778</v>
      </c>
      <c r="AF11" s="227">
        <v>1301.94</v>
      </c>
      <c r="AG11" s="234"/>
      <c r="AH11" s="227">
        <v>2219</v>
      </c>
      <c r="AI11" s="227">
        <v>2732.2957900000001</v>
      </c>
      <c r="AJ11" s="227">
        <v>1231.3185173501577</v>
      </c>
      <c r="AK11" s="227">
        <v>883.3</v>
      </c>
      <c r="AL11" s="234"/>
      <c r="AM11" s="227">
        <v>1405</v>
      </c>
      <c r="AN11" s="227">
        <v>1749.2151399999998</v>
      </c>
      <c r="AO11" s="227">
        <v>1244.9929822064057</v>
      </c>
      <c r="AP11" s="227">
        <v>646.42999999999995</v>
      </c>
      <c r="AQ11" s="234"/>
      <c r="AR11" s="227">
        <v>851</v>
      </c>
      <c r="AS11" s="227">
        <v>1183.75515</v>
      </c>
      <c r="AT11" s="227">
        <v>1391.0166274970622</v>
      </c>
      <c r="AU11" s="227">
        <v>896.41</v>
      </c>
      <c r="AV11" s="234"/>
      <c r="AW11" s="227">
        <v>5265</v>
      </c>
      <c r="AX11" s="227">
        <v>8864.6960799999997</v>
      </c>
      <c r="AY11" s="227">
        <v>1683.7029591642925</v>
      </c>
      <c r="AZ11" s="227">
        <v>1790.7</v>
      </c>
      <c r="BA11" s="234"/>
      <c r="BB11" s="227">
        <v>6389</v>
      </c>
      <c r="BC11" s="227">
        <v>11824.897010000001</v>
      </c>
      <c r="BD11" s="227">
        <v>1850.821256847707</v>
      </c>
      <c r="BE11" s="227">
        <v>2393.7800000000002</v>
      </c>
      <c r="BF11" s="234"/>
      <c r="BG11" s="227">
        <v>4725</v>
      </c>
      <c r="BH11" s="227">
        <v>9417.6888900000013</v>
      </c>
      <c r="BI11" s="227">
        <v>1993.1616698412699</v>
      </c>
      <c r="BJ11" s="227">
        <v>2266.84</v>
      </c>
      <c r="BK11" s="234"/>
      <c r="BL11" s="227">
        <v>4088</v>
      </c>
      <c r="BM11" s="227">
        <v>6445.86618</v>
      </c>
      <c r="BN11" s="227">
        <v>1576.7774412915851</v>
      </c>
      <c r="BO11" s="227">
        <v>1522.2849999999999</v>
      </c>
    </row>
    <row r="12" spans="1:67" x14ac:dyDescent="0.35">
      <c r="A12" s="222" t="s">
        <v>21</v>
      </c>
      <c r="B12" s="222" t="s">
        <v>179</v>
      </c>
      <c r="C12" s="234"/>
      <c r="D12" s="227">
        <v>285</v>
      </c>
      <c r="E12" s="227">
        <v>752.92713000000003</v>
      </c>
      <c r="F12" s="227">
        <v>2641.8495789473682</v>
      </c>
      <c r="G12" s="227">
        <v>2996.74</v>
      </c>
      <c r="H12" s="234"/>
      <c r="I12" s="227">
        <v>876</v>
      </c>
      <c r="J12" s="227">
        <v>2433.4289199999998</v>
      </c>
      <c r="K12" s="227">
        <v>2777.8868949771686</v>
      </c>
      <c r="L12" s="227">
        <v>2996.74</v>
      </c>
      <c r="M12" s="234"/>
      <c r="N12" s="227">
        <v>322</v>
      </c>
      <c r="O12" s="227">
        <v>821.56232999999997</v>
      </c>
      <c r="P12" s="227">
        <v>2551.4358074534161</v>
      </c>
      <c r="Q12" s="227">
        <v>2996.74</v>
      </c>
      <c r="R12" s="234"/>
      <c r="S12" s="227">
        <v>294</v>
      </c>
      <c r="T12" s="227">
        <v>822.41015999999991</v>
      </c>
      <c r="U12" s="227">
        <v>2797.313469387755</v>
      </c>
      <c r="V12" s="227">
        <v>2996.74</v>
      </c>
      <c r="W12" s="234"/>
      <c r="X12" s="227">
        <v>235</v>
      </c>
      <c r="Y12" s="227">
        <v>550.78052000000002</v>
      </c>
      <c r="Z12" s="227">
        <v>2343.7468936170212</v>
      </c>
      <c r="AA12" s="227">
        <v>2996.74</v>
      </c>
      <c r="AB12" s="234"/>
      <c r="AC12" s="227">
        <v>253</v>
      </c>
      <c r="AD12" s="227">
        <v>585.76265999999987</v>
      </c>
      <c r="AE12" s="227">
        <v>2315.2674308300393</v>
      </c>
      <c r="AF12" s="227">
        <v>2996.74</v>
      </c>
      <c r="AG12" s="234"/>
      <c r="AH12" s="227">
        <v>144</v>
      </c>
      <c r="AI12" s="227">
        <v>266.94499999999999</v>
      </c>
      <c r="AJ12" s="227">
        <v>1853.7847222222222</v>
      </c>
      <c r="AK12" s="227">
        <v>1907.7750000000001</v>
      </c>
      <c r="AL12" s="234"/>
      <c r="AM12" s="227">
        <v>100</v>
      </c>
      <c r="AN12" s="227">
        <v>197.80369999999999</v>
      </c>
      <c r="AO12" s="227">
        <v>1978.0369999999998</v>
      </c>
      <c r="AP12" s="227">
        <v>2996.74</v>
      </c>
      <c r="AQ12" s="234"/>
      <c r="AR12" s="227">
        <v>85</v>
      </c>
      <c r="AS12" s="227">
        <v>188.38399999999999</v>
      </c>
      <c r="AT12" s="227">
        <v>2216.2823529411762</v>
      </c>
      <c r="AU12" s="227">
        <v>2996.74</v>
      </c>
      <c r="AV12" s="234"/>
      <c r="AW12" s="227">
        <v>326</v>
      </c>
      <c r="AX12" s="227">
        <v>823.96580999999992</v>
      </c>
      <c r="AY12" s="227">
        <v>2527.5024846625765</v>
      </c>
      <c r="AZ12" s="227">
        <v>2996.74</v>
      </c>
      <c r="BA12" s="234"/>
      <c r="BB12" s="227">
        <v>416</v>
      </c>
      <c r="BC12" s="227">
        <v>1051.2988799999998</v>
      </c>
      <c r="BD12" s="227">
        <v>2527.1607692307689</v>
      </c>
      <c r="BE12" s="227">
        <v>2996.74</v>
      </c>
      <c r="BF12" s="234"/>
      <c r="BG12" s="227">
        <v>432</v>
      </c>
      <c r="BH12" s="227">
        <v>1102.6410899999998</v>
      </c>
      <c r="BI12" s="227">
        <v>2552.4099305555555</v>
      </c>
      <c r="BJ12" s="227">
        <v>2996.74</v>
      </c>
      <c r="BK12" s="234"/>
      <c r="BL12" s="227">
        <v>261</v>
      </c>
      <c r="BM12" s="227">
        <v>632.87212999999997</v>
      </c>
      <c r="BN12" s="227">
        <v>2424.7974329501913</v>
      </c>
      <c r="BO12" s="227">
        <v>2996.74</v>
      </c>
    </row>
    <row r="13" spans="1:67" x14ac:dyDescent="0.35">
      <c r="A13" s="232" t="s">
        <v>22</v>
      </c>
      <c r="B13" s="232" t="s">
        <v>180</v>
      </c>
      <c r="C13" s="233"/>
      <c r="D13" s="233">
        <v>1215</v>
      </c>
      <c r="E13" s="233">
        <v>7971.6993300000004</v>
      </c>
      <c r="F13" s="233">
        <v>6561.0694074074072</v>
      </c>
      <c r="G13" s="233">
        <v>4606.75</v>
      </c>
      <c r="H13" s="234"/>
      <c r="I13" s="233">
        <v>5704</v>
      </c>
      <c r="J13" s="233">
        <v>54165.211189999995</v>
      </c>
      <c r="K13" s="233">
        <v>9496.0047668302941</v>
      </c>
      <c r="L13" s="233">
        <v>8050.4650000000001</v>
      </c>
      <c r="M13" s="233"/>
      <c r="N13" s="233">
        <v>1960</v>
      </c>
      <c r="O13" s="233">
        <v>13974.45003</v>
      </c>
      <c r="P13" s="233">
        <v>7129.8214438775512</v>
      </c>
      <c r="Q13" s="233">
        <v>5112.3850000000002</v>
      </c>
      <c r="R13" s="233"/>
      <c r="S13" s="233">
        <v>1794</v>
      </c>
      <c r="T13" s="233">
        <v>14137.405269999999</v>
      </c>
      <c r="U13" s="233">
        <v>7880.3819788182827</v>
      </c>
      <c r="V13" s="233">
        <v>6744.24</v>
      </c>
      <c r="W13" s="233"/>
      <c r="X13" s="233">
        <v>2021</v>
      </c>
      <c r="Y13" s="233">
        <v>9407.5744900000009</v>
      </c>
      <c r="Z13" s="233">
        <v>4654.910682830282</v>
      </c>
      <c r="AA13" s="233">
        <v>3411.79</v>
      </c>
      <c r="AB13" s="233"/>
      <c r="AC13" s="233">
        <v>1376</v>
      </c>
      <c r="AD13" s="233">
        <v>5168.7626600000003</v>
      </c>
      <c r="AE13" s="233">
        <v>3756.3682122093023</v>
      </c>
      <c r="AF13" s="233">
        <v>2031.9850000000001</v>
      </c>
      <c r="AG13" s="233"/>
      <c r="AH13" s="233">
        <v>901</v>
      </c>
      <c r="AI13" s="233">
        <v>3182.9449900000004</v>
      </c>
      <c r="AJ13" s="233">
        <v>3532.6803440621534</v>
      </c>
      <c r="AK13" s="233">
        <v>1220.8499999999999</v>
      </c>
      <c r="AL13" s="233"/>
      <c r="AM13" s="233">
        <v>507</v>
      </c>
      <c r="AN13" s="233">
        <v>2319.6925100000003</v>
      </c>
      <c r="AO13" s="233">
        <v>4575.3303944773179</v>
      </c>
      <c r="AP13" s="233">
        <v>1875.67</v>
      </c>
      <c r="AQ13" s="233"/>
      <c r="AR13" s="233">
        <v>258</v>
      </c>
      <c r="AS13" s="233">
        <v>1536.0320400000001</v>
      </c>
      <c r="AT13" s="233">
        <v>5953.6125581395345</v>
      </c>
      <c r="AU13" s="233">
        <v>4885.0649999999996</v>
      </c>
      <c r="AV13" s="233"/>
      <c r="AW13" s="233">
        <v>2910</v>
      </c>
      <c r="AX13" s="233">
        <v>11816.1585</v>
      </c>
      <c r="AY13" s="233">
        <v>4060.5355670103095</v>
      </c>
      <c r="AZ13" s="233">
        <v>2048.02</v>
      </c>
      <c r="BA13" s="233"/>
      <c r="BB13" s="233">
        <v>3367</v>
      </c>
      <c r="BC13" s="233">
        <v>13026.23099</v>
      </c>
      <c r="BD13" s="233">
        <v>3868.7944728244729</v>
      </c>
      <c r="BE13" s="233">
        <v>1643.97</v>
      </c>
      <c r="BF13" s="233"/>
      <c r="BG13" s="233">
        <v>2833</v>
      </c>
      <c r="BH13" s="233">
        <v>18661.889910000002</v>
      </c>
      <c r="BI13" s="233">
        <v>6587.3243593363923</v>
      </c>
      <c r="BJ13" s="233">
        <v>4512.8999999999996</v>
      </c>
      <c r="BK13" s="233"/>
      <c r="BL13" s="233">
        <v>1614</v>
      </c>
      <c r="BM13" s="233">
        <v>6628.3050800000001</v>
      </c>
      <c r="BN13" s="233">
        <v>4106.7565551425032</v>
      </c>
      <c r="BO13" s="233">
        <v>1806.52</v>
      </c>
    </row>
    <row r="14" spans="1:67" x14ac:dyDescent="0.35">
      <c r="A14" s="241" t="s">
        <v>23</v>
      </c>
      <c r="B14" s="241" t="s">
        <v>181</v>
      </c>
      <c r="C14" s="242"/>
      <c r="D14" s="242">
        <v>1011</v>
      </c>
      <c r="E14" s="242">
        <v>6807.7277300000005</v>
      </c>
      <c r="F14" s="242">
        <v>6733.6574975272006</v>
      </c>
      <c r="G14" s="242">
        <v>4935.21</v>
      </c>
      <c r="H14" s="242"/>
      <c r="I14" s="242">
        <v>5561</v>
      </c>
      <c r="J14" s="242">
        <v>47998.33728</v>
      </c>
      <c r="K14" s="242">
        <v>8631.242093148714</v>
      </c>
      <c r="L14" s="242">
        <v>7567.88</v>
      </c>
      <c r="M14" s="242"/>
      <c r="N14" s="242">
        <v>1712</v>
      </c>
      <c r="O14" s="242">
        <v>12312.57179</v>
      </c>
      <c r="P14" s="242">
        <v>7191.9227745327098</v>
      </c>
      <c r="Q14" s="242">
        <v>5428.73</v>
      </c>
      <c r="R14" s="242"/>
      <c r="S14" s="242">
        <v>1774</v>
      </c>
      <c r="T14" s="242">
        <v>13241.37665</v>
      </c>
      <c r="U14" s="242">
        <v>7464.1356538895152</v>
      </c>
      <c r="V14" s="242">
        <v>6415.77</v>
      </c>
      <c r="W14" s="242"/>
      <c r="X14" s="242">
        <v>1674</v>
      </c>
      <c r="Y14" s="242">
        <v>8793.3802300000007</v>
      </c>
      <c r="Z14" s="242">
        <v>5252.9153106332142</v>
      </c>
      <c r="AA14" s="242">
        <v>4113.2299999999996</v>
      </c>
      <c r="AB14" s="242"/>
      <c r="AC14" s="242">
        <v>449</v>
      </c>
      <c r="AD14" s="242">
        <v>2573.1472200000003</v>
      </c>
      <c r="AE14" s="242">
        <v>5730.8401336302895</v>
      </c>
      <c r="AF14" s="242">
        <v>4606.75</v>
      </c>
      <c r="AG14" s="242"/>
      <c r="AH14" s="242">
        <v>309</v>
      </c>
      <c r="AI14" s="242">
        <v>1457.92047</v>
      </c>
      <c r="AJ14" s="242">
        <v>4718.1892233009712</v>
      </c>
      <c r="AK14" s="242">
        <v>3126.13</v>
      </c>
      <c r="AL14" s="242"/>
      <c r="AM14" s="242">
        <v>234</v>
      </c>
      <c r="AN14" s="242">
        <v>1385.0207800000001</v>
      </c>
      <c r="AO14" s="242">
        <v>5918.8922222222227</v>
      </c>
      <c r="AP14" s="242">
        <v>4182.32</v>
      </c>
      <c r="AQ14" s="242"/>
      <c r="AR14" s="242">
        <v>246</v>
      </c>
      <c r="AS14" s="242">
        <v>1453.1278200000002</v>
      </c>
      <c r="AT14" s="242">
        <v>5907.0236585365856</v>
      </c>
      <c r="AU14" s="242">
        <v>5049.5450000000001</v>
      </c>
      <c r="AV14" s="242"/>
      <c r="AW14" s="242">
        <v>1120</v>
      </c>
      <c r="AX14" s="242">
        <v>6910.8301700000002</v>
      </c>
      <c r="AY14" s="242">
        <v>6170.3840803571429</v>
      </c>
      <c r="AZ14" s="242">
        <v>4935.21</v>
      </c>
      <c r="BA14" s="242"/>
      <c r="BB14" s="242">
        <v>1121</v>
      </c>
      <c r="BC14" s="242">
        <v>6253.7647500000003</v>
      </c>
      <c r="BD14" s="242">
        <v>5578.7375111507581</v>
      </c>
      <c r="BE14" s="242">
        <v>4276.63</v>
      </c>
      <c r="BF14" s="242"/>
      <c r="BG14" s="242">
        <v>1883</v>
      </c>
      <c r="BH14" s="242">
        <v>14524.09764</v>
      </c>
      <c r="BI14" s="242">
        <v>7713.275432819968</v>
      </c>
      <c r="BJ14" s="242">
        <v>6415.77</v>
      </c>
      <c r="BK14" s="242"/>
      <c r="BL14" s="242">
        <v>695</v>
      </c>
      <c r="BM14" s="242">
        <v>4069.6590499999998</v>
      </c>
      <c r="BN14" s="242">
        <v>5855.6245323741005</v>
      </c>
      <c r="BO14" s="242">
        <v>4606.75</v>
      </c>
    </row>
    <row r="15" spans="1:67" x14ac:dyDescent="0.35">
      <c r="A15" s="222" t="s">
        <v>24</v>
      </c>
      <c r="B15" s="222" t="s">
        <v>182</v>
      </c>
      <c r="C15" s="234"/>
      <c r="D15" s="227">
        <v>688</v>
      </c>
      <c r="E15" s="227">
        <v>5057.8204999999998</v>
      </c>
      <c r="F15" s="227">
        <v>7351.4832848837214</v>
      </c>
      <c r="G15" s="227">
        <v>6086.4850000000006</v>
      </c>
      <c r="H15" s="234"/>
      <c r="I15" s="227">
        <v>3388</v>
      </c>
      <c r="J15" s="227">
        <v>26508.88377</v>
      </c>
      <c r="K15" s="227">
        <v>7824.3458589138136</v>
      </c>
      <c r="L15" s="227">
        <v>6909.29</v>
      </c>
      <c r="M15" s="234"/>
      <c r="N15" s="227">
        <v>955</v>
      </c>
      <c r="O15" s="227">
        <v>6393.8565799999997</v>
      </c>
      <c r="P15" s="227">
        <v>6695.137780104712</v>
      </c>
      <c r="Q15" s="227">
        <v>5428.73</v>
      </c>
      <c r="R15" s="234"/>
      <c r="S15" s="227">
        <v>1258</v>
      </c>
      <c r="T15" s="227">
        <v>9236.0335399999985</v>
      </c>
      <c r="U15" s="227">
        <v>7341.8390620031796</v>
      </c>
      <c r="V15" s="227">
        <v>6415.77</v>
      </c>
      <c r="W15" s="234"/>
      <c r="X15" s="227">
        <v>1240</v>
      </c>
      <c r="Y15" s="227">
        <v>6645.2057599999998</v>
      </c>
      <c r="Z15" s="227">
        <v>5359.0369032258068</v>
      </c>
      <c r="AA15" s="227">
        <v>4441.6899999999996</v>
      </c>
      <c r="AB15" s="234"/>
      <c r="AC15" s="227">
        <v>251</v>
      </c>
      <c r="AD15" s="227">
        <v>1635.58374</v>
      </c>
      <c r="AE15" s="227">
        <v>6516.2698804780875</v>
      </c>
      <c r="AF15" s="227">
        <v>5593.79</v>
      </c>
      <c r="AG15" s="234"/>
      <c r="AH15" s="227">
        <v>111</v>
      </c>
      <c r="AI15" s="227">
        <v>526.74757</v>
      </c>
      <c r="AJ15" s="227">
        <v>4745.4736036036038</v>
      </c>
      <c r="AK15" s="227">
        <v>3454.65</v>
      </c>
      <c r="AL15" s="234"/>
      <c r="AM15" s="227">
        <v>111</v>
      </c>
      <c r="AN15" s="227">
        <v>591.2026800000001</v>
      </c>
      <c r="AO15" s="227">
        <v>5326.1502702702701</v>
      </c>
      <c r="AP15" s="227">
        <v>4273.29</v>
      </c>
      <c r="AQ15" s="234"/>
      <c r="AR15" s="227">
        <v>148</v>
      </c>
      <c r="AS15" s="227">
        <v>1093.5406699999999</v>
      </c>
      <c r="AT15" s="227">
        <v>7388.7883108108108</v>
      </c>
      <c r="AU15" s="227">
        <v>6744.5499999999993</v>
      </c>
      <c r="AV15" s="234"/>
      <c r="AW15" s="227">
        <v>835</v>
      </c>
      <c r="AX15" s="227">
        <v>5554.1667800000005</v>
      </c>
      <c r="AY15" s="227">
        <v>6651.6967425149696</v>
      </c>
      <c r="AZ15" s="227">
        <v>5593.79</v>
      </c>
      <c r="BA15" s="234"/>
      <c r="BB15" s="227">
        <v>944</v>
      </c>
      <c r="BC15" s="227">
        <v>5535.23686</v>
      </c>
      <c r="BD15" s="227">
        <v>5863.5983686440677</v>
      </c>
      <c r="BE15" s="227">
        <v>4768.4799999999996</v>
      </c>
      <c r="BF15" s="234"/>
      <c r="BG15" s="227">
        <v>1164</v>
      </c>
      <c r="BH15" s="227">
        <v>8783.6676199999984</v>
      </c>
      <c r="BI15" s="227">
        <v>7546.1062027491407</v>
      </c>
      <c r="BJ15" s="227">
        <v>6415.77</v>
      </c>
      <c r="BK15" s="234"/>
      <c r="BL15" s="227">
        <v>490</v>
      </c>
      <c r="BM15" s="227">
        <v>3081.0007099999998</v>
      </c>
      <c r="BN15" s="227">
        <v>6287.7565510204086</v>
      </c>
      <c r="BO15" s="227">
        <v>5263.67</v>
      </c>
    </row>
    <row r="16" spans="1:67" x14ac:dyDescent="0.35">
      <c r="A16" s="222" t="s">
        <v>25</v>
      </c>
      <c r="B16" s="222" t="s">
        <v>183</v>
      </c>
      <c r="C16" s="234"/>
      <c r="D16" s="227">
        <v>69</v>
      </c>
      <c r="E16" s="227">
        <v>203.06108</v>
      </c>
      <c r="F16" s="227">
        <v>2942.9142028985507</v>
      </c>
      <c r="G16" s="227">
        <v>2339.36</v>
      </c>
      <c r="H16" s="234"/>
      <c r="I16" s="227">
        <v>944</v>
      </c>
      <c r="J16" s="227">
        <v>2951.2834900000003</v>
      </c>
      <c r="K16" s="227">
        <v>3126.3596292372881</v>
      </c>
      <c r="L16" s="227">
        <v>2411.71</v>
      </c>
      <c r="M16" s="234"/>
      <c r="N16" s="227">
        <v>266</v>
      </c>
      <c r="O16" s="227">
        <v>807.22987999999998</v>
      </c>
      <c r="P16" s="227">
        <v>3034.6987969924812</v>
      </c>
      <c r="Q16" s="227">
        <v>2411.71</v>
      </c>
      <c r="R16" s="234"/>
      <c r="S16" s="227">
        <v>336</v>
      </c>
      <c r="T16" s="227">
        <v>877.74360999999999</v>
      </c>
      <c r="U16" s="227">
        <v>2612.3321726190475</v>
      </c>
      <c r="V16" s="227">
        <v>2411.71</v>
      </c>
      <c r="W16" s="234"/>
      <c r="X16" s="227">
        <v>133</v>
      </c>
      <c r="Y16" s="227">
        <v>219.09044</v>
      </c>
      <c r="Z16" s="227">
        <v>1647.2965413533834</v>
      </c>
      <c r="AA16" s="227">
        <v>1565.81</v>
      </c>
      <c r="AB16" s="234"/>
      <c r="AC16" s="227">
        <v>28</v>
      </c>
      <c r="AD16" s="227">
        <v>54.832819999999998</v>
      </c>
      <c r="AE16" s="227">
        <v>1958.3150000000001</v>
      </c>
      <c r="AF16" s="227">
        <v>1549.16</v>
      </c>
      <c r="AG16" s="234"/>
      <c r="AH16" s="227" t="s">
        <v>507</v>
      </c>
      <c r="AI16" s="227" t="s">
        <v>507</v>
      </c>
      <c r="AJ16" s="227" t="s">
        <v>507</v>
      </c>
      <c r="AK16" s="227" t="s">
        <v>507</v>
      </c>
      <c r="AL16" s="234"/>
      <c r="AM16" s="227">
        <v>5</v>
      </c>
      <c r="AN16" s="227">
        <v>12.748989999999999</v>
      </c>
      <c r="AO16" s="227">
        <v>2549.7980000000002</v>
      </c>
      <c r="AP16" s="227">
        <v>2250.9299999999998</v>
      </c>
      <c r="AQ16" s="234"/>
      <c r="AR16" s="227">
        <v>11</v>
      </c>
      <c r="AS16" s="227">
        <v>18.196400000000001</v>
      </c>
      <c r="AT16" s="227">
        <v>1654.2181818181818</v>
      </c>
      <c r="AU16" s="227">
        <v>1125.47</v>
      </c>
      <c r="AV16" s="234"/>
      <c r="AW16" s="227">
        <v>145</v>
      </c>
      <c r="AX16" s="227">
        <v>357.06437</v>
      </c>
      <c r="AY16" s="227">
        <v>2462.5128965517242</v>
      </c>
      <c r="AZ16" s="227">
        <v>2269.2600000000002</v>
      </c>
      <c r="BA16" s="234"/>
      <c r="BB16" s="227">
        <v>85</v>
      </c>
      <c r="BC16" s="227">
        <v>127.02520999999999</v>
      </c>
      <c r="BD16" s="227">
        <v>1494.4142352941176</v>
      </c>
      <c r="BE16" s="227">
        <v>1448.38</v>
      </c>
      <c r="BF16" s="234"/>
      <c r="BG16" s="227">
        <v>291</v>
      </c>
      <c r="BH16" s="227">
        <v>704.96294999999998</v>
      </c>
      <c r="BI16" s="227">
        <v>2422.5530927835052</v>
      </c>
      <c r="BJ16" s="227">
        <v>2170.54</v>
      </c>
      <c r="BK16" s="234"/>
      <c r="BL16" s="227">
        <v>123</v>
      </c>
      <c r="BM16" s="227">
        <v>211.24442999999999</v>
      </c>
      <c r="BN16" s="227">
        <v>1717.4343902439025</v>
      </c>
      <c r="BO16" s="227">
        <v>1565.81</v>
      </c>
    </row>
    <row r="17" spans="1:67" x14ac:dyDescent="0.35">
      <c r="A17" s="222" t="s">
        <v>26</v>
      </c>
      <c r="B17" s="222" t="s">
        <v>184</v>
      </c>
      <c r="C17" s="234"/>
      <c r="D17" s="227">
        <v>344</v>
      </c>
      <c r="E17" s="227">
        <v>1465.42626</v>
      </c>
      <c r="F17" s="227">
        <v>4259.9600581395352</v>
      </c>
      <c r="G17" s="227">
        <v>2885.65</v>
      </c>
      <c r="H17" s="234"/>
      <c r="I17" s="227">
        <v>1815</v>
      </c>
      <c r="J17" s="227">
        <v>16810.505579999997</v>
      </c>
      <c r="K17" s="227">
        <v>9261.9865454545452</v>
      </c>
      <c r="L17" s="227">
        <v>8536.73</v>
      </c>
      <c r="M17" s="234"/>
      <c r="N17" s="227">
        <v>613</v>
      </c>
      <c r="O17" s="227">
        <v>4651.8361199999999</v>
      </c>
      <c r="P17" s="227">
        <v>7588.6396737357263</v>
      </c>
      <c r="Q17" s="227">
        <v>5531.32</v>
      </c>
      <c r="R17" s="234"/>
      <c r="S17" s="227">
        <v>438</v>
      </c>
      <c r="T17" s="227">
        <v>3024.0488700000001</v>
      </c>
      <c r="U17" s="227">
        <v>6904.2211643835617</v>
      </c>
      <c r="V17" s="227">
        <v>6252.25</v>
      </c>
      <c r="W17" s="234"/>
      <c r="X17" s="227">
        <v>442</v>
      </c>
      <c r="Y17" s="227">
        <v>1741.9035700000002</v>
      </c>
      <c r="Z17" s="227">
        <v>3940.9583031674206</v>
      </c>
      <c r="AA17" s="227">
        <v>2837.56</v>
      </c>
      <c r="AB17" s="234"/>
      <c r="AC17" s="227">
        <v>174</v>
      </c>
      <c r="AD17" s="227">
        <v>852.16106000000002</v>
      </c>
      <c r="AE17" s="227">
        <v>4897.4773563218387</v>
      </c>
      <c r="AF17" s="227">
        <v>3847.5450000000001</v>
      </c>
      <c r="AG17" s="234"/>
      <c r="AH17" s="227">
        <v>143</v>
      </c>
      <c r="AI17" s="227">
        <v>838.90035</v>
      </c>
      <c r="AJ17" s="227">
        <v>5866.4360139860137</v>
      </c>
      <c r="AK17" s="227">
        <v>4088.01</v>
      </c>
      <c r="AL17" s="234"/>
      <c r="AM17" s="227">
        <v>109</v>
      </c>
      <c r="AN17" s="227">
        <v>728.43581000000006</v>
      </c>
      <c r="AO17" s="227">
        <v>6682.8973394495415</v>
      </c>
      <c r="AP17" s="227">
        <v>5963.69</v>
      </c>
      <c r="AQ17" s="234"/>
      <c r="AR17" s="227">
        <v>77</v>
      </c>
      <c r="AS17" s="227">
        <v>303.85566</v>
      </c>
      <c r="AT17" s="227">
        <v>3946.1774025974028</v>
      </c>
      <c r="AU17" s="227">
        <v>3366.69</v>
      </c>
      <c r="AV17" s="234"/>
      <c r="AW17" s="227">
        <v>198</v>
      </c>
      <c r="AX17" s="227">
        <v>882.39976999999999</v>
      </c>
      <c r="AY17" s="227">
        <v>4456.5644949494954</v>
      </c>
      <c r="AZ17" s="227">
        <v>3366.6</v>
      </c>
      <c r="BA17" s="234"/>
      <c r="BB17" s="227">
        <v>102</v>
      </c>
      <c r="BC17" s="227">
        <v>433.06814000000003</v>
      </c>
      <c r="BD17" s="227">
        <v>4245.766078431373</v>
      </c>
      <c r="BE17" s="227">
        <v>2933.79</v>
      </c>
      <c r="BF17" s="234"/>
      <c r="BG17" s="227">
        <v>633</v>
      </c>
      <c r="BH17" s="227">
        <v>4622.8024100000002</v>
      </c>
      <c r="BI17" s="227">
        <v>7303.0053870458132</v>
      </c>
      <c r="BJ17" s="227">
        <v>6877.48</v>
      </c>
      <c r="BK17" s="234"/>
      <c r="BL17" s="227">
        <v>95</v>
      </c>
      <c r="BM17" s="227">
        <v>551.66116</v>
      </c>
      <c r="BN17" s="227">
        <v>5806.9595789473688</v>
      </c>
      <c r="BO17" s="227">
        <v>3631.12</v>
      </c>
    </row>
    <row r="18" spans="1:67" x14ac:dyDescent="0.35">
      <c r="A18" s="222" t="s">
        <v>27</v>
      </c>
      <c r="B18" s="222" t="s">
        <v>185</v>
      </c>
      <c r="C18" s="234"/>
      <c r="D18" s="227">
        <v>54</v>
      </c>
      <c r="E18" s="227">
        <v>72.701719999999995</v>
      </c>
      <c r="F18" s="227">
        <v>1346.3281481481481</v>
      </c>
      <c r="G18" s="227">
        <v>938.29</v>
      </c>
      <c r="H18" s="234"/>
      <c r="I18" s="227">
        <v>174</v>
      </c>
      <c r="J18" s="227">
        <v>759.87319000000002</v>
      </c>
      <c r="K18" s="227">
        <v>4367.0872988505744</v>
      </c>
      <c r="L18" s="227">
        <v>3916.34</v>
      </c>
      <c r="M18" s="234"/>
      <c r="N18" s="227">
        <v>89</v>
      </c>
      <c r="O18" s="227">
        <v>325.01844</v>
      </c>
      <c r="P18" s="227">
        <v>3651.8925842696631</v>
      </c>
      <c r="Q18" s="227">
        <v>3263.62</v>
      </c>
      <c r="R18" s="234"/>
      <c r="S18" s="227">
        <v>61</v>
      </c>
      <c r="T18" s="227">
        <v>95.998220000000003</v>
      </c>
      <c r="U18" s="227">
        <v>1573.7413114754099</v>
      </c>
      <c r="V18" s="227">
        <v>1142.26</v>
      </c>
      <c r="W18" s="234"/>
      <c r="X18" s="227">
        <v>54</v>
      </c>
      <c r="Y18" s="227">
        <v>45.741210000000002</v>
      </c>
      <c r="Z18" s="227">
        <v>847.05944444444447</v>
      </c>
      <c r="AA18" s="227">
        <v>652.72</v>
      </c>
      <c r="AB18" s="234"/>
      <c r="AC18" s="227">
        <v>33</v>
      </c>
      <c r="AD18" s="227">
        <v>29.188869999999998</v>
      </c>
      <c r="AE18" s="227">
        <v>884.51121212121211</v>
      </c>
      <c r="AF18" s="227">
        <v>832.22</v>
      </c>
      <c r="AG18" s="234"/>
      <c r="AH18" s="227">
        <v>71</v>
      </c>
      <c r="AI18" s="227">
        <v>91.006110000000007</v>
      </c>
      <c r="AJ18" s="227">
        <v>1281.7761971830987</v>
      </c>
      <c r="AK18" s="227">
        <v>946.45</v>
      </c>
      <c r="AL18" s="234"/>
      <c r="AM18" s="227">
        <v>38</v>
      </c>
      <c r="AN18" s="227">
        <v>52.633300000000006</v>
      </c>
      <c r="AO18" s="227">
        <v>1385.086842105263</v>
      </c>
      <c r="AP18" s="227">
        <v>1289.1300000000001</v>
      </c>
      <c r="AQ18" s="234"/>
      <c r="AR18" s="227">
        <v>33</v>
      </c>
      <c r="AS18" s="227">
        <v>31.472840000000001</v>
      </c>
      <c r="AT18" s="227">
        <v>953.72242424242427</v>
      </c>
      <c r="AU18" s="227">
        <v>897.6</v>
      </c>
      <c r="AV18" s="234"/>
      <c r="AW18" s="227">
        <v>27</v>
      </c>
      <c r="AX18" s="227">
        <v>49.154429999999998</v>
      </c>
      <c r="AY18" s="227">
        <v>1820.5344444444445</v>
      </c>
      <c r="AZ18" s="227">
        <v>1130.8399999999999</v>
      </c>
      <c r="BA18" s="234"/>
      <c r="BB18" s="227">
        <v>30</v>
      </c>
      <c r="BC18" s="227">
        <v>70.064920000000001</v>
      </c>
      <c r="BD18" s="227">
        <v>2335.4973333333332</v>
      </c>
      <c r="BE18" s="227">
        <v>1313.605</v>
      </c>
      <c r="BF18" s="234"/>
      <c r="BG18" s="227">
        <v>41</v>
      </c>
      <c r="BH18" s="227">
        <v>132.33667000000003</v>
      </c>
      <c r="BI18" s="227">
        <v>3227.7236585365854</v>
      </c>
      <c r="BJ18" s="227">
        <v>3255.45</v>
      </c>
      <c r="BK18" s="234"/>
      <c r="BL18" s="227">
        <v>51</v>
      </c>
      <c r="BM18" s="227">
        <v>216.46245999999999</v>
      </c>
      <c r="BN18" s="227">
        <v>4244.3619607843139</v>
      </c>
      <c r="BO18" s="227">
        <v>4405.88</v>
      </c>
    </row>
    <row r="19" spans="1:67" x14ac:dyDescent="0.35">
      <c r="A19" s="241" t="s">
        <v>28</v>
      </c>
      <c r="B19" s="241" t="s">
        <v>186</v>
      </c>
      <c r="C19" s="242"/>
      <c r="D19" s="242">
        <v>472</v>
      </c>
      <c r="E19" s="242">
        <v>1163.9716000000001</v>
      </c>
      <c r="F19" s="242">
        <v>2466.0415254237287</v>
      </c>
      <c r="G19" s="242">
        <v>1371.8</v>
      </c>
      <c r="H19" s="242"/>
      <c r="I19" s="242">
        <v>1927</v>
      </c>
      <c r="J19" s="242">
        <v>6166.8739100000003</v>
      </c>
      <c r="K19" s="242">
        <v>3200.2459314997404</v>
      </c>
      <c r="L19" s="242">
        <v>2016.06</v>
      </c>
      <c r="M19" s="242"/>
      <c r="N19" s="242">
        <v>767</v>
      </c>
      <c r="O19" s="242">
        <v>1661.87824</v>
      </c>
      <c r="P19" s="242">
        <v>2166.725215123859</v>
      </c>
      <c r="Q19" s="242">
        <v>1082.75</v>
      </c>
      <c r="R19" s="242"/>
      <c r="S19" s="242">
        <v>280</v>
      </c>
      <c r="T19" s="242">
        <v>896.02862000000005</v>
      </c>
      <c r="U19" s="242">
        <v>3200.1022142857141</v>
      </c>
      <c r="V19" s="242">
        <v>2173.96</v>
      </c>
      <c r="W19" s="242"/>
      <c r="X19" s="242">
        <v>574</v>
      </c>
      <c r="Y19" s="242">
        <v>614.19425999999999</v>
      </c>
      <c r="Z19" s="242">
        <v>1070.0248432055748</v>
      </c>
      <c r="AA19" s="242">
        <v>510.40499999999997</v>
      </c>
      <c r="AB19" s="242"/>
      <c r="AC19" s="242">
        <v>1089</v>
      </c>
      <c r="AD19" s="242">
        <v>2595.61544</v>
      </c>
      <c r="AE19" s="242">
        <v>2383.4852525252527</v>
      </c>
      <c r="AF19" s="242">
        <v>1428.4</v>
      </c>
      <c r="AG19" s="242"/>
      <c r="AH19" s="242">
        <v>699</v>
      </c>
      <c r="AI19" s="242">
        <v>1725.0245199999999</v>
      </c>
      <c r="AJ19" s="242">
        <v>2467.8462374821174</v>
      </c>
      <c r="AK19" s="242">
        <v>776.91</v>
      </c>
      <c r="AL19" s="242"/>
      <c r="AM19" s="242">
        <v>339</v>
      </c>
      <c r="AN19" s="242">
        <v>934.67173000000003</v>
      </c>
      <c r="AO19" s="242">
        <v>2757.1437463126845</v>
      </c>
      <c r="AP19" s="242">
        <v>685.24</v>
      </c>
      <c r="AQ19" s="242"/>
      <c r="AR19" s="242">
        <v>38</v>
      </c>
      <c r="AS19" s="242">
        <v>82.904219999999995</v>
      </c>
      <c r="AT19" s="242">
        <v>2181.69</v>
      </c>
      <c r="AU19" s="242">
        <v>1531.08</v>
      </c>
      <c r="AV19" s="242"/>
      <c r="AW19" s="242">
        <v>2323</v>
      </c>
      <c r="AX19" s="242">
        <v>4905.3283300000003</v>
      </c>
      <c r="AY19" s="242">
        <v>2111.6350968575121</v>
      </c>
      <c r="AZ19" s="242">
        <v>1150.5</v>
      </c>
      <c r="BA19" s="242"/>
      <c r="BB19" s="242">
        <v>2930</v>
      </c>
      <c r="BC19" s="242">
        <v>6772.4662400000007</v>
      </c>
      <c r="BD19" s="242">
        <v>2311.4219249146759</v>
      </c>
      <c r="BE19" s="242">
        <v>998.81500000000005</v>
      </c>
      <c r="BF19" s="242"/>
      <c r="BG19" s="242">
        <v>2005</v>
      </c>
      <c r="BH19" s="242">
        <v>4137.7922699999999</v>
      </c>
      <c r="BI19" s="242">
        <v>2063.7367930174564</v>
      </c>
      <c r="BJ19" s="242">
        <v>1277.3499999999999</v>
      </c>
      <c r="BK19" s="242"/>
      <c r="BL19" s="242">
        <v>1401</v>
      </c>
      <c r="BM19" s="242">
        <v>2558.6460299999999</v>
      </c>
      <c r="BN19" s="242">
        <v>1826.299807280514</v>
      </c>
      <c r="BO19" s="242">
        <v>768.89</v>
      </c>
    </row>
    <row r="20" spans="1:67" x14ac:dyDescent="0.35">
      <c r="A20" s="222" t="s">
        <v>29</v>
      </c>
      <c r="B20" s="222" t="s">
        <v>187</v>
      </c>
      <c r="C20" s="234"/>
      <c r="D20" s="227">
        <v>424</v>
      </c>
      <c r="E20" s="227">
        <v>1045.3283099999999</v>
      </c>
      <c r="F20" s="227">
        <v>2465.3969575471697</v>
      </c>
      <c r="G20" s="227">
        <v>1366.5949999999998</v>
      </c>
      <c r="H20" s="234"/>
      <c r="I20" s="227">
        <v>1923</v>
      </c>
      <c r="J20" s="227">
        <v>6154.8365800000001</v>
      </c>
      <c r="K20" s="227">
        <v>3200.6430473218929</v>
      </c>
      <c r="L20" s="227">
        <v>2016.06</v>
      </c>
      <c r="M20" s="234"/>
      <c r="N20" s="227">
        <v>755</v>
      </c>
      <c r="O20" s="227">
        <v>1504.61718</v>
      </c>
      <c r="P20" s="227">
        <v>1992.8704370860928</v>
      </c>
      <c r="Q20" s="227">
        <v>1063.01</v>
      </c>
      <c r="R20" s="234"/>
      <c r="S20" s="227">
        <v>280</v>
      </c>
      <c r="T20" s="227">
        <v>896.02862000000005</v>
      </c>
      <c r="U20" s="227">
        <v>3200.1022142857141</v>
      </c>
      <c r="V20" s="227">
        <v>2173.96</v>
      </c>
      <c r="W20" s="234"/>
      <c r="X20" s="227">
        <v>574</v>
      </c>
      <c r="Y20" s="227">
        <v>613.01445999999999</v>
      </c>
      <c r="Z20" s="227">
        <v>1067.9694425087107</v>
      </c>
      <c r="AA20" s="227">
        <v>508.61500000000001</v>
      </c>
      <c r="AB20" s="234"/>
      <c r="AC20" s="227">
        <v>556</v>
      </c>
      <c r="AD20" s="227">
        <v>1521.4201599999999</v>
      </c>
      <c r="AE20" s="227">
        <v>2736.3671942446044</v>
      </c>
      <c r="AF20" s="227">
        <v>1517.4549999999999</v>
      </c>
      <c r="AG20" s="234"/>
      <c r="AH20" s="227">
        <v>198</v>
      </c>
      <c r="AI20" s="227">
        <v>634.96157999999991</v>
      </c>
      <c r="AJ20" s="227">
        <v>3206.8766666666666</v>
      </c>
      <c r="AK20" s="227">
        <v>1937.1100000000001</v>
      </c>
      <c r="AL20" s="234"/>
      <c r="AM20" s="227">
        <v>122</v>
      </c>
      <c r="AN20" s="227">
        <v>440.05147000000005</v>
      </c>
      <c r="AO20" s="227">
        <v>3606.9792622950822</v>
      </c>
      <c r="AP20" s="227">
        <v>1780.8200000000002</v>
      </c>
      <c r="AQ20" s="234"/>
      <c r="AR20" s="227">
        <v>35</v>
      </c>
      <c r="AS20" s="227">
        <v>65.797169999999994</v>
      </c>
      <c r="AT20" s="227">
        <v>1879.9191428571428</v>
      </c>
      <c r="AU20" s="227">
        <v>1471.89</v>
      </c>
      <c r="AV20" s="234"/>
      <c r="AW20" s="227">
        <v>1486</v>
      </c>
      <c r="AX20" s="227">
        <v>3231.2347</v>
      </c>
      <c r="AY20" s="227">
        <v>2174.45134589502</v>
      </c>
      <c r="AZ20" s="227">
        <v>1096.8499999999999</v>
      </c>
      <c r="BA20" s="234"/>
      <c r="BB20" s="227">
        <v>2505</v>
      </c>
      <c r="BC20" s="227">
        <v>5817.31538</v>
      </c>
      <c r="BD20" s="227">
        <v>2322.2815888223554</v>
      </c>
      <c r="BE20" s="227">
        <v>1021.24</v>
      </c>
      <c r="BF20" s="234"/>
      <c r="BG20" s="227">
        <v>1790</v>
      </c>
      <c r="BH20" s="227">
        <v>3675.7414700000004</v>
      </c>
      <c r="BI20" s="227">
        <v>2053.4868547486035</v>
      </c>
      <c r="BJ20" s="227">
        <v>1228.01</v>
      </c>
      <c r="BK20" s="234"/>
      <c r="BL20" s="227">
        <v>1283</v>
      </c>
      <c r="BM20" s="227">
        <v>1944.4479699999999</v>
      </c>
      <c r="BN20" s="227">
        <v>1515.5479111457521</v>
      </c>
      <c r="BO20" s="227">
        <v>710.56</v>
      </c>
    </row>
    <row r="21" spans="1:67" x14ac:dyDescent="0.35">
      <c r="A21" s="222" t="s">
        <v>30</v>
      </c>
      <c r="B21" s="222" t="s">
        <v>188</v>
      </c>
      <c r="C21" s="234"/>
      <c r="D21" s="227">
        <v>118</v>
      </c>
      <c r="E21" s="227">
        <v>118.64328999999999</v>
      </c>
      <c r="F21" s="227">
        <v>1005.4516101694916</v>
      </c>
      <c r="G21" s="227">
        <v>735.28500000000008</v>
      </c>
      <c r="H21" s="234"/>
      <c r="I21" s="227">
        <v>4</v>
      </c>
      <c r="J21" s="227">
        <v>12.031330000000001</v>
      </c>
      <c r="K21" s="227">
        <v>3007.8325</v>
      </c>
      <c r="L21" s="227">
        <v>307.06</v>
      </c>
      <c r="M21" s="234"/>
      <c r="N21" s="227">
        <v>11</v>
      </c>
      <c r="O21" s="227">
        <v>6.4317000000000002</v>
      </c>
      <c r="P21" s="227">
        <v>584.69999999999993</v>
      </c>
      <c r="Q21" s="227">
        <v>415.46</v>
      </c>
      <c r="R21" s="234"/>
      <c r="S21" s="227"/>
      <c r="T21" s="227"/>
      <c r="U21" s="227"/>
      <c r="V21" s="227"/>
      <c r="W21" s="234"/>
      <c r="X21" s="227">
        <v>4</v>
      </c>
      <c r="Y21" s="227">
        <v>1.1798</v>
      </c>
      <c r="Z21" s="227">
        <v>294.95</v>
      </c>
      <c r="AA21" s="227">
        <v>308.36</v>
      </c>
      <c r="AB21" s="234"/>
      <c r="AC21" s="227">
        <v>817</v>
      </c>
      <c r="AD21" s="227">
        <v>1045.1042399999999</v>
      </c>
      <c r="AE21" s="227">
        <v>1279.1973561811506</v>
      </c>
      <c r="AF21" s="227">
        <v>906.39</v>
      </c>
      <c r="AG21" s="234"/>
      <c r="AH21" s="227">
        <v>496</v>
      </c>
      <c r="AI21" s="227">
        <v>429.84550999999999</v>
      </c>
      <c r="AJ21" s="227">
        <v>866.62401209677421</v>
      </c>
      <c r="AK21" s="227">
        <v>546.98500000000001</v>
      </c>
      <c r="AL21" s="234"/>
      <c r="AM21" s="227">
        <v>230</v>
      </c>
      <c r="AN21" s="227">
        <v>298.01157000000001</v>
      </c>
      <c r="AO21" s="227">
        <v>1295.7024782608696</v>
      </c>
      <c r="AP21" s="227">
        <v>410.65</v>
      </c>
      <c r="AQ21" s="234"/>
      <c r="AR21" s="227">
        <v>5</v>
      </c>
      <c r="AS21" s="227">
        <v>15.317020000000001</v>
      </c>
      <c r="AT21" s="227">
        <v>3063.404</v>
      </c>
      <c r="AU21" s="227">
        <v>1110.24</v>
      </c>
      <c r="AV21" s="234"/>
      <c r="AW21" s="227">
        <v>1406</v>
      </c>
      <c r="AX21" s="227">
        <v>1673.96164</v>
      </c>
      <c r="AY21" s="227">
        <v>1190.5843812233286</v>
      </c>
      <c r="AZ21" s="227">
        <v>820.56</v>
      </c>
      <c r="BA21" s="234"/>
      <c r="BB21" s="227">
        <v>825</v>
      </c>
      <c r="BC21" s="227">
        <v>618.88292000000001</v>
      </c>
      <c r="BD21" s="227">
        <v>750.16111515151511</v>
      </c>
      <c r="BE21" s="227">
        <v>554.92999999999995</v>
      </c>
      <c r="BF21" s="234"/>
      <c r="BG21" s="227">
        <v>507</v>
      </c>
      <c r="BH21" s="227">
        <v>459.76639</v>
      </c>
      <c r="BI21" s="227">
        <v>906.83706114398422</v>
      </c>
      <c r="BJ21" s="227">
        <v>607.62</v>
      </c>
      <c r="BK21" s="234"/>
      <c r="BL21" s="227">
        <v>166</v>
      </c>
      <c r="BM21" s="227">
        <v>105.66914</v>
      </c>
      <c r="BN21" s="227">
        <v>636.56108433734937</v>
      </c>
      <c r="BO21" s="227">
        <v>506.65499999999997</v>
      </c>
    </row>
    <row r="22" spans="1:67" x14ac:dyDescent="0.35">
      <c r="A22" s="222" t="s">
        <v>31</v>
      </c>
      <c r="B22" s="222" t="s">
        <v>189</v>
      </c>
      <c r="C22" s="234"/>
      <c r="D22" s="227"/>
      <c r="E22" s="227"/>
      <c r="F22" s="227"/>
      <c r="G22" s="227"/>
      <c r="H22" s="234"/>
      <c r="I22" s="227"/>
      <c r="J22" s="227"/>
      <c r="K22" s="227"/>
      <c r="L22" s="227"/>
      <c r="M22" s="234"/>
      <c r="N22" s="227"/>
      <c r="O22" s="227"/>
      <c r="P22" s="227"/>
      <c r="Q22" s="227"/>
      <c r="R22" s="234"/>
      <c r="S22" s="227"/>
      <c r="T22" s="227"/>
      <c r="U22" s="227"/>
      <c r="V22" s="227"/>
      <c r="W22" s="234"/>
      <c r="X22" s="227"/>
      <c r="Y22" s="227"/>
      <c r="Z22" s="227"/>
      <c r="AA22" s="227"/>
      <c r="AB22" s="234"/>
      <c r="AC22" s="227">
        <v>4</v>
      </c>
      <c r="AD22" s="227">
        <v>15.79942</v>
      </c>
      <c r="AE22" s="227">
        <v>3949.855</v>
      </c>
      <c r="AF22" s="227">
        <v>2110.81</v>
      </c>
      <c r="AG22" s="234"/>
      <c r="AH22" s="227">
        <v>35</v>
      </c>
      <c r="AI22" s="227">
        <v>365.70176000000004</v>
      </c>
      <c r="AJ22" s="227">
        <v>10448.621714285715</v>
      </c>
      <c r="AK22" s="227">
        <v>7154.1500000000005</v>
      </c>
      <c r="AL22" s="234"/>
      <c r="AM22" s="227" t="s">
        <v>507</v>
      </c>
      <c r="AN22" s="227" t="s">
        <v>507</v>
      </c>
      <c r="AO22" s="227" t="s">
        <v>507</v>
      </c>
      <c r="AP22" s="227" t="s">
        <v>507</v>
      </c>
      <c r="AQ22" s="234"/>
      <c r="AR22" s="227"/>
      <c r="AS22" s="227"/>
      <c r="AT22" s="227"/>
      <c r="AU22" s="227"/>
      <c r="AV22" s="234"/>
      <c r="AW22" s="227"/>
      <c r="AX22" s="227"/>
      <c r="AY22" s="227"/>
      <c r="AZ22" s="227"/>
      <c r="BA22" s="234"/>
      <c r="BB22" s="227"/>
      <c r="BC22" s="227"/>
      <c r="BD22" s="227"/>
      <c r="BE22" s="227"/>
      <c r="BF22" s="234"/>
      <c r="BG22" s="227"/>
      <c r="BH22" s="227"/>
      <c r="BI22" s="227"/>
      <c r="BJ22" s="227"/>
      <c r="BK22" s="234"/>
      <c r="BL22" s="227"/>
      <c r="BM22" s="227"/>
      <c r="BN22" s="227"/>
      <c r="BO22" s="227"/>
    </row>
    <row r="23" spans="1:67" x14ac:dyDescent="0.35">
      <c r="A23" s="222" t="s">
        <v>32</v>
      </c>
      <c r="B23" s="222" t="s">
        <v>190</v>
      </c>
      <c r="C23" s="234"/>
      <c r="D23" s="227"/>
      <c r="E23" s="227"/>
      <c r="F23" s="227"/>
      <c r="G23" s="227"/>
      <c r="H23" s="234"/>
      <c r="I23" s="227"/>
      <c r="J23" s="227"/>
      <c r="K23" s="227"/>
      <c r="L23" s="227"/>
      <c r="M23" s="234"/>
      <c r="N23" s="227">
        <v>16</v>
      </c>
      <c r="O23" s="227">
        <v>150.73286999999999</v>
      </c>
      <c r="P23" s="227">
        <v>9420.8043749999997</v>
      </c>
      <c r="Q23" s="227">
        <v>7508.8549999999996</v>
      </c>
      <c r="R23" s="234"/>
      <c r="S23" s="227"/>
      <c r="T23" s="227"/>
      <c r="U23" s="227"/>
      <c r="V23" s="227"/>
      <c r="W23" s="234"/>
      <c r="X23" s="227"/>
      <c r="Y23" s="227"/>
      <c r="Z23" s="227"/>
      <c r="AA23" s="227"/>
      <c r="AB23" s="234"/>
      <c r="AC23" s="227">
        <v>3</v>
      </c>
      <c r="AD23" s="227">
        <v>13.243630000000001</v>
      </c>
      <c r="AE23" s="227">
        <v>4414.543333333334</v>
      </c>
      <c r="AF23" s="227">
        <v>1996.57</v>
      </c>
      <c r="AG23" s="234"/>
      <c r="AH23" s="227">
        <v>51</v>
      </c>
      <c r="AI23" s="227">
        <v>293.73313000000002</v>
      </c>
      <c r="AJ23" s="227">
        <v>5759.4731372549022</v>
      </c>
      <c r="AK23" s="227">
        <v>3414.93</v>
      </c>
      <c r="AL23" s="234"/>
      <c r="AM23" s="227">
        <v>14</v>
      </c>
      <c r="AN23" s="227">
        <v>181.34748000000002</v>
      </c>
      <c r="AO23" s="227">
        <v>12953.391428571429</v>
      </c>
      <c r="AP23" s="227">
        <v>899.6</v>
      </c>
      <c r="AQ23" s="234"/>
      <c r="AR23" s="227" t="s">
        <v>507</v>
      </c>
      <c r="AS23" s="227" t="s">
        <v>507</v>
      </c>
      <c r="AT23" s="227" t="s">
        <v>507</v>
      </c>
      <c r="AU23" s="227" t="s">
        <v>507</v>
      </c>
      <c r="AV23" s="234"/>
      <c r="AW23" s="227"/>
      <c r="AX23" s="227"/>
      <c r="AY23" s="227"/>
      <c r="AZ23" s="227"/>
      <c r="BA23" s="234"/>
      <c r="BB23" s="227">
        <v>20</v>
      </c>
      <c r="BC23" s="227">
        <v>333.42965000000004</v>
      </c>
      <c r="BD23" s="227">
        <v>16671.482499999998</v>
      </c>
      <c r="BE23" s="227">
        <v>10076.75</v>
      </c>
      <c r="BF23" s="234"/>
      <c r="BG23" s="227"/>
      <c r="BH23" s="227"/>
      <c r="BI23" s="227"/>
      <c r="BJ23" s="227"/>
      <c r="BK23" s="234"/>
      <c r="BL23" s="227">
        <v>48</v>
      </c>
      <c r="BM23" s="227">
        <v>508.52891999999997</v>
      </c>
      <c r="BN23" s="227">
        <v>10594.352499999999</v>
      </c>
      <c r="BO23" s="227">
        <v>6644.46</v>
      </c>
    </row>
    <row r="24" spans="1:67" x14ac:dyDescent="0.35">
      <c r="A24" s="228" t="s">
        <v>334</v>
      </c>
      <c r="B24" s="228"/>
      <c r="C24" s="234"/>
      <c r="D24" s="234"/>
      <c r="E24" s="234">
        <f>E25+E26+E27+E30</f>
        <v>22390.291580000005</v>
      </c>
      <c r="F24" s="234"/>
      <c r="G24" s="234"/>
      <c r="H24" s="234"/>
      <c r="I24" s="234"/>
      <c r="J24" s="234">
        <f>J25+J26+J27+J30</f>
        <v>105220.01678000001</v>
      </c>
      <c r="K24" s="234"/>
      <c r="L24" s="234"/>
      <c r="M24" s="234"/>
      <c r="N24" s="234"/>
      <c r="O24" s="234">
        <f>O25+O26+O27+O30</f>
        <v>24950.143570000004</v>
      </c>
      <c r="P24" s="234"/>
      <c r="Q24" s="234"/>
      <c r="R24" s="234"/>
      <c r="S24" s="234"/>
      <c r="T24" s="234">
        <f>T25+T26+T27+T30</f>
        <v>44794.944389999997</v>
      </c>
      <c r="U24" s="234"/>
      <c r="V24" s="234"/>
      <c r="W24" s="234"/>
      <c r="X24" s="234"/>
      <c r="Y24" s="234">
        <f>Y25+Y26+Y27+Y30</f>
        <v>22438.043720000001</v>
      </c>
      <c r="Z24" s="234"/>
      <c r="AA24" s="234"/>
      <c r="AB24" s="234"/>
      <c r="AC24" s="234"/>
      <c r="AD24" s="234">
        <f>AD25+AD26+AD27+AD30</f>
        <v>19184.112290000001</v>
      </c>
      <c r="AE24" s="234"/>
      <c r="AF24" s="234"/>
      <c r="AG24" s="234"/>
      <c r="AH24" s="234"/>
      <c r="AI24" s="234">
        <f>AI25+AI26+AI27+AI30</f>
        <v>11919.471010000001</v>
      </c>
      <c r="AJ24" s="234"/>
      <c r="AK24" s="234"/>
      <c r="AL24" s="234"/>
      <c r="AM24" s="234"/>
      <c r="AN24" s="234">
        <f>AN25+AN26+AN27+AN30</f>
        <v>11085.949230000002</v>
      </c>
      <c r="AO24" s="234"/>
      <c r="AP24" s="234"/>
      <c r="AQ24" s="234"/>
      <c r="AR24" s="234"/>
      <c r="AS24" s="234">
        <f>AS25+AS26+AS27+AS30</f>
        <v>9756.0415200000007</v>
      </c>
      <c r="AT24" s="234"/>
      <c r="AU24" s="234"/>
      <c r="AV24" s="234"/>
      <c r="AW24" s="234"/>
      <c r="AX24" s="234">
        <f>AX25+AX26+AX27+AX30</f>
        <v>16396.079699999998</v>
      </c>
      <c r="AY24" s="234"/>
      <c r="AZ24" s="234"/>
      <c r="BA24" s="234"/>
      <c r="BB24" s="234"/>
      <c r="BC24" s="234">
        <f>BC25+BC26+BC27+BC30</f>
        <v>23632.030559999999</v>
      </c>
      <c r="BD24" s="234"/>
      <c r="BE24" s="234"/>
      <c r="BF24" s="234"/>
      <c r="BG24" s="234"/>
      <c r="BH24" s="234">
        <f>BH25+BH26+BH27+BH30</f>
        <v>27168.890479999998</v>
      </c>
      <c r="BI24" s="234"/>
      <c r="BJ24" s="234"/>
      <c r="BK24" s="234"/>
      <c r="BL24" s="234"/>
      <c r="BM24" s="234">
        <f>BM25+BM26+BM27+BM30</f>
        <v>8630.8506799999996</v>
      </c>
      <c r="BN24" s="234"/>
      <c r="BO24" s="234"/>
    </row>
    <row r="25" spans="1:67" x14ac:dyDescent="0.35">
      <c r="A25" s="235" t="s">
        <v>34</v>
      </c>
      <c r="B25" s="235" t="s">
        <v>191</v>
      </c>
      <c r="C25" s="230"/>
      <c r="D25" s="236">
        <v>1268</v>
      </c>
      <c r="E25" s="236">
        <v>18883.786600000003</v>
      </c>
      <c r="F25" s="236">
        <v>14892.5761829653</v>
      </c>
      <c r="G25" s="236">
        <v>12591.065000000001</v>
      </c>
      <c r="H25" s="234"/>
      <c r="I25" s="236">
        <v>6276</v>
      </c>
      <c r="J25" s="236">
        <v>98332.535060000009</v>
      </c>
      <c r="K25" s="236">
        <v>15668.026618865519</v>
      </c>
      <c r="L25" s="236">
        <v>13443.66</v>
      </c>
      <c r="M25" s="230"/>
      <c r="N25" s="236">
        <v>1798</v>
      </c>
      <c r="O25" s="236">
        <v>21976.411090000001</v>
      </c>
      <c r="P25" s="236">
        <v>12222.698047830923</v>
      </c>
      <c r="Q25" s="236">
        <v>11083.170000000002</v>
      </c>
      <c r="R25" s="230"/>
      <c r="S25" s="236">
        <v>2104</v>
      </c>
      <c r="T25" s="236">
        <v>39672.326259999994</v>
      </c>
      <c r="U25" s="236">
        <v>18855.668374524714</v>
      </c>
      <c r="V25" s="236">
        <v>15516.59</v>
      </c>
      <c r="W25" s="230"/>
      <c r="X25" s="236">
        <v>1621</v>
      </c>
      <c r="Y25" s="236">
        <v>18851.687249999999</v>
      </c>
      <c r="Z25" s="236">
        <v>11629.665175817398</v>
      </c>
      <c r="AA25" s="236">
        <v>9861.73</v>
      </c>
      <c r="AB25" s="230"/>
      <c r="AC25" s="236">
        <v>809</v>
      </c>
      <c r="AD25" s="236">
        <v>10097.343630000001</v>
      </c>
      <c r="AE25" s="236">
        <v>12481.265302843016</v>
      </c>
      <c r="AF25" s="236">
        <v>11684.46</v>
      </c>
      <c r="AG25" s="230"/>
      <c r="AH25" s="236">
        <v>250</v>
      </c>
      <c r="AI25" s="236">
        <v>3828.7690200000002</v>
      </c>
      <c r="AJ25" s="236">
        <v>15315.076080000001</v>
      </c>
      <c r="AK25" s="236">
        <v>14392.504999999999</v>
      </c>
      <c r="AL25" s="230"/>
      <c r="AM25" s="236">
        <v>441</v>
      </c>
      <c r="AN25" s="236">
        <v>5437.2697800000005</v>
      </c>
      <c r="AO25" s="236">
        <v>12329.409931972788</v>
      </c>
      <c r="AP25" s="236">
        <v>9918</v>
      </c>
      <c r="AQ25" s="230"/>
      <c r="AR25" s="236">
        <v>401</v>
      </c>
      <c r="AS25" s="236">
        <v>6145.3510700000006</v>
      </c>
      <c r="AT25" s="236">
        <v>15325.065012468827</v>
      </c>
      <c r="AU25" s="236">
        <v>17175.29</v>
      </c>
      <c r="AV25" s="230"/>
      <c r="AW25" s="236">
        <v>1040</v>
      </c>
      <c r="AX25" s="236">
        <v>9235.10232</v>
      </c>
      <c r="AY25" s="236">
        <v>8879.9060769230764</v>
      </c>
      <c r="AZ25" s="236">
        <v>7937.625</v>
      </c>
      <c r="BA25" s="230"/>
      <c r="BB25" s="236">
        <v>1027</v>
      </c>
      <c r="BC25" s="236">
        <v>6278.15031</v>
      </c>
      <c r="BD25" s="236">
        <v>6113.096699123661</v>
      </c>
      <c r="BE25" s="236">
        <v>5885.6399999999994</v>
      </c>
      <c r="BF25" s="230"/>
      <c r="BG25" s="236">
        <v>1991</v>
      </c>
      <c r="BH25" s="236">
        <v>23149.104899999998</v>
      </c>
      <c r="BI25" s="236">
        <v>11626.873380210949</v>
      </c>
      <c r="BJ25" s="236">
        <v>8948.89</v>
      </c>
      <c r="BK25" s="230"/>
      <c r="BL25" s="236">
        <v>645</v>
      </c>
      <c r="BM25" s="236">
        <v>5452.0948600000002</v>
      </c>
      <c r="BN25" s="236">
        <v>8452.8602480620157</v>
      </c>
      <c r="BO25" s="236">
        <v>7873.88</v>
      </c>
    </row>
    <row r="26" spans="1:67" x14ac:dyDescent="0.35">
      <c r="A26" s="235" t="s">
        <v>35</v>
      </c>
      <c r="B26" s="235" t="s">
        <v>192</v>
      </c>
      <c r="C26" s="230"/>
      <c r="D26" s="236">
        <v>78</v>
      </c>
      <c r="E26" s="236">
        <v>273.83103000000006</v>
      </c>
      <c r="F26" s="236">
        <v>3510.6542307692307</v>
      </c>
      <c r="G26" s="236">
        <v>2401.4750000000004</v>
      </c>
      <c r="H26" s="234"/>
      <c r="I26" s="236">
        <v>1032</v>
      </c>
      <c r="J26" s="236">
        <v>548.34385999999995</v>
      </c>
      <c r="K26" s="236">
        <v>531.34094961240305</v>
      </c>
      <c r="L26" s="236">
        <v>357.17499999999995</v>
      </c>
      <c r="M26" s="230"/>
      <c r="N26" s="236">
        <v>260</v>
      </c>
      <c r="O26" s="236">
        <v>469.35557</v>
      </c>
      <c r="P26" s="236">
        <v>1805.2137307692308</v>
      </c>
      <c r="Q26" s="236">
        <v>959.19</v>
      </c>
      <c r="R26" s="230"/>
      <c r="S26" s="236">
        <v>128</v>
      </c>
      <c r="T26" s="236">
        <v>84.157979999999995</v>
      </c>
      <c r="U26" s="236">
        <v>657.48421874999997</v>
      </c>
      <c r="V26" s="236">
        <v>564.67000000000007</v>
      </c>
      <c r="W26" s="230"/>
      <c r="X26" s="236">
        <v>283</v>
      </c>
      <c r="Y26" s="236">
        <v>404.44276000000002</v>
      </c>
      <c r="Z26" s="236">
        <v>1429.1263604240282</v>
      </c>
      <c r="AA26" s="236">
        <v>1089.19</v>
      </c>
      <c r="AB26" s="230"/>
      <c r="AC26" s="236">
        <v>1437</v>
      </c>
      <c r="AD26" s="236">
        <v>2415.7759999999998</v>
      </c>
      <c r="AE26" s="236">
        <v>1681.1245650661099</v>
      </c>
      <c r="AF26" s="236">
        <v>995.55</v>
      </c>
      <c r="AG26" s="230"/>
      <c r="AH26" s="236">
        <v>811</v>
      </c>
      <c r="AI26" s="236">
        <v>1802.9352900000001</v>
      </c>
      <c r="AJ26" s="236">
        <v>2223.1014673242912</v>
      </c>
      <c r="AK26" s="236">
        <v>1026.05</v>
      </c>
      <c r="AL26" s="230"/>
      <c r="AM26" s="236">
        <v>680</v>
      </c>
      <c r="AN26" s="236">
        <v>1099.1182800000001</v>
      </c>
      <c r="AO26" s="236">
        <v>1616.350411764706</v>
      </c>
      <c r="AP26" s="236">
        <v>1041.5900000000001</v>
      </c>
      <c r="AQ26" s="230"/>
      <c r="AR26" s="236">
        <v>70</v>
      </c>
      <c r="AS26" s="236">
        <v>146.79904000000002</v>
      </c>
      <c r="AT26" s="236">
        <v>2097.1291428571431</v>
      </c>
      <c r="AU26" s="236">
        <v>695.97500000000002</v>
      </c>
      <c r="AV26" s="230"/>
      <c r="AW26" s="236">
        <v>399</v>
      </c>
      <c r="AX26" s="236">
        <v>830.10577000000001</v>
      </c>
      <c r="AY26" s="236">
        <v>2080.4655889724313</v>
      </c>
      <c r="AZ26" s="236">
        <v>1487.97</v>
      </c>
      <c r="BA26" s="230"/>
      <c r="BB26" s="236">
        <v>1275</v>
      </c>
      <c r="BC26" s="236">
        <v>3240.54252</v>
      </c>
      <c r="BD26" s="236">
        <v>2541.6019764705884</v>
      </c>
      <c r="BE26" s="236">
        <v>1723.59</v>
      </c>
      <c r="BF26" s="230"/>
      <c r="BG26" s="236">
        <v>436</v>
      </c>
      <c r="BH26" s="236">
        <v>587.45690000000002</v>
      </c>
      <c r="BI26" s="236">
        <v>1347.3782110091743</v>
      </c>
      <c r="BJ26" s="236">
        <v>782.83</v>
      </c>
      <c r="BK26" s="230"/>
      <c r="BL26" s="236">
        <v>180</v>
      </c>
      <c r="BM26" s="236">
        <v>467.46474000000001</v>
      </c>
      <c r="BN26" s="236">
        <v>2597.0263333333332</v>
      </c>
      <c r="BO26" s="236">
        <v>1586.5650000000001</v>
      </c>
    </row>
    <row r="27" spans="1:67" x14ac:dyDescent="0.35">
      <c r="A27" s="228" t="s">
        <v>36</v>
      </c>
      <c r="B27" s="228" t="s">
        <v>193</v>
      </c>
      <c r="C27" s="234"/>
      <c r="D27" s="234">
        <v>241</v>
      </c>
      <c r="E27" s="234">
        <v>1870.8036999999999</v>
      </c>
      <c r="F27" s="234">
        <v>7762.6709543568468</v>
      </c>
      <c r="G27" s="234">
        <v>5700.07</v>
      </c>
      <c r="H27" s="234"/>
      <c r="I27" s="234">
        <v>505</v>
      </c>
      <c r="J27" s="234">
        <v>5374.2757199999996</v>
      </c>
      <c r="K27" s="234">
        <v>10642.130138613862</v>
      </c>
      <c r="L27" s="234">
        <v>8137.4</v>
      </c>
      <c r="M27" s="234"/>
      <c r="N27" s="234">
        <v>251</v>
      </c>
      <c r="O27" s="234">
        <v>1752.2341200000001</v>
      </c>
      <c r="P27" s="234">
        <v>6981.0124302788845</v>
      </c>
      <c r="Q27" s="234">
        <v>4680.5</v>
      </c>
      <c r="R27" s="234"/>
      <c r="S27" s="234">
        <v>221</v>
      </c>
      <c r="T27" s="234">
        <v>2477.6669100000004</v>
      </c>
      <c r="U27" s="234">
        <v>11211.162488687783</v>
      </c>
      <c r="V27" s="234">
        <v>7810.5</v>
      </c>
      <c r="W27" s="234"/>
      <c r="X27" s="234">
        <v>186</v>
      </c>
      <c r="Y27" s="234">
        <v>1312.1431599999999</v>
      </c>
      <c r="Z27" s="234">
        <v>7054.5331182795699</v>
      </c>
      <c r="AA27" s="234">
        <v>5081.1499999999996</v>
      </c>
      <c r="AB27" s="234"/>
      <c r="AC27" s="234">
        <v>575</v>
      </c>
      <c r="AD27" s="234">
        <v>3807.1984300000004</v>
      </c>
      <c r="AE27" s="234">
        <v>6621.2146608695648</v>
      </c>
      <c r="AF27" s="234">
        <v>4036</v>
      </c>
      <c r="AG27" s="234"/>
      <c r="AH27" s="234">
        <v>392</v>
      </c>
      <c r="AI27" s="234">
        <v>1603.2101200000002</v>
      </c>
      <c r="AJ27" s="234">
        <v>4089.8217346938777</v>
      </c>
      <c r="AK27" s="234">
        <v>2733.25</v>
      </c>
      <c r="AL27" s="234"/>
      <c r="AM27" s="234">
        <v>468</v>
      </c>
      <c r="AN27" s="234">
        <v>1689.0636999999999</v>
      </c>
      <c r="AO27" s="234">
        <v>3609.1104700854703</v>
      </c>
      <c r="AP27" s="234">
        <v>2245.5</v>
      </c>
      <c r="AQ27" s="234"/>
      <c r="AR27" s="234">
        <v>320</v>
      </c>
      <c r="AS27" s="234">
        <v>1233.1584800000001</v>
      </c>
      <c r="AT27" s="234">
        <v>3853.6202499999999</v>
      </c>
      <c r="AU27" s="234">
        <v>2083.5</v>
      </c>
      <c r="AV27" s="234"/>
      <c r="AW27" s="234">
        <v>452</v>
      </c>
      <c r="AX27" s="234">
        <v>4992.55825</v>
      </c>
      <c r="AY27" s="234">
        <v>11045.482853982301</v>
      </c>
      <c r="AZ27" s="234">
        <v>7882.5</v>
      </c>
      <c r="BA27" s="234"/>
      <c r="BB27" s="234">
        <v>1049</v>
      </c>
      <c r="BC27" s="234">
        <v>12668.909320000001</v>
      </c>
      <c r="BD27" s="234">
        <v>12077.129952335557</v>
      </c>
      <c r="BE27" s="234">
        <v>9249</v>
      </c>
      <c r="BF27" s="234"/>
      <c r="BG27" s="234">
        <v>356</v>
      </c>
      <c r="BH27" s="234">
        <v>2987.8342499999999</v>
      </c>
      <c r="BI27" s="234">
        <v>8392.7928370786522</v>
      </c>
      <c r="BJ27" s="234">
        <v>5975.8</v>
      </c>
      <c r="BK27" s="234"/>
      <c r="BL27" s="234">
        <v>353</v>
      </c>
      <c r="BM27" s="234">
        <v>2586.0452999999998</v>
      </c>
      <c r="BN27" s="234">
        <v>7325.9073654390932</v>
      </c>
      <c r="BO27" s="234">
        <v>5103</v>
      </c>
    </row>
    <row r="28" spans="1:67" x14ac:dyDescent="0.35">
      <c r="A28" s="222" t="s">
        <v>37</v>
      </c>
      <c r="B28" s="222" t="s">
        <v>194</v>
      </c>
      <c r="C28" s="234"/>
      <c r="D28" s="227">
        <v>182</v>
      </c>
      <c r="E28" s="227">
        <v>1520.23939</v>
      </c>
      <c r="F28" s="227">
        <v>8352.9636813186808</v>
      </c>
      <c r="G28" s="227">
        <v>5993.0199999999995</v>
      </c>
      <c r="H28" s="234"/>
      <c r="I28" s="227">
        <v>405</v>
      </c>
      <c r="J28" s="227">
        <v>4720.0984900000003</v>
      </c>
      <c r="K28" s="227">
        <v>11654.564172839506</v>
      </c>
      <c r="L28" s="227">
        <v>10527.8</v>
      </c>
      <c r="M28" s="234"/>
      <c r="N28" s="227">
        <v>197</v>
      </c>
      <c r="O28" s="227">
        <v>1472.2968000000001</v>
      </c>
      <c r="P28" s="227">
        <v>7473.5878172588837</v>
      </c>
      <c r="Q28" s="227">
        <v>4764</v>
      </c>
      <c r="R28" s="234"/>
      <c r="S28" s="227">
        <v>188</v>
      </c>
      <c r="T28" s="227">
        <v>2286.6441600000003</v>
      </c>
      <c r="U28" s="227">
        <v>12163.000851063829</v>
      </c>
      <c r="V28" s="227">
        <v>9287.91</v>
      </c>
      <c r="W28" s="234"/>
      <c r="X28" s="227">
        <v>166</v>
      </c>
      <c r="Y28" s="227">
        <v>1211.1838899999998</v>
      </c>
      <c r="Z28" s="227">
        <v>7296.2884939759033</v>
      </c>
      <c r="AA28" s="227">
        <v>5725.25</v>
      </c>
      <c r="AB28" s="234"/>
      <c r="AC28" s="227">
        <v>453</v>
      </c>
      <c r="AD28" s="227">
        <v>3200.1838399999997</v>
      </c>
      <c r="AE28" s="227">
        <v>7064.4234878587195</v>
      </c>
      <c r="AF28" s="227">
        <v>4107</v>
      </c>
      <c r="AG28" s="234"/>
      <c r="AH28" s="227">
        <v>278</v>
      </c>
      <c r="AI28" s="227">
        <v>1137.3076899999999</v>
      </c>
      <c r="AJ28" s="227">
        <v>4091.0348561151081</v>
      </c>
      <c r="AK28" s="227">
        <v>2418</v>
      </c>
      <c r="AL28" s="234"/>
      <c r="AM28" s="227">
        <v>329</v>
      </c>
      <c r="AN28" s="227">
        <v>1199.03271</v>
      </c>
      <c r="AO28" s="227">
        <v>3644.47632218845</v>
      </c>
      <c r="AP28" s="227">
        <v>1981</v>
      </c>
      <c r="AQ28" s="234"/>
      <c r="AR28" s="227">
        <v>220</v>
      </c>
      <c r="AS28" s="227">
        <v>800.47904000000005</v>
      </c>
      <c r="AT28" s="227">
        <v>3638.5410909090911</v>
      </c>
      <c r="AU28" s="227">
        <v>1565.5</v>
      </c>
      <c r="AV28" s="234"/>
      <c r="AW28" s="227">
        <v>386</v>
      </c>
      <c r="AX28" s="227">
        <v>4551.4149699999998</v>
      </c>
      <c r="AY28" s="227">
        <v>11791.23049222798</v>
      </c>
      <c r="AZ28" s="227">
        <v>9055.5</v>
      </c>
      <c r="BA28" s="234"/>
      <c r="BB28" s="227">
        <v>886</v>
      </c>
      <c r="BC28" s="227">
        <v>11383.06839</v>
      </c>
      <c r="BD28" s="227">
        <v>12847.706986455982</v>
      </c>
      <c r="BE28" s="227">
        <v>11203.5</v>
      </c>
      <c r="BF28" s="234"/>
      <c r="BG28" s="227">
        <v>285</v>
      </c>
      <c r="BH28" s="227">
        <v>2583.10158</v>
      </c>
      <c r="BI28" s="227">
        <v>9063.5143157894745</v>
      </c>
      <c r="BJ28" s="227">
        <v>6626.9</v>
      </c>
      <c r="BK28" s="234"/>
      <c r="BL28" s="227">
        <v>286</v>
      </c>
      <c r="BM28" s="227">
        <v>2217.7529300000001</v>
      </c>
      <c r="BN28" s="227">
        <v>7754.3808741258745</v>
      </c>
      <c r="BO28" s="227">
        <v>5311.5</v>
      </c>
    </row>
    <row r="29" spans="1:67" x14ac:dyDescent="0.35">
      <c r="A29" s="222" t="s">
        <v>38</v>
      </c>
      <c r="B29" s="222" t="s">
        <v>195</v>
      </c>
      <c r="C29" s="234"/>
      <c r="D29" s="227">
        <v>85</v>
      </c>
      <c r="E29" s="227">
        <v>350.56430999999998</v>
      </c>
      <c r="F29" s="227">
        <v>4124.2860000000001</v>
      </c>
      <c r="G29" s="227">
        <v>3062.45</v>
      </c>
      <c r="H29" s="234"/>
      <c r="I29" s="227">
        <v>134</v>
      </c>
      <c r="J29" s="227">
        <v>654.17723000000001</v>
      </c>
      <c r="K29" s="227">
        <v>4881.9196268656715</v>
      </c>
      <c r="L29" s="227">
        <v>4618.5</v>
      </c>
      <c r="M29" s="234"/>
      <c r="N29" s="227">
        <v>85</v>
      </c>
      <c r="O29" s="227">
        <v>279.93732</v>
      </c>
      <c r="P29" s="227">
        <v>3293.3802352941175</v>
      </c>
      <c r="Q29" s="227">
        <v>2853.35</v>
      </c>
      <c r="R29" s="234"/>
      <c r="S29" s="227">
        <v>56</v>
      </c>
      <c r="T29" s="227">
        <v>191.02275</v>
      </c>
      <c r="U29" s="227">
        <v>3411.1205357142858</v>
      </c>
      <c r="V29" s="227">
        <v>2642.0250000000001</v>
      </c>
      <c r="W29" s="234"/>
      <c r="X29" s="227">
        <v>40</v>
      </c>
      <c r="Y29" s="227">
        <v>100.95927</v>
      </c>
      <c r="Z29" s="227">
        <v>2523.9817499999999</v>
      </c>
      <c r="AA29" s="227">
        <v>1466.85</v>
      </c>
      <c r="AB29" s="234"/>
      <c r="AC29" s="227">
        <v>223</v>
      </c>
      <c r="AD29" s="227">
        <v>607.01459</v>
      </c>
      <c r="AE29" s="227">
        <v>2722.0385201793724</v>
      </c>
      <c r="AF29" s="227">
        <v>2294.8500000000004</v>
      </c>
      <c r="AG29" s="234"/>
      <c r="AH29" s="227">
        <v>213</v>
      </c>
      <c r="AI29" s="227">
        <v>465.90242999999998</v>
      </c>
      <c r="AJ29" s="227">
        <v>2187.335352112676</v>
      </c>
      <c r="AK29" s="227">
        <v>1752</v>
      </c>
      <c r="AL29" s="234"/>
      <c r="AM29" s="227">
        <v>277</v>
      </c>
      <c r="AN29" s="227">
        <v>490.03098999999997</v>
      </c>
      <c r="AO29" s="227">
        <v>1769.0649458483754</v>
      </c>
      <c r="AP29" s="227">
        <v>1116</v>
      </c>
      <c r="AQ29" s="234"/>
      <c r="AR29" s="227">
        <v>192</v>
      </c>
      <c r="AS29" s="227">
        <v>432.67944</v>
      </c>
      <c r="AT29" s="227">
        <v>2253.5387500000002</v>
      </c>
      <c r="AU29" s="227">
        <v>1719.9250000000002</v>
      </c>
      <c r="AV29" s="234"/>
      <c r="AW29" s="227">
        <v>113</v>
      </c>
      <c r="AX29" s="227">
        <v>441.14327999999995</v>
      </c>
      <c r="AY29" s="227">
        <v>3903.9228318584069</v>
      </c>
      <c r="AZ29" s="227">
        <v>3318</v>
      </c>
      <c r="BA29" s="234"/>
      <c r="BB29" s="227">
        <v>283</v>
      </c>
      <c r="BC29" s="227">
        <v>1285.8409299999998</v>
      </c>
      <c r="BD29" s="227">
        <v>4543.6075265017671</v>
      </c>
      <c r="BE29" s="227">
        <v>4424</v>
      </c>
      <c r="BF29" s="234"/>
      <c r="BG29" s="227">
        <v>119</v>
      </c>
      <c r="BH29" s="227">
        <v>404.73266999999998</v>
      </c>
      <c r="BI29" s="227">
        <v>3401.1148739495798</v>
      </c>
      <c r="BJ29" s="227">
        <v>2457.8000000000002</v>
      </c>
      <c r="BK29" s="234"/>
      <c r="BL29" s="227">
        <v>110</v>
      </c>
      <c r="BM29" s="227">
        <v>368.29237000000001</v>
      </c>
      <c r="BN29" s="227">
        <v>3348.1124545454545</v>
      </c>
      <c r="BO29" s="227">
        <v>2684.05</v>
      </c>
    </row>
    <row r="30" spans="1:67" x14ac:dyDescent="0.35">
      <c r="A30" s="228" t="s">
        <v>39</v>
      </c>
      <c r="B30" s="228" t="s">
        <v>196</v>
      </c>
      <c r="C30" s="234"/>
      <c r="D30" s="234">
        <v>262</v>
      </c>
      <c r="E30" s="234">
        <v>1361.8702499999999</v>
      </c>
      <c r="F30" s="234">
        <v>5197.9780534351148</v>
      </c>
      <c r="G30" s="234">
        <v>3562.46</v>
      </c>
      <c r="H30" s="234"/>
      <c r="I30" s="234">
        <v>252</v>
      </c>
      <c r="J30" s="234">
        <v>964.86214000000007</v>
      </c>
      <c r="K30" s="234">
        <v>3828.8180158730161</v>
      </c>
      <c r="L30" s="234">
        <v>2377.2449999999999</v>
      </c>
      <c r="M30" s="234"/>
      <c r="N30" s="234">
        <v>186</v>
      </c>
      <c r="O30" s="234">
        <v>752.14278999999999</v>
      </c>
      <c r="P30" s="234">
        <v>4043.7784408602151</v>
      </c>
      <c r="Q30" s="234">
        <v>2065.38</v>
      </c>
      <c r="R30" s="234"/>
      <c r="S30" s="234">
        <v>425</v>
      </c>
      <c r="T30" s="234">
        <v>2560.7932400000004</v>
      </c>
      <c r="U30" s="234">
        <v>6025.3958588235291</v>
      </c>
      <c r="V30" s="234">
        <v>4483.21</v>
      </c>
      <c r="W30" s="234"/>
      <c r="X30" s="234">
        <v>382</v>
      </c>
      <c r="Y30" s="234">
        <v>1869.77055</v>
      </c>
      <c r="Z30" s="234">
        <v>4894.6873036649213</v>
      </c>
      <c r="AA30" s="234">
        <v>3208.33</v>
      </c>
      <c r="AB30" s="234"/>
      <c r="AC30" s="234">
        <v>584</v>
      </c>
      <c r="AD30" s="234">
        <v>2863.79423</v>
      </c>
      <c r="AE30" s="234">
        <v>4903.7572431506851</v>
      </c>
      <c r="AF30" s="234">
        <v>3377.39</v>
      </c>
      <c r="AG30" s="234"/>
      <c r="AH30" s="234">
        <v>681</v>
      </c>
      <c r="AI30" s="234">
        <v>4684.5565800000004</v>
      </c>
      <c r="AJ30" s="234">
        <v>6878.9377092511013</v>
      </c>
      <c r="AK30" s="234">
        <v>4700.4400000000005</v>
      </c>
      <c r="AL30" s="234"/>
      <c r="AM30" s="234">
        <v>546</v>
      </c>
      <c r="AN30" s="234">
        <v>2860.4974700000002</v>
      </c>
      <c r="AO30" s="234">
        <v>5239.006355311355</v>
      </c>
      <c r="AP30" s="234">
        <v>3381.1549999999997</v>
      </c>
      <c r="AQ30" s="234"/>
      <c r="AR30" s="234">
        <v>357</v>
      </c>
      <c r="AS30" s="234">
        <v>2230.7329300000001</v>
      </c>
      <c r="AT30" s="234">
        <v>6248.5516246498601</v>
      </c>
      <c r="AU30" s="234">
        <v>4098.37</v>
      </c>
      <c r="AV30" s="234"/>
      <c r="AW30" s="234">
        <v>227</v>
      </c>
      <c r="AX30" s="234">
        <v>1338.3133599999999</v>
      </c>
      <c r="AY30" s="234">
        <v>5895.6535682819385</v>
      </c>
      <c r="AZ30" s="234">
        <v>4350.0599999999995</v>
      </c>
      <c r="BA30" s="234"/>
      <c r="BB30" s="234">
        <v>458</v>
      </c>
      <c r="BC30" s="234">
        <v>1444.42841</v>
      </c>
      <c r="BD30" s="234">
        <v>3153.7738209606987</v>
      </c>
      <c r="BE30" s="234">
        <v>2591.64</v>
      </c>
      <c r="BF30" s="234"/>
      <c r="BG30" s="234">
        <v>133</v>
      </c>
      <c r="BH30" s="234">
        <v>444.49442999999997</v>
      </c>
      <c r="BI30" s="234">
        <v>3342.0633834586465</v>
      </c>
      <c r="BJ30" s="234">
        <v>2519.42</v>
      </c>
      <c r="BK30" s="234"/>
      <c r="BL30" s="234">
        <v>45</v>
      </c>
      <c r="BM30" s="234">
        <v>125.24578</v>
      </c>
      <c r="BN30" s="234">
        <v>2783.2395555555554</v>
      </c>
      <c r="BO30" s="234">
        <v>2633.08</v>
      </c>
    </row>
    <row r="31" spans="1:67" x14ac:dyDescent="0.35">
      <c r="A31" s="221" t="s">
        <v>197</v>
      </c>
    </row>
    <row r="46" spans="1:16" x14ac:dyDescent="0.35">
      <c r="A46" s="682" t="s">
        <v>367</v>
      </c>
      <c r="B46" s="275" t="s">
        <v>342</v>
      </c>
      <c r="C46" s="686" t="s">
        <v>329</v>
      </c>
      <c r="D46" s="686"/>
      <c r="E46" s="686"/>
      <c r="F46" s="686"/>
      <c r="G46" s="686"/>
      <c r="H46" s="686" t="s">
        <v>332</v>
      </c>
      <c r="I46" s="686"/>
      <c r="J46" s="686"/>
      <c r="K46" s="686"/>
      <c r="L46" s="686" t="s">
        <v>333</v>
      </c>
      <c r="M46" s="686"/>
      <c r="N46" s="686"/>
      <c r="O46" s="686"/>
      <c r="P46" s="680" t="s">
        <v>55</v>
      </c>
    </row>
    <row r="47" spans="1:16" ht="54" x14ac:dyDescent="0.35">
      <c r="A47" s="683"/>
      <c r="B47" s="274" t="s">
        <v>341</v>
      </c>
      <c r="C47" s="271" t="s">
        <v>343</v>
      </c>
      <c r="D47" s="271" t="s">
        <v>345</v>
      </c>
      <c r="E47" s="271" t="s">
        <v>350</v>
      </c>
      <c r="F47" s="271" t="s">
        <v>351</v>
      </c>
      <c r="G47" s="271" t="s">
        <v>352</v>
      </c>
      <c r="H47" s="271" t="s">
        <v>344</v>
      </c>
      <c r="I47" s="271" t="s">
        <v>346</v>
      </c>
      <c r="J47" s="271" t="s">
        <v>349</v>
      </c>
      <c r="K47" s="271" t="s">
        <v>353</v>
      </c>
      <c r="L47" s="271" t="s">
        <v>347</v>
      </c>
      <c r="M47" s="271" t="s">
        <v>348</v>
      </c>
      <c r="N47" s="271" t="s">
        <v>354</v>
      </c>
      <c r="O47" s="271" t="s">
        <v>355</v>
      </c>
      <c r="P47" s="681"/>
    </row>
    <row r="48" spans="1:16" ht="18.75" x14ac:dyDescent="0.35">
      <c r="A48" s="689" t="s">
        <v>365</v>
      </c>
      <c r="B48" s="690"/>
      <c r="C48" s="272">
        <v>742</v>
      </c>
      <c r="D48" s="272">
        <v>1150</v>
      </c>
      <c r="E48" s="272">
        <v>380</v>
      </c>
      <c r="F48" s="272">
        <v>365</v>
      </c>
      <c r="G48" s="272">
        <v>198</v>
      </c>
      <c r="H48" s="272">
        <v>728</v>
      </c>
      <c r="I48" s="272">
        <v>1037</v>
      </c>
      <c r="J48" s="272">
        <v>624</v>
      </c>
      <c r="K48" s="272">
        <v>767</v>
      </c>
      <c r="L48" s="272">
        <v>592</v>
      </c>
      <c r="M48" s="272">
        <v>1001</v>
      </c>
      <c r="N48" s="272">
        <v>542</v>
      </c>
      <c r="O48" s="272">
        <v>422</v>
      </c>
      <c r="P48" s="273">
        <f t="shared" ref="P48:P56" si="0">SUM(C48:O48)</f>
        <v>8548</v>
      </c>
    </row>
    <row r="49" spans="1:16" x14ac:dyDescent="0.35">
      <c r="A49" s="689" t="s">
        <v>356</v>
      </c>
      <c r="B49" s="690"/>
      <c r="C49" s="272">
        <v>2653</v>
      </c>
      <c r="D49" s="272">
        <v>6494</v>
      </c>
      <c r="E49" s="272">
        <v>1394</v>
      </c>
      <c r="F49" s="272">
        <v>2472</v>
      </c>
      <c r="G49" s="272">
        <v>1419</v>
      </c>
      <c r="H49" s="272">
        <v>1536</v>
      </c>
      <c r="I49" s="272">
        <v>651</v>
      </c>
      <c r="J49" s="272">
        <v>1300</v>
      </c>
      <c r="K49" s="272">
        <v>808</v>
      </c>
      <c r="L49" s="272">
        <v>2249</v>
      </c>
      <c r="M49" s="272">
        <v>949</v>
      </c>
      <c r="N49" s="272">
        <v>2105</v>
      </c>
      <c r="O49" s="272">
        <v>1113</v>
      </c>
      <c r="P49" s="273">
        <f t="shared" si="0"/>
        <v>25143</v>
      </c>
    </row>
    <row r="50" spans="1:16" x14ac:dyDescent="0.35">
      <c r="A50" s="689" t="s">
        <v>357</v>
      </c>
      <c r="B50" s="690"/>
      <c r="C50" s="272">
        <v>586</v>
      </c>
      <c r="D50" s="272">
        <v>6620</v>
      </c>
      <c r="E50" s="272">
        <v>847</v>
      </c>
      <c r="F50" s="272">
        <v>1634</v>
      </c>
      <c r="G50" s="272">
        <v>660</v>
      </c>
      <c r="H50" s="272">
        <v>236</v>
      </c>
      <c r="I50" s="272">
        <v>393</v>
      </c>
      <c r="J50" s="272">
        <v>439</v>
      </c>
      <c r="K50" s="272">
        <v>662</v>
      </c>
      <c r="L50" s="272">
        <v>1013</v>
      </c>
      <c r="M50" s="272">
        <v>616</v>
      </c>
      <c r="N50" s="272">
        <v>2012</v>
      </c>
      <c r="O50" s="272">
        <v>840</v>
      </c>
      <c r="P50" s="273">
        <f t="shared" si="0"/>
        <v>16558</v>
      </c>
    </row>
    <row r="51" spans="1:16" x14ac:dyDescent="0.35">
      <c r="A51" s="689" t="s">
        <v>358</v>
      </c>
      <c r="B51" s="690"/>
      <c r="C51" s="272">
        <v>799</v>
      </c>
      <c r="D51" s="272"/>
      <c r="E51" s="272"/>
      <c r="F51" s="272">
        <v>4</v>
      </c>
      <c r="G51" s="272">
        <v>670</v>
      </c>
      <c r="H51" s="272">
        <v>75</v>
      </c>
      <c r="I51" s="272">
        <v>11</v>
      </c>
      <c r="J51" s="272">
        <v>183</v>
      </c>
      <c r="K51" s="272">
        <v>362</v>
      </c>
      <c r="L51" s="272"/>
      <c r="M51" s="272">
        <v>0</v>
      </c>
      <c r="N51" s="272"/>
      <c r="O51" s="272"/>
      <c r="P51" s="273">
        <f t="shared" si="0"/>
        <v>2104</v>
      </c>
    </row>
    <row r="52" spans="1:16" x14ac:dyDescent="0.35">
      <c r="A52" s="689" t="s">
        <v>359</v>
      </c>
      <c r="B52" s="690"/>
      <c r="C52" s="272">
        <v>147</v>
      </c>
      <c r="D52" s="272">
        <v>24</v>
      </c>
      <c r="E52" s="272"/>
      <c r="F52" s="272">
        <v>604</v>
      </c>
      <c r="G52" s="272">
        <v>207</v>
      </c>
      <c r="H52" s="272">
        <v>188</v>
      </c>
      <c r="I52" s="272">
        <v>134</v>
      </c>
      <c r="J52" s="272">
        <v>102</v>
      </c>
      <c r="K52" s="272">
        <v>151</v>
      </c>
      <c r="L52" s="272"/>
      <c r="M52" s="272">
        <v>0</v>
      </c>
      <c r="N52" s="272"/>
      <c r="O52" s="272"/>
      <c r="P52" s="273">
        <f t="shared" si="0"/>
        <v>1557</v>
      </c>
    </row>
    <row r="53" spans="1:16" x14ac:dyDescent="0.35">
      <c r="A53" s="689" t="s">
        <v>360</v>
      </c>
      <c r="B53" s="690"/>
      <c r="C53" s="272">
        <v>351</v>
      </c>
      <c r="D53" s="272">
        <v>189</v>
      </c>
      <c r="E53" s="272"/>
      <c r="F53" s="272">
        <v>138</v>
      </c>
      <c r="G53" s="272">
        <v>179</v>
      </c>
      <c r="H53" s="272">
        <v>258</v>
      </c>
      <c r="I53" s="272">
        <v>463</v>
      </c>
      <c r="J53" s="272">
        <v>190</v>
      </c>
      <c r="K53" s="272">
        <v>550</v>
      </c>
      <c r="L53" s="272">
        <v>3195</v>
      </c>
      <c r="M53" s="272">
        <v>267</v>
      </c>
      <c r="N53" s="272">
        <v>197</v>
      </c>
      <c r="O53" s="272"/>
      <c r="P53" s="273">
        <f t="shared" si="0"/>
        <v>5977</v>
      </c>
    </row>
    <row r="54" spans="1:16" x14ac:dyDescent="0.35">
      <c r="A54" s="687" t="s">
        <v>361</v>
      </c>
      <c r="B54" s="688"/>
      <c r="C54" s="272">
        <v>58</v>
      </c>
      <c r="D54" s="272"/>
      <c r="E54" s="272"/>
      <c r="F54" s="272"/>
      <c r="G54" s="272">
        <v>383</v>
      </c>
      <c r="H54" s="272"/>
      <c r="I54" s="272">
        <v>50</v>
      </c>
      <c r="J54" s="272">
        <v>175</v>
      </c>
      <c r="K54" s="272">
        <v>5</v>
      </c>
      <c r="L54" s="272"/>
      <c r="M54" s="272"/>
      <c r="N54" s="272"/>
      <c r="O54" s="272"/>
      <c r="P54" s="273">
        <f t="shared" si="0"/>
        <v>671</v>
      </c>
    </row>
    <row r="55" spans="1:16" x14ac:dyDescent="0.35">
      <c r="A55" s="279" t="s">
        <v>362</v>
      </c>
      <c r="B55" s="276"/>
      <c r="C55" s="277"/>
      <c r="D55" s="272">
        <v>39</v>
      </c>
      <c r="E55" s="272"/>
      <c r="F55" s="272"/>
      <c r="G55" s="272"/>
      <c r="H55" s="272"/>
      <c r="I55" s="272"/>
      <c r="J55" s="272">
        <v>454</v>
      </c>
      <c r="K55" s="272"/>
      <c r="L55" s="272">
        <v>120</v>
      </c>
      <c r="M55" s="272"/>
      <c r="N55" s="272">
        <v>945</v>
      </c>
      <c r="O55" s="272"/>
      <c r="P55" s="273">
        <f t="shared" si="0"/>
        <v>1558</v>
      </c>
    </row>
    <row r="56" spans="1:16" x14ac:dyDescent="0.35">
      <c r="A56" s="279" t="s">
        <v>363</v>
      </c>
      <c r="B56" s="278"/>
      <c r="C56" s="272">
        <v>96</v>
      </c>
      <c r="D56" s="272">
        <v>4904</v>
      </c>
      <c r="E56" s="272">
        <v>1057</v>
      </c>
      <c r="F56" s="272">
        <v>5303</v>
      </c>
      <c r="G56" s="272">
        <v>4024</v>
      </c>
      <c r="H56" s="272">
        <v>9702</v>
      </c>
      <c r="I56" s="272">
        <v>4336</v>
      </c>
      <c r="J56" s="272">
        <v>1040</v>
      </c>
      <c r="K56" s="272">
        <v>6746</v>
      </c>
      <c r="L56" s="272">
        <v>22977</v>
      </c>
      <c r="M56" s="272">
        <v>2582</v>
      </c>
      <c r="N56" s="272">
        <v>1074</v>
      </c>
      <c r="O56" s="272">
        <v>1749</v>
      </c>
      <c r="P56" s="273">
        <f t="shared" si="0"/>
        <v>65590</v>
      </c>
    </row>
    <row r="57" spans="1:16" ht="18.75" x14ac:dyDescent="0.35">
      <c r="A57" s="264" t="s">
        <v>366</v>
      </c>
      <c r="B57" s="265"/>
      <c r="C57" s="266"/>
      <c r="D57" s="265"/>
      <c r="E57" s="26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</row>
    <row r="58" spans="1:16" x14ac:dyDescent="0.35">
      <c r="A58" s="268" t="s">
        <v>364</v>
      </c>
      <c r="B58" s="256"/>
      <c r="C58" s="256"/>
      <c r="D58" s="256"/>
      <c r="E58" s="256"/>
      <c r="F58" s="256"/>
      <c r="G58" s="256"/>
      <c r="H58" s="256"/>
      <c r="I58" s="256"/>
      <c r="J58" s="269"/>
      <c r="K58" s="256"/>
      <c r="L58" s="256"/>
      <c r="M58" s="256"/>
      <c r="N58" s="256"/>
      <c r="O58" s="256"/>
      <c r="P58" s="256"/>
    </row>
  </sheetData>
  <mergeCells count="28">
    <mergeCell ref="D2:AA2"/>
    <mergeCell ref="D3:G3"/>
    <mergeCell ref="AB2:AU2"/>
    <mergeCell ref="AV2:BO2"/>
    <mergeCell ref="BK3:BO3"/>
    <mergeCell ref="AG3:AK3"/>
    <mergeCell ref="AL3:AP3"/>
    <mergeCell ref="AQ3:AU3"/>
    <mergeCell ref="AV3:AZ3"/>
    <mergeCell ref="BA3:BE3"/>
    <mergeCell ref="BF3:BJ3"/>
    <mergeCell ref="H3:L3"/>
    <mergeCell ref="M3:Q3"/>
    <mergeCell ref="R3:V3"/>
    <mergeCell ref="W3:AA3"/>
    <mergeCell ref="AB3:AF3"/>
    <mergeCell ref="A54:B54"/>
    <mergeCell ref="P46:P47"/>
    <mergeCell ref="A48:B48"/>
    <mergeCell ref="A49:B49"/>
    <mergeCell ref="A50:B50"/>
    <mergeCell ref="A51:B51"/>
    <mergeCell ref="A46:A47"/>
    <mergeCell ref="C46:G46"/>
    <mergeCell ref="H46:K46"/>
    <mergeCell ref="L46:O46"/>
    <mergeCell ref="A52:B52"/>
    <mergeCell ref="A53:B53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7"/>
  <sheetViews>
    <sheetView showGridLines="0" zoomScale="70" zoomScaleNormal="70" workbookViewId="0"/>
  </sheetViews>
  <sheetFormatPr baseColWidth="10" defaultRowHeight="18" x14ac:dyDescent="0.35"/>
  <cols>
    <col min="1" max="1" width="23.7109375" style="221" customWidth="1"/>
    <col min="2" max="2" width="17.7109375" style="221" customWidth="1"/>
    <col min="3" max="3" width="9.28515625" style="221" bestFit="1" customWidth="1"/>
    <col min="4" max="4" width="13.5703125" style="221" bestFit="1" customWidth="1"/>
    <col min="5" max="5" width="10" style="221" bestFit="1" customWidth="1"/>
    <col min="6" max="6" width="11" style="221" bestFit="1" customWidth="1"/>
    <col min="7" max="7" width="10.28515625" style="221" bestFit="1" customWidth="1"/>
    <col min="8" max="8" width="12.28515625" style="221" customWidth="1"/>
    <col min="9" max="9" width="13.5703125" style="221" bestFit="1" customWidth="1"/>
    <col min="10" max="10" width="10" style="221" bestFit="1" customWidth="1"/>
    <col min="11" max="11" width="11" style="221" bestFit="1" customWidth="1"/>
    <col min="12" max="12" width="11.7109375" style="221" customWidth="1"/>
    <col min="13" max="13" width="9.5703125" style="221" bestFit="1" customWidth="1"/>
    <col min="14" max="14" width="13.5703125" style="221" bestFit="1" customWidth="1"/>
    <col min="15" max="15" width="10" style="221" bestFit="1" customWidth="1"/>
    <col min="16" max="16" width="11" style="221" bestFit="1" customWidth="1"/>
    <col min="17" max="17" width="10.28515625" style="221" bestFit="1" customWidth="1"/>
    <col min="18" max="18" width="9.5703125" style="221" bestFit="1" customWidth="1"/>
    <col min="19" max="19" width="13.5703125" style="221" bestFit="1" customWidth="1"/>
    <col min="20" max="20" width="10" style="221" bestFit="1" customWidth="1"/>
    <col min="21" max="21" width="11" style="221" bestFit="1" customWidth="1"/>
    <col min="22" max="22" width="10.28515625" style="221" bestFit="1" customWidth="1"/>
    <col min="23" max="23" width="9.28515625" style="221" bestFit="1" customWidth="1"/>
    <col min="24" max="24" width="13.5703125" style="221" bestFit="1" customWidth="1"/>
    <col min="25" max="25" width="10" style="221" bestFit="1" customWidth="1"/>
    <col min="26" max="26" width="11" style="221" bestFit="1" customWidth="1"/>
    <col min="27" max="27" width="10.28515625" style="221" bestFit="1" customWidth="1"/>
    <col min="28" max="28" width="9.28515625" style="221" bestFit="1" customWidth="1"/>
    <col min="29" max="29" width="13.5703125" style="221" bestFit="1" customWidth="1"/>
    <col min="30" max="30" width="10" style="221" bestFit="1" customWidth="1"/>
    <col min="31" max="31" width="11" style="221" bestFit="1" customWidth="1"/>
    <col min="32" max="32" width="10.28515625" style="221" bestFit="1" customWidth="1"/>
    <col min="33" max="33" width="9.28515625" style="221" bestFit="1" customWidth="1"/>
    <col min="34" max="34" width="13.5703125" style="221" bestFit="1" customWidth="1"/>
    <col min="35" max="35" width="10" style="221" bestFit="1" customWidth="1"/>
    <col min="36" max="36" width="11" style="221" bestFit="1" customWidth="1"/>
    <col min="37" max="37" width="10.28515625" style="221" bestFit="1" customWidth="1"/>
    <col min="38" max="38" width="9.28515625" style="221" bestFit="1" customWidth="1"/>
    <col min="39" max="39" width="13.5703125" style="221" bestFit="1" customWidth="1"/>
    <col min="40" max="40" width="10" style="221" bestFit="1" customWidth="1"/>
    <col min="41" max="41" width="11" style="221" bestFit="1" customWidth="1"/>
    <col min="42" max="42" width="10.28515625" style="221" bestFit="1" customWidth="1"/>
    <col min="43" max="43" width="8.28515625" style="221" bestFit="1" customWidth="1"/>
    <col min="44" max="44" width="13.5703125" style="221" bestFit="1" customWidth="1"/>
    <col min="45" max="45" width="10" style="221" bestFit="1" customWidth="1"/>
    <col min="46" max="46" width="11" style="221" bestFit="1" customWidth="1"/>
    <col min="47" max="47" width="10.28515625" style="221" bestFit="1" customWidth="1"/>
    <col min="48" max="48" width="9.5703125" style="221" bestFit="1" customWidth="1"/>
    <col min="49" max="49" width="13.5703125" style="221" bestFit="1" customWidth="1"/>
    <col min="50" max="50" width="10" style="221" bestFit="1" customWidth="1"/>
    <col min="51" max="51" width="11" style="221" bestFit="1" customWidth="1"/>
    <col min="52" max="52" width="10.28515625" style="221" bestFit="1" customWidth="1"/>
    <col min="53" max="53" width="9.5703125" style="221" bestFit="1" customWidth="1"/>
    <col min="54" max="54" width="13.5703125" style="221" bestFit="1" customWidth="1"/>
    <col min="55" max="55" width="10" style="221" bestFit="1" customWidth="1"/>
    <col min="56" max="56" width="11" style="221" bestFit="1" customWidth="1"/>
    <col min="57" max="57" width="10.28515625" style="221" bestFit="1" customWidth="1"/>
    <col min="58" max="58" width="9.5703125" style="221" bestFit="1" customWidth="1"/>
    <col min="59" max="59" width="13.5703125" style="221" bestFit="1" customWidth="1"/>
    <col min="60" max="60" width="10" style="221" bestFit="1" customWidth="1"/>
    <col min="61" max="61" width="11" style="221" bestFit="1" customWidth="1"/>
    <col min="62" max="62" width="10.28515625" style="221" bestFit="1" customWidth="1"/>
    <col min="63" max="63" width="9.5703125" style="221" bestFit="1" customWidth="1"/>
    <col min="64" max="64" width="13.5703125" style="221" bestFit="1" customWidth="1"/>
    <col min="65" max="65" width="10" style="221" bestFit="1" customWidth="1"/>
    <col min="66" max="66" width="11" style="221" bestFit="1" customWidth="1"/>
    <col min="67" max="67" width="10.28515625" style="221" bestFit="1" customWidth="1"/>
    <col min="68" max="16384" width="11.42578125" style="221"/>
  </cols>
  <sheetData>
    <row r="1" spans="1:67" x14ac:dyDescent="0.35">
      <c r="A1" s="221" t="s">
        <v>198</v>
      </c>
    </row>
    <row r="2" spans="1:67" x14ac:dyDescent="0.35">
      <c r="A2" s="1"/>
      <c r="B2" s="1"/>
      <c r="C2" s="237" t="s">
        <v>331</v>
      </c>
      <c r="D2" s="677" t="s">
        <v>329</v>
      </c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9"/>
      <c r="AB2" s="677" t="s">
        <v>332</v>
      </c>
      <c r="AC2" s="678"/>
      <c r="AD2" s="678"/>
      <c r="AE2" s="678"/>
      <c r="AF2" s="678"/>
      <c r="AG2" s="678"/>
      <c r="AH2" s="678"/>
      <c r="AI2" s="678"/>
      <c r="AJ2" s="678"/>
      <c r="AK2" s="678"/>
      <c r="AL2" s="678"/>
      <c r="AM2" s="678"/>
      <c r="AN2" s="678"/>
      <c r="AO2" s="678"/>
      <c r="AP2" s="678"/>
      <c r="AQ2" s="678"/>
      <c r="AR2" s="678"/>
      <c r="AS2" s="678"/>
      <c r="AT2" s="678"/>
      <c r="AU2" s="679"/>
      <c r="AV2" s="677" t="s">
        <v>333</v>
      </c>
      <c r="AW2" s="678"/>
      <c r="AX2" s="678"/>
      <c r="AY2" s="678"/>
      <c r="AZ2" s="678"/>
      <c r="BA2" s="678"/>
      <c r="BB2" s="678"/>
      <c r="BC2" s="678"/>
      <c r="BD2" s="678"/>
      <c r="BE2" s="678"/>
      <c r="BF2" s="678"/>
      <c r="BG2" s="678"/>
      <c r="BH2" s="678"/>
      <c r="BI2" s="678"/>
      <c r="BJ2" s="678"/>
      <c r="BK2" s="678"/>
      <c r="BL2" s="678"/>
      <c r="BM2" s="678"/>
      <c r="BN2" s="678"/>
      <c r="BO2" s="679"/>
    </row>
    <row r="3" spans="1:67" x14ac:dyDescent="0.35">
      <c r="A3" s="1"/>
      <c r="B3" s="1"/>
      <c r="C3" s="237" t="s">
        <v>330</v>
      </c>
      <c r="D3" s="678">
        <v>9</v>
      </c>
      <c r="E3" s="678"/>
      <c r="F3" s="678"/>
      <c r="G3" s="679"/>
      <c r="H3" s="677">
        <v>12</v>
      </c>
      <c r="I3" s="678"/>
      <c r="J3" s="678"/>
      <c r="K3" s="678"/>
      <c r="L3" s="679"/>
      <c r="M3" s="677">
        <v>46</v>
      </c>
      <c r="N3" s="678"/>
      <c r="O3" s="678"/>
      <c r="P3" s="678"/>
      <c r="Q3" s="679"/>
      <c r="R3" s="677">
        <v>48</v>
      </c>
      <c r="S3" s="678"/>
      <c r="T3" s="678"/>
      <c r="U3" s="678"/>
      <c r="V3" s="679"/>
      <c r="W3" s="677">
        <v>65</v>
      </c>
      <c r="X3" s="678"/>
      <c r="Y3" s="678"/>
      <c r="Z3" s="678"/>
      <c r="AA3" s="679"/>
      <c r="AB3" s="677">
        <v>11</v>
      </c>
      <c r="AC3" s="678"/>
      <c r="AD3" s="678"/>
      <c r="AE3" s="678"/>
      <c r="AF3" s="679"/>
      <c r="AG3" s="677">
        <v>30</v>
      </c>
      <c r="AH3" s="678"/>
      <c r="AI3" s="678"/>
      <c r="AJ3" s="678"/>
      <c r="AK3" s="679"/>
      <c r="AL3" s="677">
        <v>34</v>
      </c>
      <c r="AM3" s="678"/>
      <c r="AN3" s="678"/>
      <c r="AO3" s="678"/>
      <c r="AP3" s="679"/>
      <c r="AQ3" s="677">
        <v>66</v>
      </c>
      <c r="AR3" s="678"/>
      <c r="AS3" s="678"/>
      <c r="AT3" s="678"/>
      <c r="AU3" s="679"/>
      <c r="AV3" s="677">
        <v>31</v>
      </c>
      <c r="AW3" s="678"/>
      <c r="AX3" s="678"/>
      <c r="AY3" s="678"/>
      <c r="AZ3" s="679"/>
      <c r="BA3" s="677">
        <v>32</v>
      </c>
      <c r="BB3" s="678"/>
      <c r="BC3" s="678"/>
      <c r="BD3" s="678"/>
      <c r="BE3" s="679"/>
      <c r="BF3" s="677">
        <v>81</v>
      </c>
      <c r="BG3" s="678"/>
      <c r="BH3" s="678"/>
      <c r="BI3" s="678"/>
      <c r="BJ3" s="679"/>
      <c r="BK3" s="677">
        <v>82</v>
      </c>
      <c r="BL3" s="678"/>
      <c r="BM3" s="678"/>
      <c r="BN3" s="678"/>
      <c r="BO3" s="679"/>
    </row>
    <row r="4" spans="1:67" ht="36" x14ac:dyDescent="0.35">
      <c r="B4" s="222" t="s">
        <v>88</v>
      </c>
      <c r="C4" s="226"/>
      <c r="D4" s="223" t="s">
        <v>89</v>
      </c>
      <c r="E4" s="224" t="s">
        <v>90</v>
      </c>
      <c r="F4" s="225" t="s">
        <v>4</v>
      </c>
      <c r="G4" s="225" t="s">
        <v>91</v>
      </c>
      <c r="H4" s="226"/>
      <c r="I4" s="223" t="s">
        <v>89</v>
      </c>
      <c r="J4" s="224" t="s">
        <v>90</v>
      </c>
      <c r="K4" s="225" t="s">
        <v>4</v>
      </c>
      <c r="L4" s="225" t="s">
        <v>91</v>
      </c>
      <c r="M4" s="226"/>
      <c r="N4" s="223" t="s">
        <v>89</v>
      </c>
      <c r="O4" s="224" t="s">
        <v>90</v>
      </c>
      <c r="P4" s="225" t="s">
        <v>4</v>
      </c>
      <c r="Q4" s="225" t="s">
        <v>91</v>
      </c>
      <c r="R4" s="226"/>
      <c r="S4" s="223" t="s">
        <v>89</v>
      </c>
      <c r="T4" s="224" t="s">
        <v>90</v>
      </c>
      <c r="U4" s="225" t="s">
        <v>4</v>
      </c>
      <c r="V4" s="225" t="s">
        <v>91</v>
      </c>
      <c r="W4" s="226"/>
      <c r="X4" s="223" t="s">
        <v>89</v>
      </c>
      <c r="Y4" s="224" t="s">
        <v>90</v>
      </c>
      <c r="Z4" s="225" t="s">
        <v>4</v>
      </c>
      <c r="AA4" s="225" t="s">
        <v>91</v>
      </c>
      <c r="AB4" s="226"/>
      <c r="AC4" s="223" t="s">
        <v>89</v>
      </c>
      <c r="AD4" s="224" t="s">
        <v>90</v>
      </c>
      <c r="AE4" s="225" t="s">
        <v>4</v>
      </c>
      <c r="AF4" s="225" t="s">
        <v>91</v>
      </c>
      <c r="AG4" s="226"/>
      <c r="AH4" s="223" t="s">
        <v>89</v>
      </c>
      <c r="AI4" s="224" t="s">
        <v>90</v>
      </c>
      <c r="AJ4" s="225" t="s">
        <v>4</v>
      </c>
      <c r="AK4" s="225" t="s">
        <v>91</v>
      </c>
      <c r="AL4" s="226"/>
      <c r="AM4" s="223" t="s">
        <v>89</v>
      </c>
      <c r="AN4" s="224" t="s">
        <v>90</v>
      </c>
      <c r="AO4" s="225" t="s">
        <v>4</v>
      </c>
      <c r="AP4" s="225" t="s">
        <v>91</v>
      </c>
      <c r="AQ4" s="226"/>
      <c r="AR4" s="223" t="s">
        <v>89</v>
      </c>
      <c r="AS4" s="224" t="s">
        <v>90</v>
      </c>
      <c r="AT4" s="225" t="s">
        <v>4</v>
      </c>
      <c r="AU4" s="225" t="s">
        <v>91</v>
      </c>
      <c r="AV4" s="226"/>
      <c r="AW4" s="223" t="s">
        <v>89</v>
      </c>
      <c r="AX4" s="224" t="s">
        <v>90</v>
      </c>
      <c r="AY4" s="225" t="s">
        <v>4</v>
      </c>
      <c r="AZ4" s="225" t="s">
        <v>91</v>
      </c>
      <c r="BA4" s="226"/>
      <c r="BB4" s="223" t="s">
        <v>89</v>
      </c>
      <c r="BC4" s="224" t="s">
        <v>90</v>
      </c>
      <c r="BD4" s="225" t="s">
        <v>4</v>
      </c>
      <c r="BE4" s="225" t="s">
        <v>91</v>
      </c>
      <c r="BF4" s="226"/>
      <c r="BG4" s="223" t="s">
        <v>89</v>
      </c>
      <c r="BH4" s="224" t="s">
        <v>90</v>
      </c>
      <c r="BI4" s="225" t="s">
        <v>4</v>
      </c>
      <c r="BJ4" s="225" t="s">
        <v>91</v>
      </c>
      <c r="BK4" s="226"/>
      <c r="BL4" s="223" t="s">
        <v>89</v>
      </c>
      <c r="BM4" s="224" t="s">
        <v>90</v>
      </c>
      <c r="BN4" s="225" t="s">
        <v>4</v>
      </c>
      <c r="BO4" s="225" t="s">
        <v>91</v>
      </c>
    </row>
    <row r="5" spans="1:67" x14ac:dyDescent="0.35">
      <c r="A5" s="222" t="s">
        <v>74</v>
      </c>
      <c r="B5" s="222" t="s">
        <v>199</v>
      </c>
      <c r="C5" s="227">
        <v>139294.15</v>
      </c>
      <c r="D5" s="228"/>
      <c r="E5" s="228"/>
      <c r="F5" s="228"/>
      <c r="G5" s="228"/>
      <c r="H5" s="227">
        <v>521866.84</v>
      </c>
      <c r="I5" s="228"/>
      <c r="J5" s="228"/>
      <c r="K5" s="228"/>
      <c r="L5" s="228"/>
      <c r="M5" s="227">
        <v>227440.53</v>
      </c>
      <c r="N5" s="228"/>
      <c r="O5" s="228"/>
      <c r="P5" s="228"/>
      <c r="Q5" s="228"/>
      <c r="R5" s="227">
        <v>281146.21999999997</v>
      </c>
      <c r="S5" s="228"/>
      <c r="T5" s="228"/>
      <c r="U5" s="228"/>
      <c r="V5" s="228"/>
      <c r="W5" s="227">
        <v>126149.29</v>
      </c>
      <c r="X5" s="228"/>
      <c r="Y5" s="228"/>
      <c r="Z5" s="228"/>
      <c r="AA5" s="228"/>
      <c r="AB5" s="227">
        <v>197184.47</v>
      </c>
      <c r="AC5" s="228"/>
      <c r="AD5" s="228"/>
      <c r="AE5" s="228"/>
      <c r="AF5" s="228"/>
      <c r="AG5" s="227">
        <v>136086.88</v>
      </c>
      <c r="AH5" s="228"/>
      <c r="AI5" s="228"/>
      <c r="AJ5" s="228"/>
      <c r="AK5" s="228"/>
      <c r="AL5" s="227">
        <v>133767.32999999999</v>
      </c>
      <c r="AM5" s="228"/>
      <c r="AN5" s="228"/>
      <c r="AO5" s="228"/>
      <c r="AP5" s="228"/>
      <c r="AQ5" s="227">
        <v>69349.03</v>
      </c>
      <c r="AR5" s="228"/>
      <c r="AS5" s="228"/>
      <c r="AT5" s="228"/>
      <c r="AU5" s="228"/>
      <c r="AV5" s="227">
        <v>339073.66</v>
      </c>
      <c r="AW5" s="228"/>
      <c r="AX5" s="228"/>
      <c r="AY5" s="228"/>
      <c r="AZ5" s="228"/>
      <c r="BA5" s="227">
        <v>445956.92</v>
      </c>
      <c r="BB5" s="228"/>
      <c r="BC5" s="228"/>
      <c r="BD5" s="228"/>
      <c r="BE5" s="228"/>
      <c r="BF5" s="227">
        <v>294465.59000000003</v>
      </c>
      <c r="BG5" s="228"/>
      <c r="BH5" s="228"/>
      <c r="BI5" s="228"/>
      <c r="BJ5" s="228"/>
      <c r="BK5" s="227">
        <v>205781.58</v>
      </c>
      <c r="BL5" s="228"/>
      <c r="BM5" s="228"/>
      <c r="BN5" s="228"/>
      <c r="BO5" s="228"/>
    </row>
    <row r="6" spans="1:67" x14ac:dyDescent="0.35">
      <c r="A6" s="222" t="s">
        <v>75</v>
      </c>
      <c r="B6" s="222" t="s">
        <v>200</v>
      </c>
      <c r="C6" s="227">
        <v>188713.13</v>
      </c>
      <c r="D6" s="228"/>
      <c r="E6" s="228"/>
      <c r="F6" s="228"/>
      <c r="G6" s="228"/>
      <c r="H6" s="227">
        <v>493750.55</v>
      </c>
      <c r="I6" s="228"/>
      <c r="J6" s="228"/>
      <c r="K6" s="228"/>
      <c r="L6" s="228"/>
      <c r="M6" s="227">
        <v>205244.48</v>
      </c>
      <c r="N6" s="228"/>
      <c r="O6" s="228"/>
      <c r="P6" s="228"/>
      <c r="Q6" s="228"/>
      <c r="R6" s="227">
        <v>230680.29</v>
      </c>
      <c r="S6" s="228"/>
      <c r="T6" s="228"/>
      <c r="U6" s="228"/>
      <c r="V6" s="228"/>
      <c r="W6" s="227">
        <v>189146.79</v>
      </c>
      <c r="X6" s="228"/>
      <c r="Y6" s="228"/>
      <c r="Z6" s="228"/>
      <c r="AA6" s="228"/>
      <c r="AB6" s="227">
        <v>159275.25</v>
      </c>
      <c r="AC6" s="228"/>
      <c r="AD6" s="228"/>
      <c r="AE6" s="228"/>
      <c r="AF6" s="228"/>
      <c r="AG6" s="227">
        <v>99148.1</v>
      </c>
      <c r="AH6" s="228"/>
      <c r="AI6" s="228"/>
      <c r="AJ6" s="228"/>
      <c r="AK6" s="228"/>
      <c r="AL6" s="227">
        <v>83226.62</v>
      </c>
      <c r="AM6" s="228"/>
      <c r="AN6" s="228"/>
      <c r="AO6" s="228"/>
      <c r="AP6" s="228"/>
      <c r="AQ6" s="227">
        <v>62993.31</v>
      </c>
      <c r="AR6" s="228"/>
      <c r="AS6" s="228"/>
      <c r="AT6" s="228"/>
      <c r="AU6" s="228"/>
      <c r="AV6" s="227">
        <v>337455.71</v>
      </c>
      <c r="AW6" s="228"/>
      <c r="AX6" s="228"/>
      <c r="AY6" s="228"/>
      <c r="AZ6" s="228"/>
      <c r="BA6" s="227">
        <v>423409.91999999998</v>
      </c>
      <c r="BB6" s="228"/>
      <c r="BC6" s="228"/>
      <c r="BD6" s="228"/>
      <c r="BE6" s="228"/>
      <c r="BF6" s="227">
        <v>283566.31</v>
      </c>
      <c r="BG6" s="228"/>
      <c r="BH6" s="228"/>
      <c r="BI6" s="228"/>
      <c r="BJ6" s="228"/>
      <c r="BK6" s="227">
        <v>200328.23</v>
      </c>
      <c r="BL6" s="228"/>
      <c r="BM6" s="228"/>
      <c r="BN6" s="228"/>
      <c r="BO6" s="228"/>
    </row>
    <row r="7" spans="1:67" x14ac:dyDescent="0.35">
      <c r="A7" s="229" t="s">
        <v>14</v>
      </c>
      <c r="B7" s="229" t="s">
        <v>201</v>
      </c>
      <c r="C7" s="230"/>
      <c r="D7" s="230">
        <v>1955</v>
      </c>
      <c r="E7" s="230">
        <v>45372.761789999997</v>
      </c>
      <c r="F7" s="230">
        <v>23208.573805626598</v>
      </c>
      <c r="G7" s="230">
        <v>14132.49</v>
      </c>
      <c r="H7" s="230"/>
      <c r="I7" s="230">
        <v>7209</v>
      </c>
      <c r="J7" s="230">
        <v>164608.72869999998</v>
      </c>
      <c r="K7" s="230">
        <v>22833.781204050494</v>
      </c>
      <c r="L7" s="230">
        <v>18718.560000000001</v>
      </c>
      <c r="M7" s="230"/>
      <c r="N7" s="230">
        <v>3455</v>
      </c>
      <c r="O7" s="230">
        <v>59213.715499999998</v>
      </c>
      <c r="P7" s="230">
        <v>17138.557308248914</v>
      </c>
      <c r="Q7" s="230">
        <v>11166.929999999998</v>
      </c>
      <c r="R7" s="230"/>
      <c r="S7" s="230">
        <v>2147</v>
      </c>
      <c r="T7" s="230">
        <v>60538.097710000002</v>
      </c>
      <c r="U7" s="230">
        <v>28196.598840242197</v>
      </c>
      <c r="V7" s="230">
        <v>23064.180000000004</v>
      </c>
      <c r="W7" s="230"/>
      <c r="X7" s="230">
        <v>3850</v>
      </c>
      <c r="Y7" s="230">
        <v>49381.77003</v>
      </c>
      <c r="Z7" s="230">
        <v>12826.433774025974</v>
      </c>
      <c r="AA7" s="230">
        <v>8183.7350000000006</v>
      </c>
      <c r="AB7" s="230"/>
      <c r="AC7" s="230">
        <v>2766</v>
      </c>
      <c r="AD7" s="230">
        <v>40226.631740000004</v>
      </c>
      <c r="AE7" s="230">
        <v>14543.250809833695</v>
      </c>
      <c r="AF7" s="230">
        <v>6743.8900000000012</v>
      </c>
      <c r="AG7" s="230"/>
      <c r="AH7" s="230">
        <v>2214</v>
      </c>
      <c r="AI7" s="230">
        <v>24800.61634</v>
      </c>
      <c r="AJ7" s="230">
        <v>11201.723730803975</v>
      </c>
      <c r="AK7" s="230">
        <v>4517.3249999999998</v>
      </c>
      <c r="AL7" s="230"/>
      <c r="AM7" s="230">
        <v>1406</v>
      </c>
      <c r="AN7" s="230">
        <v>18848.23216</v>
      </c>
      <c r="AO7" s="230">
        <v>13405.570526315789</v>
      </c>
      <c r="AP7" s="230">
        <v>3355.7150000000001</v>
      </c>
      <c r="AQ7" s="230"/>
      <c r="AR7" s="230">
        <v>859</v>
      </c>
      <c r="AS7" s="230">
        <v>12828.18023</v>
      </c>
      <c r="AT7" s="230">
        <v>14933.85358556461</v>
      </c>
      <c r="AU7" s="230">
        <v>3568.87</v>
      </c>
      <c r="AV7" s="230"/>
      <c r="AW7" s="230">
        <v>5175</v>
      </c>
      <c r="AX7" s="230">
        <v>85397.156530000007</v>
      </c>
      <c r="AY7" s="230">
        <v>16501.865996135264</v>
      </c>
      <c r="AZ7" s="230">
        <v>10005.61</v>
      </c>
      <c r="BA7" s="230"/>
      <c r="BB7" s="230">
        <v>6300</v>
      </c>
      <c r="BC7" s="230">
        <v>107804.73145000001</v>
      </c>
      <c r="BD7" s="230">
        <v>17111.862134920633</v>
      </c>
      <c r="BE7" s="230">
        <v>13290.56</v>
      </c>
      <c r="BF7" s="230"/>
      <c r="BG7" s="230">
        <v>4626</v>
      </c>
      <c r="BH7" s="230">
        <v>82334.684909999996</v>
      </c>
      <c r="BI7" s="230">
        <v>17798.24576523995</v>
      </c>
      <c r="BJ7" s="230">
        <v>13667.755000000001</v>
      </c>
      <c r="BK7" s="230"/>
      <c r="BL7" s="230">
        <v>4012</v>
      </c>
      <c r="BM7" s="230">
        <v>51339.426229999997</v>
      </c>
      <c r="BN7" s="230">
        <v>12796.467156031904</v>
      </c>
      <c r="BO7" s="230">
        <v>8192.4150000000009</v>
      </c>
    </row>
    <row r="8" spans="1:67" x14ac:dyDescent="0.35">
      <c r="A8" s="232" t="s">
        <v>15</v>
      </c>
      <c r="B8" s="232" t="s">
        <v>202</v>
      </c>
      <c r="C8" s="233"/>
      <c r="D8" s="233">
        <v>1942</v>
      </c>
      <c r="E8" s="233">
        <v>37405.96387</v>
      </c>
      <c r="F8" s="233">
        <v>19261.567389289394</v>
      </c>
      <c r="G8" s="233">
        <v>11983.735000000001</v>
      </c>
      <c r="H8" s="233"/>
      <c r="I8" s="233">
        <v>7161</v>
      </c>
      <c r="J8" s="233">
        <v>111477.94915999999</v>
      </c>
      <c r="K8" s="233">
        <v>15567.371758134339</v>
      </c>
      <c r="L8" s="233">
        <v>12984.66</v>
      </c>
      <c r="M8" s="233"/>
      <c r="N8" s="233">
        <v>3448</v>
      </c>
      <c r="O8" s="233">
        <v>45323.173780000005</v>
      </c>
      <c r="P8" s="233">
        <v>13144.771977958237</v>
      </c>
      <c r="Q8" s="233">
        <v>9341.2849999999999</v>
      </c>
      <c r="R8" s="233"/>
      <c r="S8" s="233">
        <v>2137</v>
      </c>
      <c r="T8" s="233">
        <v>46390.273959999999</v>
      </c>
      <c r="U8" s="233">
        <v>21708.130070191859</v>
      </c>
      <c r="V8" s="233">
        <v>17556.900000000001</v>
      </c>
      <c r="W8" s="233"/>
      <c r="X8" s="233">
        <v>3839</v>
      </c>
      <c r="Y8" s="233">
        <v>40033.911340000006</v>
      </c>
      <c r="Z8" s="233">
        <v>10428.21342537119</v>
      </c>
      <c r="AA8" s="233">
        <v>6642.74</v>
      </c>
      <c r="AB8" s="233"/>
      <c r="AC8" s="233">
        <v>2759</v>
      </c>
      <c r="AD8" s="233">
        <v>34904.770700000001</v>
      </c>
      <c r="AE8" s="233">
        <v>12651.239833272924</v>
      </c>
      <c r="AF8" s="233">
        <v>6386.130000000001</v>
      </c>
      <c r="AG8" s="233"/>
      <c r="AH8" s="233">
        <v>2195</v>
      </c>
      <c r="AI8" s="233">
        <v>21627.688399999999</v>
      </c>
      <c r="AJ8" s="233">
        <v>9853.1610022779041</v>
      </c>
      <c r="AK8" s="233">
        <v>4338.97</v>
      </c>
      <c r="AL8" s="233"/>
      <c r="AM8" s="233">
        <v>1392</v>
      </c>
      <c r="AN8" s="233">
        <v>16474.0308</v>
      </c>
      <c r="AO8" s="233">
        <v>11834.792241379311</v>
      </c>
      <c r="AP8" s="233">
        <v>3292.22</v>
      </c>
      <c r="AQ8" s="233"/>
      <c r="AR8" s="233">
        <v>854</v>
      </c>
      <c r="AS8" s="233">
        <v>11237.27396</v>
      </c>
      <c r="AT8" s="233">
        <v>13158.400421545668</v>
      </c>
      <c r="AU8" s="233">
        <v>3544.0099999999998</v>
      </c>
      <c r="AV8" s="233"/>
      <c r="AW8" s="233">
        <v>5165</v>
      </c>
      <c r="AX8" s="233">
        <v>73531.210449999999</v>
      </c>
      <c r="AY8" s="233">
        <v>14236.43958373669</v>
      </c>
      <c r="AZ8" s="233">
        <v>8870.2999999999993</v>
      </c>
      <c r="BA8" s="233"/>
      <c r="BB8" s="233">
        <v>6283</v>
      </c>
      <c r="BC8" s="233">
        <v>94980.638550000003</v>
      </c>
      <c r="BD8" s="233">
        <v>15117.083964666561</v>
      </c>
      <c r="BE8" s="233">
        <v>12154.22</v>
      </c>
      <c r="BF8" s="233"/>
      <c r="BG8" s="233">
        <v>4612</v>
      </c>
      <c r="BH8" s="233">
        <v>63863.14286</v>
      </c>
      <c r="BI8" s="233">
        <v>13847.168876843018</v>
      </c>
      <c r="BJ8" s="233">
        <v>11424.94</v>
      </c>
      <c r="BK8" s="233"/>
      <c r="BL8" s="233">
        <v>4008</v>
      </c>
      <c r="BM8" s="233">
        <v>44965.822</v>
      </c>
      <c r="BN8" s="233">
        <v>11219.017465069861</v>
      </c>
      <c r="BO8" s="233">
        <v>7676.875</v>
      </c>
    </row>
    <row r="9" spans="1:67" x14ac:dyDescent="0.35">
      <c r="A9" s="222" t="s">
        <v>17</v>
      </c>
      <c r="B9" s="222" t="s">
        <v>203</v>
      </c>
      <c r="C9" s="234"/>
      <c r="D9" s="227">
        <v>1941</v>
      </c>
      <c r="E9" s="227">
        <v>18841.006539999998</v>
      </c>
      <c r="F9" s="227">
        <v>9706.8555074703763</v>
      </c>
      <c r="G9" s="227">
        <v>5369.79</v>
      </c>
      <c r="H9" s="234"/>
      <c r="I9" s="227">
        <v>7159</v>
      </c>
      <c r="J9" s="227">
        <v>53258.00834</v>
      </c>
      <c r="K9" s="227">
        <v>7439.3083307724546</v>
      </c>
      <c r="L9" s="227">
        <v>6011.94</v>
      </c>
      <c r="M9" s="234"/>
      <c r="N9" s="227">
        <v>3448</v>
      </c>
      <c r="O9" s="227">
        <v>22152.889780000001</v>
      </c>
      <c r="P9" s="227">
        <v>6424.8520243619487</v>
      </c>
      <c r="Q9" s="227">
        <v>4249.8500000000004</v>
      </c>
      <c r="R9" s="234"/>
      <c r="S9" s="227">
        <v>2136</v>
      </c>
      <c r="T9" s="227">
        <v>22908.224409999999</v>
      </c>
      <c r="U9" s="227">
        <v>10724.82416198502</v>
      </c>
      <c r="V9" s="227">
        <v>8506.7799999999988</v>
      </c>
      <c r="W9" s="234"/>
      <c r="X9" s="227">
        <v>3839</v>
      </c>
      <c r="Y9" s="227">
        <v>19715.417739999997</v>
      </c>
      <c r="Z9" s="227">
        <v>5135.560755405053</v>
      </c>
      <c r="AA9" s="227">
        <v>3048.72</v>
      </c>
      <c r="AB9" s="234"/>
      <c r="AC9" s="227">
        <v>2759</v>
      </c>
      <c r="AD9" s="227">
        <v>17656.230899999999</v>
      </c>
      <c r="AE9" s="227">
        <v>6399.5037694816965</v>
      </c>
      <c r="AF9" s="227">
        <v>2895.91</v>
      </c>
      <c r="AG9" s="234"/>
      <c r="AH9" s="227">
        <v>2192</v>
      </c>
      <c r="AI9" s="227">
        <v>10919.30718</v>
      </c>
      <c r="AJ9" s="227">
        <v>4981.4357572992703</v>
      </c>
      <c r="AK9" s="227">
        <v>1990.02</v>
      </c>
      <c r="AL9" s="234"/>
      <c r="AM9" s="227">
        <v>1391</v>
      </c>
      <c r="AN9" s="227">
        <v>8524.9172100000014</v>
      </c>
      <c r="AO9" s="227">
        <v>6128.6248813803022</v>
      </c>
      <c r="AP9" s="227">
        <v>1505.1</v>
      </c>
      <c r="AQ9" s="234"/>
      <c r="AR9" s="227">
        <v>853</v>
      </c>
      <c r="AS9" s="227">
        <v>5756.3298299999997</v>
      </c>
      <c r="AT9" s="227">
        <v>6748.335087924971</v>
      </c>
      <c r="AU9" s="227">
        <v>1537.2</v>
      </c>
      <c r="AV9" s="234"/>
      <c r="AW9" s="227">
        <v>5163</v>
      </c>
      <c r="AX9" s="227">
        <v>37550.494380000004</v>
      </c>
      <c r="AY9" s="227">
        <v>7272.9991051714123</v>
      </c>
      <c r="AZ9" s="227">
        <v>4048.58</v>
      </c>
      <c r="BA9" s="234"/>
      <c r="BB9" s="227">
        <v>6280</v>
      </c>
      <c r="BC9" s="227">
        <v>48352.053409999993</v>
      </c>
      <c r="BD9" s="227">
        <v>7699.371562101911</v>
      </c>
      <c r="BE9" s="227">
        <v>5633.6100000000006</v>
      </c>
      <c r="BF9" s="234"/>
      <c r="BG9" s="227">
        <v>4609</v>
      </c>
      <c r="BH9" s="227">
        <v>31363.395109999998</v>
      </c>
      <c r="BI9" s="227">
        <v>6804.815602082881</v>
      </c>
      <c r="BJ9" s="227">
        <v>5175.33</v>
      </c>
      <c r="BK9" s="234"/>
      <c r="BL9" s="227">
        <v>4008</v>
      </c>
      <c r="BM9" s="227">
        <v>22256.748019999999</v>
      </c>
      <c r="BN9" s="227">
        <v>5553.0808433133734</v>
      </c>
      <c r="BO9" s="227">
        <v>3465.8599999999997</v>
      </c>
    </row>
    <row r="10" spans="1:67" x14ac:dyDescent="0.35">
      <c r="A10" s="222" t="s">
        <v>19</v>
      </c>
      <c r="B10" s="222" t="s">
        <v>204</v>
      </c>
      <c r="C10" s="234"/>
      <c r="D10" s="227">
        <v>1941</v>
      </c>
      <c r="E10" s="227">
        <v>13266.44598</v>
      </c>
      <c r="F10" s="227">
        <v>6834.8510973724888</v>
      </c>
      <c r="G10" s="227">
        <v>3720.96</v>
      </c>
      <c r="H10" s="234"/>
      <c r="I10" s="227">
        <v>7157</v>
      </c>
      <c r="J10" s="227">
        <v>37323.254630000003</v>
      </c>
      <c r="K10" s="227">
        <v>5214.9300866284757</v>
      </c>
      <c r="L10" s="227">
        <v>4211.46</v>
      </c>
      <c r="M10" s="234"/>
      <c r="N10" s="227">
        <v>3447</v>
      </c>
      <c r="O10" s="227">
        <v>15576.57617</v>
      </c>
      <c r="P10" s="227">
        <v>4518.8790745575861</v>
      </c>
      <c r="Q10" s="227">
        <v>2984.99</v>
      </c>
      <c r="R10" s="234"/>
      <c r="S10" s="227">
        <v>2137</v>
      </c>
      <c r="T10" s="227">
        <v>16109.706400000001</v>
      </c>
      <c r="U10" s="227">
        <v>7538.4681328965844</v>
      </c>
      <c r="V10" s="227">
        <v>5979.36</v>
      </c>
      <c r="W10" s="234"/>
      <c r="X10" s="227">
        <v>3834</v>
      </c>
      <c r="Y10" s="227">
        <v>13814.560869999999</v>
      </c>
      <c r="Z10" s="227">
        <v>3603.1718492436098</v>
      </c>
      <c r="AA10" s="227">
        <v>2119.5249999999996</v>
      </c>
      <c r="AB10" s="234"/>
      <c r="AC10" s="227">
        <v>2755</v>
      </c>
      <c r="AD10" s="227">
        <v>12376.08844</v>
      </c>
      <c r="AE10" s="227">
        <v>4492.2281088929221</v>
      </c>
      <c r="AF10" s="227">
        <v>2035.17</v>
      </c>
      <c r="AG10" s="234"/>
      <c r="AH10" s="227">
        <v>2189</v>
      </c>
      <c r="AI10" s="227">
        <v>7652.2683399999996</v>
      </c>
      <c r="AJ10" s="227">
        <v>3495.7827044312471</v>
      </c>
      <c r="AK10" s="227">
        <v>1369.66</v>
      </c>
      <c r="AL10" s="234"/>
      <c r="AM10" s="227">
        <v>1388</v>
      </c>
      <c r="AN10" s="227">
        <v>5930.5424699999994</v>
      </c>
      <c r="AO10" s="227">
        <v>4272.7251224783859</v>
      </c>
      <c r="AP10" s="227">
        <v>1008.5999999999999</v>
      </c>
      <c r="AQ10" s="234"/>
      <c r="AR10" s="227">
        <v>853</v>
      </c>
      <c r="AS10" s="227">
        <v>4052.9662200000002</v>
      </c>
      <c r="AT10" s="227">
        <v>4751.4258147713954</v>
      </c>
      <c r="AU10" s="227">
        <v>1079.81</v>
      </c>
      <c r="AV10" s="234"/>
      <c r="AW10" s="227">
        <v>5160</v>
      </c>
      <c r="AX10" s="227">
        <v>26328.978709999999</v>
      </c>
      <c r="AY10" s="227">
        <v>5102.5152538759694</v>
      </c>
      <c r="AZ10" s="227">
        <v>2826.9650000000001</v>
      </c>
      <c r="BA10" s="234"/>
      <c r="BB10" s="227">
        <v>6278</v>
      </c>
      <c r="BC10" s="227">
        <v>33796.315979999999</v>
      </c>
      <c r="BD10" s="227">
        <v>5383.2934023574389</v>
      </c>
      <c r="BE10" s="227">
        <v>3932.79</v>
      </c>
      <c r="BF10" s="234"/>
      <c r="BG10" s="227">
        <v>4606</v>
      </c>
      <c r="BH10" s="227">
        <v>21945.29506</v>
      </c>
      <c r="BI10" s="227">
        <v>4764.5017498914458</v>
      </c>
      <c r="BJ10" s="227">
        <v>3624.52</v>
      </c>
      <c r="BK10" s="234"/>
      <c r="BL10" s="227">
        <v>4004</v>
      </c>
      <c r="BM10" s="227">
        <v>15599.39558</v>
      </c>
      <c r="BN10" s="227">
        <v>3895.952942057942</v>
      </c>
      <c r="BO10" s="227">
        <v>2419.1999999999998</v>
      </c>
    </row>
    <row r="11" spans="1:67" x14ac:dyDescent="0.35">
      <c r="A11" s="222" t="s">
        <v>20</v>
      </c>
      <c r="B11" s="222" t="s">
        <v>205</v>
      </c>
      <c r="C11" s="234"/>
      <c r="D11" s="227">
        <v>1941</v>
      </c>
      <c r="E11" s="227">
        <v>4446.3694999999998</v>
      </c>
      <c r="F11" s="227">
        <v>2290.7622359608449</v>
      </c>
      <c r="G11" s="227">
        <v>2544.85</v>
      </c>
      <c r="H11" s="234"/>
      <c r="I11" s="227">
        <v>7161</v>
      </c>
      <c r="J11" s="227">
        <v>18146.61983</v>
      </c>
      <c r="K11" s="227">
        <v>2534.0901871247033</v>
      </c>
      <c r="L11" s="227">
        <v>2546.8200000000002</v>
      </c>
      <c r="M11" s="234"/>
      <c r="N11" s="227">
        <v>3448</v>
      </c>
      <c r="O11" s="227">
        <v>6651.77952</v>
      </c>
      <c r="P11" s="227">
        <v>1929.1703944315545</v>
      </c>
      <c r="Q11" s="227">
        <v>1864.8049999999998</v>
      </c>
      <c r="R11" s="234"/>
      <c r="S11" s="227">
        <v>2136</v>
      </c>
      <c r="T11" s="227">
        <v>6519.1474100000005</v>
      </c>
      <c r="U11" s="227">
        <v>3052.0353043071163</v>
      </c>
      <c r="V11" s="227">
        <v>2546.8200000000002</v>
      </c>
      <c r="W11" s="234"/>
      <c r="X11" s="227">
        <v>3839</v>
      </c>
      <c r="Y11" s="227">
        <v>5812.9084699999994</v>
      </c>
      <c r="Z11" s="227">
        <v>1514.1725631674915</v>
      </c>
      <c r="AA11" s="227">
        <v>1407.6</v>
      </c>
      <c r="AB11" s="234"/>
      <c r="AC11" s="227">
        <v>2759</v>
      </c>
      <c r="AD11" s="227">
        <v>4236.1799000000001</v>
      </c>
      <c r="AE11" s="227">
        <v>1535.404095686843</v>
      </c>
      <c r="AF11" s="227">
        <v>1298.8699999999999</v>
      </c>
      <c r="AG11" s="234"/>
      <c r="AH11" s="227">
        <v>2192</v>
      </c>
      <c r="AI11" s="227">
        <v>2748.0517600000003</v>
      </c>
      <c r="AJ11" s="227">
        <v>1253.6732481751826</v>
      </c>
      <c r="AK11" s="227">
        <v>902.16</v>
      </c>
      <c r="AL11" s="234"/>
      <c r="AM11" s="227">
        <v>1392</v>
      </c>
      <c r="AN11" s="227">
        <v>1802.1419799999999</v>
      </c>
      <c r="AO11" s="227">
        <v>1294.6422270114942</v>
      </c>
      <c r="AP11" s="227">
        <v>704.62</v>
      </c>
      <c r="AQ11" s="234"/>
      <c r="AR11" s="227">
        <v>853</v>
      </c>
      <c r="AS11" s="227">
        <v>1197.9516599999999</v>
      </c>
      <c r="AT11" s="227">
        <v>1404.3981946072686</v>
      </c>
      <c r="AU11" s="227">
        <v>871.1</v>
      </c>
      <c r="AV11" s="234"/>
      <c r="AW11" s="227">
        <v>5163</v>
      </c>
      <c r="AX11" s="227">
        <v>8775.2002900000007</v>
      </c>
      <c r="AY11" s="227">
        <v>1699.6320530699206</v>
      </c>
      <c r="AZ11" s="227">
        <v>1803.83</v>
      </c>
      <c r="BA11" s="234"/>
      <c r="BB11" s="227">
        <v>6280</v>
      </c>
      <c r="BC11" s="227">
        <v>11680.097679999999</v>
      </c>
      <c r="BD11" s="227">
        <v>1859.8881656050955</v>
      </c>
      <c r="BE11" s="227">
        <v>2419.4699999999998</v>
      </c>
      <c r="BF11" s="234"/>
      <c r="BG11" s="227">
        <v>4612</v>
      </c>
      <c r="BH11" s="227">
        <v>9337.1673599999995</v>
      </c>
      <c r="BI11" s="227">
        <v>2024.5375888985257</v>
      </c>
      <c r="BJ11" s="227">
        <v>2301.6799999999998</v>
      </c>
      <c r="BK11" s="234"/>
      <c r="BL11" s="227">
        <v>4008</v>
      </c>
      <c r="BM11" s="227">
        <v>6399.6564600000002</v>
      </c>
      <c r="BN11" s="227">
        <v>1596.7206736526946</v>
      </c>
      <c r="BO11" s="227">
        <v>1539.44</v>
      </c>
    </row>
    <row r="12" spans="1:67" x14ac:dyDescent="0.35">
      <c r="A12" s="222" t="s">
        <v>21</v>
      </c>
      <c r="B12" s="222" t="s">
        <v>206</v>
      </c>
      <c r="C12" s="234"/>
      <c r="D12" s="227">
        <v>318</v>
      </c>
      <c r="E12" s="227">
        <v>852.14185000000009</v>
      </c>
      <c r="F12" s="227">
        <v>2679.6913522012578</v>
      </c>
      <c r="G12" s="227">
        <v>3058.57</v>
      </c>
      <c r="H12" s="234"/>
      <c r="I12" s="227">
        <v>974</v>
      </c>
      <c r="J12" s="227">
        <v>2750.0663600000003</v>
      </c>
      <c r="K12" s="227">
        <v>2823.4767556468173</v>
      </c>
      <c r="L12" s="227">
        <v>3058.57</v>
      </c>
      <c r="M12" s="234"/>
      <c r="N12" s="227">
        <v>367</v>
      </c>
      <c r="O12" s="227">
        <v>941.92831000000001</v>
      </c>
      <c r="P12" s="227">
        <v>2566.5621525885558</v>
      </c>
      <c r="Q12" s="227">
        <v>3058.57</v>
      </c>
      <c r="R12" s="234"/>
      <c r="S12" s="227">
        <v>298</v>
      </c>
      <c r="T12" s="227">
        <v>853.19574</v>
      </c>
      <c r="U12" s="227">
        <v>2863.0729530201343</v>
      </c>
      <c r="V12" s="227">
        <v>3058.57</v>
      </c>
      <c r="W12" s="234"/>
      <c r="X12" s="227">
        <v>284</v>
      </c>
      <c r="Y12" s="227">
        <v>691.02426000000003</v>
      </c>
      <c r="Z12" s="227">
        <v>2433.184014084507</v>
      </c>
      <c r="AA12" s="227">
        <v>3058.57</v>
      </c>
      <c r="AB12" s="234"/>
      <c r="AC12" s="227">
        <v>272</v>
      </c>
      <c r="AD12" s="227">
        <v>636.27146000000005</v>
      </c>
      <c r="AE12" s="227">
        <v>2339.2333088235296</v>
      </c>
      <c r="AF12" s="227">
        <v>3058.57</v>
      </c>
      <c r="AG12" s="234"/>
      <c r="AH12" s="227">
        <v>165</v>
      </c>
      <c r="AI12" s="227">
        <v>308.06112000000002</v>
      </c>
      <c r="AJ12" s="227">
        <v>1867.0370909090909</v>
      </c>
      <c r="AK12" s="227">
        <v>1980.88</v>
      </c>
      <c r="AL12" s="234"/>
      <c r="AM12" s="227">
        <v>108</v>
      </c>
      <c r="AN12" s="227">
        <v>216.42914000000002</v>
      </c>
      <c r="AO12" s="227">
        <v>2003.9735185185186</v>
      </c>
      <c r="AP12" s="227">
        <v>3058.57</v>
      </c>
      <c r="AQ12" s="234"/>
      <c r="AR12" s="227">
        <v>107</v>
      </c>
      <c r="AS12" s="227">
        <v>230.02625</v>
      </c>
      <c r="AT12" s="227">
        <v>2149.7780373831774</v>
      </c>
      <c r="AU12" s="227">
        <v>3058.57</v>
      </c>
      <c r="AV12" s="234"/>
      <c r="AW12" s="227">
        <v>349</v>
      </c>
      <c r="AX12" s="227">
        <v>876.53707000000009</v>
      </c>
      <c r="AY12" s="227">
        <v>2511.5675358166191</v>
      </c>
      <c r="AZ12" s="227">
        <v>3058.57</v>
      </c>
      <c r="BA12" s="234"/>
      <c r="BB12" s="227">
        <v>444</v>
      </c>
      <c r="BC12" s="227">
        <v>1152.17148</v>
      </c>
      <c r="BD12" s="227">
        <v>2594.9808108108109</v>
      </c>
      <c r="BE12" s="227">
        <v>3058.57</v>
      </c>
      <c r="BF12" s="234"/>
      <c r="BG12" s="227">
        <v>476</v>
      </c>
      <c r="BH12" s="227">
        <v>1217.2853300000002</v>
      </c>
      <c r="BI12" s="227">
        <v>2557.3221218487397</v>
      </c>
      <c r="BJ12" s="227">
        <v>3058.57</v>
      </c>
      <c r="BK12" s="234"/>
      <c r="BL12" s="227">
        <v>282</v>
      </c>
      <c r="BM12" s="227">
        <v>710.02194000000009</v>
      </c>
      <c r="BN12" s="227">
        <v>2517.8082978723405</v>
      </c>
      <c r="BO12" s="227">
        <v>3058.57</v>
      </c>
    </row>
    <row r="13" spans="1:67" x14ac:dyDescent="0.35">
      <c r="A13" s="232" t="s">
        <v>22</v>
      </c>
      <c r="B13" s="232" t="s">
        <v>207</v>
      </c>
      <c r="C13" s="233"/>
      <c r="D13" s="233">
        <v>1228</v>
      </c>
      <c r="E13" s="233">
        <v>7966.79792</v>
      </c>
      <c r="F13" s="233">
        <v>6487.6204560260585</v>
      </c>
      <c r="G13" s="233">
        <v>4536.6949999999997</v>
      </c>
      <c r="H13" s="234"/>
      <c r="I13" s="233">
        <v>5585</v>
      </c>
      <c r="J13" s="233">
        <v>53130.779539999996</v>
      </c>
      <c r="K13" s="233">
        <v>9513.120777081469</v>
      </c>
      <c r="L13" s="233">
        <v>8024.26</v>
      </c>
      <c r="M13" s="233"/>
      <c r="N13" s="233">
        <v>1943</v>
      </c>
      <c r="O13" s="233">
        <v>13890.541720000001</v>
      </c>
      <c r="P13" s="233">
        <v>7149.0178692743184</v>
      </c>
      <c r="Q13" s="233">
        <v>5270.8</v>
      </c>
      <c r="R13" s="233"/>
      <c r="S13" s="233">
        <v>1784</v>
      </c>
      <c r="T13" s="233">
        <v>14147.82375</v>
      </c>
      <c r="U13" s="233">
        <v>7930.3944786995517</v>
      </c>
      <c r="V13" s="233">
        <v>6695.4</v>
      </c>
      <c r="W13" s="233"/>
      <c r="X13" s="233">
        <v>1990</v>
      </c>
      <c r="Y13" s="233">
        <v>9347.8586899999991</v>
      </c>
      <c r="Z13" s="233">
        <v>4697.4164271356785</v>
      </c>
      <c r="AA13" s="233">
        <v>3362.4549999999999</v>
      </c>
      <c r="AB13" s="233"/>
      <c r="AC13" s="233">
        <v>1274</v>
      </c>
      <c r="AD13" s="233">
        <v>5321.8610399999998</v>
      </c>
      <c r="AE13" s="233">
        <v>4177.2849607535318</v>
      </c>
      <c r="AF13" s="233">
        <v>2565.0450000000001</v>
      </c>
      <c r="AG13" s="233"/>
      <c r="AH13" s="233">
        <v>771</v>
      </c>
      <c r="AI13" s="233">
        <v>3172.92794</v>
      </c>
      <c r="AJ13" s="233">
        <v>4115.3410376134889</v>
      </c>
      <c r="AK13" s="233">
        <v>1716.44</v>
      </c>
      <c r="AL13" s="233"/>
      <c r="AM13" s="233">
        <v>461</v>
      </c>
      <c r="AN13" s="233">
        <v>2374.20136</v>
      </c>
      <c r="AO13" s="233">
        <v>5150.1114099783081</v>
      </c>
      <c r="AP13" s="233">
        <v>2458.7800000000002</v>
      </c>
      <c r="AQ13" s="233"/>
      <c r="AR13" s="233">
        <v>257</v>
      </c>
      <c r="AS13" s="233">
        <v>1590.9062699999999</v>
      </c>
      <c r="AT13" s="233">
        <v>6190.2967704280154</v>
      </c>
      <c r="AU13" s="233">
        <v>5349.51</v>
      </c>
      <c r="AV13" s="233"/>
      <c r="AW13" s="233">
        <v>2685</v>
      </c>
      <c r="AX13" s="233">
        <v>11865.94608</v>
      </c>
      <c r="AY13" s="233">
        <v>4419.3467709497208</v>
      </c>
      <c r="AZ13" s="233">
        <v>2534.23</v>
      </c>
      <c r="BA13" s="233"/>
      <c r="BB13" s="233">
        <v>3213</v>
      </c>
      <c r="BC13" s="233">
        <v>12824.0929</v>
      </c>
      <c r="BD13" s="233">
        <v>3991.314316837846</v>
      </c>
      <c r="BE13" s="233">
        <v>1866.78</v>
      </c>
      <c r="BF13" s="233"/>
      <c r="BG13" s="233">
        <v>2726</v>
      </c>
      <c r="BH13" s="233">
        <v>18471.54205</v>
      </c>
      <c r="BI13" s="233">
        <v>6776.0609134262659</v>
      </c>
      <c r="BJ13" s="233">
        <v>4791.1400000000003</v>
      </c>
      <c r="BK13" s="233"/>
      <c r="BL13" s="233">
        <v>1491</v>
      </c>
      <c r="BM13" s="233">
        <v>6373.6042300000008</v>
      </c>
      <c r="BN13" s="233">
        <v>4274.7177934272304</v>
      </c>
      <c r="BO13" s="233">
        <v>2006.07</v>
      </c>
    </row>
    <row r="14" spans="1:67" x14ac:dyDescent="0.35">
      <c r="A14" s="241" t="s">
        <v>23</v>
      </c>
      <c r="B14" s="241" t="s">
        <v>208</v>
      </c>
      <c r="C14" s="242"/>
      <c r="D14" s="242">
        <v>1029</v>
      </c>
      <c r="E14" s="242">
        <v>7026.85394</v>
      </c>
      <c r="F14" s="242">
        <v>6828.8182118561708</v>
      </c>
      <c r="G14" s="242">
        <v>5048.1400000000003</v>
      </c>
      <c r="H14" s="242"/>
      <c r="I14" s="242">
        <v>5453</v>
      </c>
      <c r="J14" s="242">
        <v>47970.11593</v>
      </c>
      <c r="K14" s="242">
        <v>8797.0137410599673</v>
      </c>
      <c r="L14" s="242">
        <v>7689.91</v>
      </c>
      <c r="M14" s="242"/>
      <c r="N14" s="242">
        <v>1681</v>
      </c>
      <c r="O14" s="242">
        <v>12289.98511</v>
      </c>
      <c r="P14" s="242">
        <v>7311.1154729327782</v>
      </c>
      <c r="Q14" s="242">
        <v>5526.62</v>
      </c>
      <c r="R14" s="242"/>
      <c r="S14" s="242">
        <v>1762</v>
      </c>
      <c r="T14" s="242">
        <v>13391.733119999999</v>
      </c>
      <c r="U14" s="242">
        <v>7600.302565266742</v>
      </c>
      <c r="V14" s="242">
        <v>6519.71</v>
      </c>
      <c r="W14" s="242"/>
      <c r="X14" s="242">
        <v>1638</v>
      </c>
      <c r="Y14" s="242">
        <v>8795.3013200000005</v>
      </c>
      <c r="Z14" s="242">
        <v>5369.5368253968254</v>
      </c>
      <c r="AA14" s="242">
        <v>4221.7800000000007</v>
      </c>
      <c r="AB14" s="242"/>
      <c r="AC14" s="242">
        <v>447</v>
      </c>
      <c r="AD14" s="242">
        <v>2603.5981299999999</v>
      </c>
      <c r="AE14" s="242">
        <v>5824.6043176733783</v>
      </c>
      <c r="AF14" s="242">
        <v>4639.28</v>
      </c>
      <c r="AG14" s="242"/>
      <c r="AH14" s="242">
        <v>287</v>
      </c>
      <c r="AI14" s="242">
        <v>1384.9235200000001</v>
      </c>
      <c r="AJ14" s="242">
        <v>4825.5174912891989</v>
      </c>
      <c r="AK14" s="242">
        <v>3548.09</v>
      </c>
      <c r="AL14" s="242"/>
      <c r="AM14" s="242">
        <v>236</v>
      </c>
      <c r="AN14" s="242">
        <v>1434.08827</v>
      </c>
      <c r="AO14" s="242">
        <v>6076.6452118644065</v>
      </c>
      <c r="AP14" s="242">
        <v>4151.6499999999996</v>
      </c>
      <c r="AQ14" s="242"/>
      <c r="AR14" s="242">
        <v>241</v>
      </c>
      <c r="AS14" s="242">
        <v>1468.12003</v>
      </c>
      <c r="AT14" s="242">
        <v>6091.7843568464732</v>
      </c>
      <c r="AU14" s="242">
        <v>5349.51</v>
      </c>
      <c r="AV14" s="242"/>
      <c r="AW14" s="242">
        <v>1100</v>
      </c>
      <c r="AX14" s="242">
        <v>6946.9833200000003</v>
      </c>
      <c r="AY14" s="242">
        <v>6315.4393818181816</v>
      </c>
      <c r="AZ14" s="242">
        <v>5015.16</v>
      </c>
      <c r="BA14" s="242"/>
      <c r="BB14" s="242">
        <v>1066</v>
      </c>
      <c r="BC14" s="242">
        <v>6174.5982199999999</v>
      </c>
      <c r="BD14" s="242">
        <v>5792.3060225140716</v>
      </c>
      <c r="BE14" s="242">
        <v>4483.165</v>
      </c>
      <c r="BF14" s="242"/>
      <c r="BG14" s="242">
        <v>1823</v>
      </c>
      <c r="BH14" s="242">
        <v>14504.3601</v>
      </c>
      <c r="BI14" s="242">
        <v>7956.3138233680747</v>
      </c>
      <c r="BJ14" s="242">
        <v>6620.31</v>
      </c>
      <c r="BK14" s="242"/>
      <c r="BL14" s="242">
        <v>666</v>
      </c>
      <c r="BM14" s="242">
        <v>3991.8996400000001</v>
      </c>
      <c r="BN14" s="242">
        <v>5993.8433033033034</v>
      </c>
      <c r="BO14" s="242">
        <v>4731.7950000000001</v>
      </c>
    </row>
    <row r="15" spans="1:67" x14ac:dyDescent="0.35">
      <c r="A15" s="222" t="s">
        <v>24</v>
      </c>
      <c r="B15" s="222" t="s">
        <v>209</v>
      </c>
      <c r="C15" s="234"/>
      <c r="D15" s="227">
        <v>706</v>
      </c>
      <c r="E15" s="227">
        <v>5254.7274900000002</v>
      </c>
      <c r="F15" s="227">
        <v>7442.9567847025492</v>
      </c>
      <c r="G15" s="227">
        <v>6018.19</v>
      </c>
      <c r="H15" s="234"/>
      <c r="I15" s="227">
        <v>3326</v>
      </c>
      <c r="J15" s="227">
        <v>26545.309949999999</v>
      </c>
      <c r="K15" s="227">
        <v>7981.151518340349</v>
      </c>
      <c r="L15" s="227">
        <v>7021.22</v>
      </c>
      <c r="M15" s="234"/>
      <c r="N15" s="227">
        <v>953</v>
      </c>
      <c r="O15" s="227">
        <v>6473.4454699999997</v>
      </c>
      <c r="P15" s="227">
        <v>6792.702486883526</v>
      </c>
      <c r="Q15" s="227">
        <v>5516.68</v>
      </c>
      <c r="R15" s="234"/>
      <c r="S15" s="227">
        <v>1262</v>
      </c>
      <c r="T15" s="227">
        <v>9420.1915100000006</v>
      </c>
      <c r="U15" s="227">
        <v>7464.4940649762284</v>
      </c>
      <c r="V15" s="227">
        <v>6352.54</v>
      </c>
      <c r="W15" s="234"/>
      <c r="X15" s="227">
        <v>1217</v>
      </c>
      <c r="Y15" s="227">
        <v>6624.1352200000001</v>
      </c>
      <c r="Z15" s="227">
        <v>5443.0034675431389</v>
      </c>
      <c r="AA15" s="227">
        <v>4513.6499999999996</v>
      </c>
      <c r="AB15" s="234"/>
      <c r="AC15" s="227">
        <v>249</v>
      </c>
      <c r="AD15" s="227">
        <v>1653.8976699999998</v>
      </c>
      <c r="AE15" s="227">
        <v>6642.1593172690764</v>
      </c>
      <c r="AF15" s="227">
        <v>5683.84</v>
      </c>
      <c r="AG15" s="234"/>
      <c r="AH15" s="227">
        <v>99</v>
      </c>
      <c r="AI15" s="227">
        <v>504.75509999999997</v>
      </c>
      <c r="AJ15" s="227">
        <v>5098.5363636363636</v>
      </c>
      <c r="AK15" s="227">
        <v>4012.12</v>
      </c>
      <c r="AL15" s="234"/>
      <c r="AM15" s="227">
        <v>113</v>
      </c>
      <c r="AN15" s="227">
        <v>632.40935000000002</v>
      </c>
      <c r="AO15" s="227">
        <v>5596.5429203539825</v>
      </c>
      <c r="AP15" s="227">
        <v>4346.47</v>
      </c>
      <c r="AQ15" s="234"/>
      <c r="AR15" s="227">
        <v>150</v>
      </c>
      <c r="AS15" s="227">
        <v>1114.87213</v>
      </c>
      <c r="AT15" s="227">
        <v>7432.4808666666668</v>
      </c>
      <c r="AU15" s="227">
        <v>6686.88</v>
      </c>
      <c r="AV15" s="234"/>
      <c r="AW15" s="227">
        <v>818</v>
      </c>
      <c r="AX15" s="227">
        <v>5557.6563399999995</v>
      </c>
      <c r="AY15" s="227">
        <v>6794.2009046454768</v>
      </c>
      <c r="AZ15" s="227">
        <v>5904.5150000000003</v>
      </c>
      <c r="BA15" s="234"/>
      <c r="BB15" s="227">
        <v>906</v>
      </c>
      <c r="BC15" s="227">
        <v>5417.91068</v>
      </c>
      <c r="BD15" s="227">
        <v>5980.0338631346576</v>
      </c>
      <c r="BE15" s="227">
        <v>4847.9799999999996</v>
      </c>
      <c r="BF15" s="234"/>
      <c r="BG15" s="227">
        <v>1126</v>
      </c>
      <c r="BH15" s="227">
        <v>8769.7335500000008</v>
      </c>
      <c r="BI15" s="227">
        <v>7788.3956927175841</v>
      </c>
      <c r="BJ15" s="227">
        <v>6686.88</v>
      </c>
      <c r="BK15" s="234"/>
      <c r="BL15" s="227">
        <v>464</v>
      </c>
      <c r="BM15" s="227">
        <v>3021.3359999999998</v>
      </c>
      <c r="BN15" s="227">
        <v>6511.5</v>
      </c>
      <c r="BO15" s="227">
        <v>5516.68</v>
      </c>
    </row>
    <row r="16" spans="1:67" x14ac:dyDescent="0.35">
      <c r="A16" s="222" t="s">
        <v>25</v>
      </c>
      <c r="B16" s="222" t="s">
        <v>210</v>
      </c>
      <c r="C16" s="234"/>
      <c r="D16" s="227">
        <v>67</v>
      </c>
      <c r="E16" s="227">
        <v>195.12653</v>
      </c>
      <c r="F16" s="227">
        <v>2912.3362686567166</v>
      </c>
      <c r="G16" s="227">
        <v>2377.81</v>
      </c>
      <c r="H16" s="234"/>
      <c r="I16" s="227">
        <v>894</v>
      </c>
      <c r="J16" s="227">
        <v>2890.7467700000002</v>
      </c>
      <c r="K16" s="227">
        <v>3233.4975055928412</v>
      </c>
      <c r="L16" s="227">
        <v>2451.35</v>
      </c>
      <c r="M16" s="234"/>
      <c r="N16" s="227">
        <v>251</v>
      </c>
      <c r="O16" s="227">
        <v>779.84591</v>
      </c>
      <c r="P16" s="227">
        <v>3106.9558167330679</v>
      </c>
      <c r="Q16" s="227">
        <v>2451.35</v>
      </c>
      <c r="R16" s="234"/>
      <c r="S16" s="227">
        <v>321</v>
      </c>
      <c r="T16" s="227">
        <v>851.03966000000003</v>
      </c>
      <c r="U16" s="227">
        <v>2651.2138940809969</v>
      </c>
      <c r="V16" s="227">
        <v>2451.35</v>
      </c>
      <c r="W16" s="234"/>
      <c r="X16" s="227">
        <v>129</v>
      </c>
      <c r="Y16" s="227">
        <v>221.62648999999999</v>
      </c>
      <c r="Z16" s="227">
        <v>1718.0348062015503</v>
      </c>
      <c r="AA16" s="227">
        <v>1607.25</v>
      </c>
      <c r="AB16" s="234"/>
      <c r="AC16" s="227">
        <v>27</v>
      </c>
      <c r="AD16" s="227">
        <v>51.883729999999993</v>
      </c>
      <c r="AE16" s="227">
        <v>1921.6196296296296</v>
      </c>
      <c r="AF16" s="227">
        <v>1606.45</v>
      </c>
      <c r="AG16" s="234"/>
      <c r="AH16" s="227" t="s">
        <v>507</v>
      </c>
      <c r="AI16" s="227" t="s">
        <v>507</v>
      </c>
      <c r="AJ16" s="227" t="s">
        <v>507</v>
      </c>
      <c r="AK16" s="227" t="s">
        <v>507</v>
      </c>
      <c r="AL16" s="234"/>
      <c r="AM16" s="227">
        <v>4</v>
      </c>
      <c r="AN16" s="227">
        <v>9.394639999999999</v>
      </c>
      <c r="AO16" s="227">
        <v>2348.66</v>
      </c>
      <c r="AP16" s="227">
        <v>2369.645</v>
      </c>
      <c r="AQ16" s="234"/>
      <c r="AR16" s="227">
        <v>10</v>
      </c>
      <c r="AS16" s="227">
        <v>18.299569999999999</v>
      </c>
      <c r="AT16" s="227">
        <v>1829.9570000000001</v>
      </c>
      <c r="AU16" s="227">
        <v>1143.96</v>
      </c>
      <c r="AV16" s="234"/>
      <c r="AW16" s="227">
        <v>137</v>
      </c>
      <c r="AX16" s="227">
        <v>348.57921000000005</v>
      </c>
      <c r="AY16" s="227">
        <v>2544.3737956204382</v>
      </c>
      <c r="AZ16" s="227">
        <v>2287.94</v>
      </c>
      <c r="BA16" s="234"/>
      <c r="BB16" s="227">
        <v>72</v>
      </c>
      <c r="BC16" s="227">
        <v>114.71610000000001</v>
      </c>
      <c r="BD16" s="227">
        <v>1593.2791666666667</v>
      </c>
      <c r="BE16" s="227">
        <v>1546.98</v>
      </c>
      <c r="BF16" s="234"/>
      <c r="BG16" s="227">
        <v>271</v>
      </c>
      <c r="BH16" s="227">
        <v>687.70116000000007</v>
      </c>
      <c r="BI16" s="227">
        <v>2537.6426568265683</v>
      </c>
      <c r="BJ16" s="227">
        <v>2346.19</v>
      </c>
      <c r="BK16" s="234"/>
      <c r="BL16" s="227">
        <v>114</v>
      </c>
      <c r="BM16" s="227">
        <v>201.70036999999999</v>
      </c>
      <c r="BN16" s="227">
        <v>1769.3014912280701</v>
      </c>
      <c r="BO16" s="227">
        <v>1607.25</v>
      </c>
    </row>
    <row r="17" spans="1:67" x14ac:dyDescent="0.35">
      <c r="A17" s="222" t="s">
        <v>26</v>
      </c>
      <c r="B17" s="222" t="s">
        <v>211</v>
      </c>
      <c r="C17" s="234"/>
      <c r="D17" s="227">
        <v>355</v>
      </c>
      <c r="E17" s="227">
        <v>1490.3574799999999</v>
      </c>
      <c r="F17" s="227">
        <v>4198.1900845070422</v>
      </c>
      <c r="G17" s="227">
        <v>2812.54</v>
      </c>
      <c r="H17" s="234"/>
      <c r="I17" s="227">
        <v>1772</v>
      </c>
      <c r="J17" s="227">
        <v>16649.162069999998</v>
      </c>
      <c r="K17" s="227">
        <v>9395.6896557562086</v>
      </c>
      <c r="L17" s="227">
        <v>8653.9599999999991</v>
      </c>
      <c r="M17" s="234"/>
      <c r="N17" s="227">
        <v>598</v>
      </c>
      <c r="O17" s="227">
        <v>4542.3620099999998</v>
      </c>
      <c r="P17" s="227">
        <v>7595.9230936454851</v>
      </c>
      <c r="Q17" s="227">
        <v>5697.1900000000005</v>
      </c>
      <c r="R17" s="234"/>
      <c r="S17" s="227">
        <v>430</v>
      </c>
      <c r="T17" s="227">
        <v>3005.99449</v>
      </c>
      <c r="U17" s="227">
        <v>6990.6848604651159</v>
      </c>
      <c r="V17" s="227">
        <v>6426.03</v>
      </c>
      <c r="W17" s="234"/>
      <c r="X17" s="227">
        <v>447</v>
      </c>
      <c r="Y17" s="227">
        <v>1742.42473</v>
      </c>
      <c r="Z17" s="227">
        <v>3898.0419015659954</v>
      </c>
      <c r="AA17" s="227">
        <v>2764.46</v>
      </c>
      <c r="AB17" s="234"/>
      <c r="AC17" s="227">
        <v>178</v>
      </c>
      <c r="AD17" s="227">
        <v>866.62976000000003</v>
      </c>
      <c r="AE17" s="227">
        <v>4868.706516853933</v>
      </c>
      <c r="AF17" s="227">
        <v>3906.3</v>
      </c>
      <c r="AG17" s="234"/>
      <c r="AH17" s="227">
        <v>140</v>
      </c>
      <c r="AI17" s="227">
        <v>793.29557999999997</v>
      </c>
      <c r="AJ17" s="227">
        <v>5666.3969999999999</v>
      </c>
      <c r="AK17" s="227">
        <v>4183.2150000000001</v>
      </c>
      <c r="AL17" s="234"/>
      <c r="AM17" s="227">
        <v>112</v>
      </c>
      <c r="AN17" s="227">
        <v>738.51992000000007</v>
      </c>
      <c r="AO17" s="227">
        <v>6593.9278571428567</v>
      </c>
      <c r="AP17" s="227">
        <v>5769.31</v>
      </c>
      <c r="AQ17" s="234"/>
      <c r="AR17" s="227">
        <v>71</v>
      </c>
      <c r="AS17" s="227">
        <v>301.61529999999999</v>
      </c>
      <c r="AT17" s="227">
        <v>4248.1028169014089</v>
      </c>
      <c r="AU17" s="227">
        <v>3544.25</v>
      </c>
      <c r="AV17" s="234"/>
      <c r="AW17" s="227">
        <v>204</v>
      </c>
      <c r="AX17" s="227">
        <v>909.84759999999994</v>
      </c>
      <c r="AY17" s="227">
        <v>4460.0372549019612</v>
      </c>
      <c r="AZ17" s="227">
        <v>3274.5949999999998</v>
      </c>
      <c r="BA17" s="234"/>
      <c r="BB17" s="227">
        <v>96</v>
      </c>
      <c r="BC17" s="227">
        <v>444.20459999999997</v>
      </c>
      <c r="BD17" s="227">
        <v>4627.1312500000004</v>
      </c>
      <c r="BE17" s="227">
        <v>2885.12</v>
      </c>
      <c r="BF17" s="234"/>
      <c r="BG17" s="227">
        <v>617</v>
      </c>
      <c r="BH17" s="227">
        <v>4584.5914000000002</v>
      </c>
      <c r="BI17" s="227">
        <v>7430.4560777957859</v>
      </c>
      <c r="BJ17" s="227">
        <v>6971.25</v>
      </c>
      <c r="BK17" s="234"/>
      <c r="BL17" s="227">
        <v>92</v>
      </c>
      <c r="BM17" s="227">
        <v>544.70793000000003</v>
      </c>
      <c r="BN17" s="227">
        <v>5920.738369565217</v>
      </c>
      <c r="BO17" s="227">
        <v>4170.7299999999996</v>
      </c>
    </row>
    <row r="18" spans="1:67" x14ac:dyDescent="0.35">
      <c r="A18" s="222" t="s">
        <v>27</v>
      </c>
      <c r="B18" s="222" t="s">
        <v>212</v>
      </c>
      <c r="C18" s="234"/>
      <c r="D18" s="227">
        <v>58</v>
      </c>
      <c r="E18" s="227">
        <v>72.700919999999996</v>
      </c>
      <c r="F18" s="227">
        <v>1253.4641379310344</v>
      </c>
      <c r="G18" s="227">
        <v>797.12</v>
      </c>
      <c r="H18" s="234"/>
      <c r="I18" s="227">
        <v>171</v>
      </c>
      <c r="J18" s="227">
        <v>752.27616</v>
      </c>
      <c r="K18" s="227">
        <v>4399.2757894736842</v>
      </c>
      <c r="L18" s="227">
        <v>3826.22</v>
      </c>
      <c r="M18" s="234"/>
      <c r="N18" s="227">
        <v>88</v>
      </c>
      <c r="O18" s="227">
        <v>322.52388999999999</v>
      </c>
      <c r="P18" s="227">
        <v>3665.0442045454547</v>
      </c>
      <c r="Q18" s="227">
        <v>3379.8199999999997</v>
      </c>
      <c r="R18" s="234"/>
      <c r="S18" s="227">
        <v>68</v>
      </c>
      <c r="T18" s="227">
        <v>104.26025</v>
      </c>
      <c r="U18" s="227">
        <v>1533.2389705882354</v>
      </c>
      <c r="V18" s="227">
        <v>1115.97</v>
      </c>
      <c r="W18" s="234"/>
      <c r="X18" s="227">
        <v>55</v>
      </c>
      <c r="Y18" s="227">
        <v>47.256160000000001</v>
      </c>
      <c r="Z18" s="227">
        <v>859.20290909090909</v>
      </c>
      <c r="AA18" s="227">
        <v>726.85</v>
      </c>
      <c r="AB18" s="234"/>
      <c r="AC18" s="227">
        <v>34</v>
      </c>
      <c r="AD18" s="227">
        <v>29.797609999999999</v>
      </c>
      <c r="AE18" s="227">
        <v>876.40029411764704</v>
      </c>
      <c r="AF18" s="227">
        <v>836.98500000000001</v>
      </c>
      <c r="AG18" s="234"/>
      <c r="AH18" s="227">
        <v>66</v>
      </c>
      <c r="AI18" s="227">
        <v>86.092449999999999</v>
      </c>
      <c r="AJ18" s="227">
        <v>1304.4310606060606</v>
      </c>
      <c r="AK18" s="227">
        <v>948.57999999999993</v>
      </c>
      <c r="AL18" s="234"/>
      <c r="AM18" s="227">
        <v>40</v>
      </c>
      <c r="AN18" s="227">
        <v>52.420979999999993</v>
      </c>
      <c r="AO18" s="227">
        <v>1310.5245</v>
      </c>
      <c r="AP18" s="227">
        <v>1131.92</v>
      </c>
      <c r="AQ18" s="234"/>
      <c r="AR18" s="227">
        <v>32</v>
      </c>
      <c r="AS18" s="227">
        <v>29.73573</v>
      </c>
      <c r="AT18" s="227">
        <v>929.24156249999999</v>
      </c>
      <c r="AU18" s="227">
        <v>908.72499999999991</v>
      </c>
      <c r="AV18" s="234"/>
      <c r="AW18" s="227">
        <v>27</v>
      </c>
      <c r="AX18" s="227">
        <v>46.456110000000002</v>
      </c>
      <c r="AY18" s="227">
        <v>1720.5966666666666</v>
      </c>
      <c r="AZ18" s="227">
        <v>892.78</v>
      </c>
      <c r="BA18" s="234"/>
      <c r="BB18" s="227">
        <v>34</v>
      </c>
      <c r="BC18" s="227">
        <v>73.085970000000003</v>
      </c>
      <c r="BD18" s="227">
        <v>2149.5873529411765</v>
      </c>
      <c r="BE18" s="227">
        <v>1139.9000000000001</v>
      </c>
      <c r="BF18" s="234"/>
      <c r="BG18" s="227">
        <v>42</v>
      </c>
      <c r="BH18" s="227">
        <v>134.26895000000002</v>
      </c>
      <c r="BI18" s="227">
        <v>3196.8797619047618</v>
      </c>
      <c r="BJ18" s="227">
        <v>3347.94</v>
      </c>
      <c r="BK18" s="234"/>
      <c r="BL18" s="227">
        <v>52</v>
      </c>
      <c r="BM18" s="227">
        <v>214.93364000000003</v>
      </c>
      <c r="BN18" s="227">
        <v>4133.3392307692311</v>
      </c>
      <c r="BO18" s="227">
        <v>4503.7749999999996</v>
      </c>
    </row>
    <row r="19" spans="1:67" x14ac:dyDescent="0.35">
      <c r="A19" s="241" t="s">
        <v>28</v>
      </c>
      <c r="B19" s="241" t="s">
        <v>213</v>
      </c>
      <c r="C19" s="242"/>
      <c r="D19" s="242">
        <v>451</v>
      </c>
      <c r="E19" s="242">
        <v>939.94398000000001</v>
      </c>
      <c r="F19" s="242">
        <v>2084.1329933481152</v>
      </c>
      <c r="G19" s="242">
        <v>1156.8499999999999</v>
      </c>
      <c r="H19" s="242"/>
      <c r="I19" s="242">
        <v>1879</v>
      </c>
      <c r="J19" s="242">
        <v>5160.6636100000005</v>
      </c>
      <c r="K19" s="242">
        <v>2746.494736562001</v>
      </c>
      <c r="L19" s="242">
        <v>1593.96</v>
      </c>
      <c r="M19" s="242"/>
      <c r="N19" s="242">
        <v>828</v>
      </c>
      <c r="O19" s="242">
        <v>1600.5566100000001</v>
      </c>
      <c r="P19" s="242">
        <v>1933.0393840579711</v>
      </c>
      <c r="Q19" s="242">
        <v>963.64499999999998</v>
      </c>
      <c r="R19" s="242"/>
      <c r="S19" s="242">
        <v>297</v>
      </c>
      <c r="T19" s="242">
        <v>756.09063000000003</v>
      </c>
      <c r="U19" s="242">
        <v>2545.759696969697</v>
      </c>
      <c r="V19" s="242">
        <v>1749.28</v>
      </c>
      <c r="W19" s="242"/>
      <c r="X19" s="242">
        <v>573</v>
      </c>
      <c r="Y19" s="242">
        <v>552.55736999999999</v>
      </c>
      <c r="Z19" s="242">
        <v>964.32350785340316</v>
      </c>
      <c r="AA19" s="242">
        <v>497.17</v>
      </c>
      <c r="AB19" s="242"/>
      <c r="AC19" s="242">
        <v>1011</v>
      </c>
      <c r="AD19" s="242">
        <v>2718.2629100000004</v>
      </c>
      <c r="AE19" s="242">
        <v>2688.6873491592482</v>
      </c>
      <c r="AF19" s="242">
        <v>1669.33</v>
      </c>
      <c r="AG19" s="242"/>
      <c r="AH19" s="242">
        <v>590</v>
      </c>
      <c r="AI19" s="242">
        <v>1788.00442</v>
      </c>
      <c r="AJ19" s="242">
        <v>3030.5159661016951</v>
      </c>
      <c r="AK19" s="242">
        <v>1279.2849999999999</v>
      </c>
      <c r="AL19" s="242"/>
      <c r="AM19" s="242">
        <v>320</v>
      </c>
      <c r="AN19" s="242">
        <v>940.11308999999994</v>
      </c>
      <c r="AO19" s="242">
        <v>2937.8534062499998</v>
      </c>
      <c r="AP19" s="242">
        <v>1100.31</v>
      </c>
      <c r="AQ19" s="242"/>
      <c r="AR19" s="242">
        <v>48</v>
      </c>
      <c r="AS19" s="242">
        <v>122.78624000000001</v>
      </c>
      <c r="AT19" s="242">
        <v>2558.0466666666666</v>
      </c>
      <c r="AU19" s="242">
        <v>1320.94</v>
      </c>
      <c r="AV19" s="242"/>
      <c r="AW19" s="242">
        <v>2150</v>
      </c>
      <c r="AX19" s="242">
        <v>4918.9627599999994</v>
      </c>
      <c r="AY19" s="242">
        <v>2287.8896558139536</v>
      </c>
      <c r="AZ19" s="242">
        <v>1260.2849999999999</v>
      </c>
      <c r="BA19" s="242"/>
      <c r="BB19" s="242">
        <v>2804</v>
      </c>
      <c r="BC19" s="242">
        <v>6649.4946799999998</v>
      </c>
      <c r="BD19" s="242">
        <v>2371.4317689015693</v>
      </c>
      <c r="BE19" s="242">
        <v>1097.3000000000002</v>
      </c>
      <c r="BF19" s="242"/>
      <c r="BG19" s="242">
        <v>1980</v>
      </c>
      <c r="BH19" s="242">
        <v>3967.1819500000001</v>
      </c>
      <c r="BI19" s="242">
        <v>2003.6272474747475</v>
      </c>
      <c r="BJ19" s="242">
        <v>1239.3200000000002</v>
      </c>
      <c r="BK19" s="242"/>
      <c r="BL19" s="242">
        <v>1325</v>
      </c>
      <c r="BM19" s="242">
        <v>2381.7045899999998</v>
      </c>
      <c r="BN19" s="242">
        <v>1797.5128981132075</v>
      </c>
      <c r="BO19" s="242">
        <v>844.52</v>
      </c>
    </row>
    <row r="20" spans="1:67" x14ac:dyDescent="0.35">
      <c r="A20" s="222" t="s">
        <v>29</v>
      </c>
      <c r="B20" s="222" t="s">
        <v>214</v>
      </c>
      <c r="C20" s="234"/>
      <c r="D20" s="227">
        <v>418</v>
      </c>
      <c r="E20" s="227">
        <v>847.79120999999998</v>
      </c>
      <c r="F20" s="227">
        <v>2028.2086363636363</v>
      </c>
      <c r="G20" s="227">
        <v>1081.4850000000001</v>
      </c>
      <c r="H20" s="234"/>
      <c r="I20" s="227">
        <v>1876</v>
      </c>
      <c r="J20" s="227">
        <v>5142.56844</v>
      </c>
      <c r="K20" s="227">
        <v>2741.2411727078893</v>
      </c>
      <c r="L20" s="227">
        <v>1595.845</v>
      </c>
      <c r="M20" s="234"/>
      <c r="N20" s="227">
        <v>819</v>
      </c>
      <c r="O20" s="227">
        <v>1443.88759</v>
      </c>
      <c r="P20" s="227">
        <v>1762.9885103785105</v>
      </c>
      <c r="Q20" s="227">
        <v>948.11</v>
      </c>
      <c r="R20" s="234"/>
      <c r="S20" s="227">
        <v>296</v>
      </c>
      <c r="T20" s="227">
        <v>755.97980000000007</v>
      </c>
      <c r="U20" s="227">
        <v>2553.985810810811</v>
      </c>
      <c r="V20" s="227">
        <v>1755.47</v>
      </c>
      <c r="W20" s="234"/>
      <c r="X20" s="227">
        <v>573</v>
      </c>
      <c r="Y20" s="227">
        <v>552.55736999999999</v>
      </c>
      <c r="Z20" s="227">
        <v>964.32350785340316</v>
      </c>
      <c r="AA20" s="227">
        <v>497.17</v>
      </c>
      <c r="AB20" s="234"/>
      <c r="AC20" s="227">
        <v>555</v>
      </c>
      <c r="AD20" s="227">
        <v>1536.1822500000001</v>
      </c>
      <c r="AE20" s="227">
        <v>2767.8959459459461</v>
      </c>
      <c r="AF20" s="227">
        <v>1537.44</v>
      </c>
      <c r="AG20" s="234"/>
      <c r="AH20" s="227">
        <v>222</v>
      </c>
      <c r="AI20" s="227">
        <v>729.14476000000002</v>
      </c>
      <c r="AJ20" s="227">
        <v>3284.4358558558561</v>
      </c>
      <c r="AK20" s="227">
        <v>2120.58</v>
      </c>
      <c r="AL20" s="234"/>
      <c r="AM20" s="227">
        <v>166</v>
      </c>
      <c r="AN20" s="227">
        <v>496.27690000000001</v>
      </c>
      <c r="AO20" s="227">
        <v>2989.6198795180721</v>
      </c>
      <c r="AP20" s="227">
        <v>1525.2</v>
      </c>
      <c r="AQ20" s="234"/>
      <c r="AR20" s="227">
        <v>45</v>
      </c>
      <c r="AS20" s="227">
        <v>106.93989000000001</v>
      </c>
      <c r="AT20" s="227">
        <v>2376.442</v>
      </c>
      <c r="AU20" s="227">
        <v>1126.7</v>
      </c>
      <c r="AV20" s="234"/>
      <c r="AW20" s="227">
        <v>1560</v>
      </c>
      <c r="AX20" s="227">
        <v>3219.4199800000001</v>
      </c>
      <c r="AY20" s="227">
        <v>2063.7307564102566</v>
      </c>
      <c r="AZ20" s="227">
        <v>1017.18</v>
      </c>
      <c r="BA20" s="234"/>
      <c r="BB20" s="227">
        <v>2588</v>
      </c>
      <c r="BC20" s="227">
        <v>5906.2277699999995</v>
      </c>
      <c r="BD20" s="227">
        <v>2282.1591074188564</v>
      </c>
      <c r="BE20" s="227">
        <v>1036.9099999999999</v>
      </c>
      <c r="BF20" s="234"/>
      <c r="BG20" s="227">
        <v>1827</v>
      </c>
      <c r="BH20" s="227">
        <v>3577.7195999999999</v>
      </c>
      <c r="BI20" s="227">
        <v>1958.248275862069</v>
      </c>
      <c r="BJ20" s="227">
        <v>1178.8599999999999</v>
      </c>
      <c r="BK20" s="234"/>
      <c r="BL20" s="227">
        <v>1247</v>
      </c>
      <c r="BM20" s="227">
        <v>1844.2897399999999</v>
      </c>
      <c r="BN20" s="227">
        <v>1478.9813472333601</v>
      </c>
      <c r="BO20" s="227">
        <v>784.84</v>
      </c>
    </row>
    <row r="21" spans="1:67" x14ac:dyDescent="0.35">
      <c r="A21" s="222" t="s">
        <v>30</v>
      </c>
      <c r="B21" s="222" t="s">
        <v>215</v>
      </c>
      <c r="C21" s="234"/>
      <c r="D21" s="227">
        <v>71</v>
      </c>
      <c r="E21" s="227">
        <v>92.152770000000004</v>
      </c>
      <c r="F21" s="227">
        <v>1297.9263380281691</v>
      </c>
      <c r="G21" s="227">
        <v>827.51</v>
      </c>
      <c r="H21" s="234"/>
      <c r="I21" s="227" t="s">
        <v>507</v>
      </c>
      <c r="J21" s="227" t="s">
        <v>507</v>
      </c>
      <c r="K21" s="227" t="s">
        <v>507</v>
      </c>
      <c r="L21" s="227" t="s">
        <v>507</v>
      </c>
      <c r="M21" s="234"/>
      <c r="N21" s="227">
        <v>5</v>
      </c>
      <c r="O21" s="227">
        <v>3.3166200000000003</v>
      </c>
      <c r="P21" s="227">
        <v>663.32400000000007</v>
      </c>
      <c r="Q21" s="227">
        <v>550.32000000000005</v>
      </c>
      <c r="R21" s="234"/>
      <c r="S21" s="227"/>
      <c r="T21" s="227"/>
      <c r="U21" s="227"/>
      <c r="V21" s="227"/>
      <c r="W21" s="234"/>
      <c r="X21" s="227"/>
      <c r="Y21" s="227"/>
      <c r="Z21" s="227"/>
      <c r="AA21" s="227"/>
      <c r="AB21" s="234"/>
      <c r="AC21" s="227">
        <v>666</v>
      </c>
      <c r="AD21" s="227">
        <v>1160.26792</v>
      </c>
      <c r="AE21" s="227">
        <v>1742.144024024024</v>
      </c>
      <c r="AF21" s="227">
        <v>1252.04</v>
      </c>
      <c r="AG21" s="234"/>
      <c r="AH21" s="227">
        <v>357</v>
      </c>
      <c r="AI21" s="227">
        <v>388.28871999999996</v>
      </c>
      <c r="AJ21" s="227">
        <v>1087.6434733893557</v>
      </c>
      <c r="AK21" s="227">
        <v>666.29</v>
      </c>
      <c r="AL21" s="234"/>
      <c r="AM21" s="227">
        <v>169</v>
      </c>
      <c r="AN21" s="227">
        <v>305.10621000000003</v>
      </c>
      <c r="AO21" s="227">
        <v>1805.3621893491124</v>
      </c>
      <c r="AP21" s="227">
        <v>791.63</v>
      </c>
      <c r="AQ21" s="234"/>
      <c r="AR21" s="227">
        <v>4</v>
      </c>
      <c r="AS21" s="227">
        <v>13.77657</v>
      </c>
      <c r="AT21" s="227">
        <v>3444.1424999999999</v>
      </c>
      <c r="AU21" s="227">
        <v>1517.0149999999999</v>
      </c>
      <c r="AV21" s="234"/>
      <c r="AW21" s="227">
        <v>1063</v>
      </c>
      <c r="AX21" s="227">
        <v>1699.4258400000001</v>
      </c>
      <c r="AY21" s="227">
        <v>1598.7072812793979</v>
      </c>
      <c r="AZ21" s="227">
        <v>1093.44</v>
      </c>
      <c r="BA21" s="234"/>
      <c r="BB21" s="227">
        <v>453</v>
      </c>
      <c r="BC21" s="227">
        <v>430.35005999999998</v>
      </c>
      <c r="BD21" s="227">
        <v>950.00013245033108</v>
      </c>
      <c r="BE21" s="227">
        <v>695.97</v>
      </c>
      <c r="BF21" s="234"/>
      <c r="BG21" s="227">
        <v>365</v>
      </c>
      <c r="BH21" s="227">
        <v>389.25324999999998</v>
      </c>
      <c r="BI21" s="227">
        <v>1066.4472602739727</v>
      </c>
      <c r="BJ21" s="227">
        <v>769.64</v>
      </c>
      <c r="BK21" s="234"/>
      <c r="BL21" s="227">
        <v>87</v>
      </c>
      <c r="BM21" s="227">
        <v>77.525350000000003</v>
      </c>
      <c r="BN21" s="227">
        <v>891.09597701149426</v>
      </c>
      <c r="BO21" s="227">
        <v>661.34</v>
      </c>
    </row>
    <row r="22" spans="1:67" x14ac:dyDescent="0.35">
      <c r="A22" s="222" t="s">
        <v>31</v>
      </c>
      <c r="B22" s="222" t="s">
        <v>216</v>
      </c>
      <c r="C22" s="234"/>
      <c r="D22" s="227"/>
      <c r="E22" s="227"/>
      <c r="F22" s="227"/>
      <c r="G22" s="227"/>
      <c r="H22" s="234"/>
      <c r="I22" s="227"/>
      <c r="J22" s="227"/>
      <c r="K22" s="227"/>
      <c r="L22" s="227"/>
      <c r="M22" s="234"/>
      <c r="N22" s="227"/>
      <c r="O22" s="227"/>
      <c r="P22" s="227"/>
      <c r="Q22" s="227"/>
      <c r="R22" s="234"/>
      <c r="S22" s="227"/>
      <c r="T22" s="227"/>
      <c r="U22" s="227"/>
      <c r="V22" s="227"/>
      <c r="W22" s="234"/>
      <c r="X22" s="227"/>
      <c r="Y22" s="227"/>
      <c r="Z22" s="227"/>
      <c r="AA22" s="227"/>
      <c r="AB22" s="234"/>
      <c r="AC22" s="227">
        <v>3</v>
      </c>
      <c r="AD22" s="227">
        <v>19.58362</v>
      </c>
      <c r="AE22" s="227">
        <v>6527.873333333333</v>
      </c>
      <c r="AF22" s="227">
        <v>4824.99</v>
      </c>
      <c r="AG22" s="234"/>
      <c r="AH22" s="227">
        <v>38</v>
      </c>
      <c r="AI22" s="227">
        <v>327.80900000000003</v>
      </c>
      <c r="AJ22" s="227">
        <v>8626.5526315789466</v>
      </c>
      <c r="AK22" s="227">
        <v>6217.6</v>
      </c>
      <c r="AL22" s="234"/>
      <c r="AM22" s="227">
        <v>2</v>
      </c>
      <c r="AN22" s="227">
        <v>16.49363</v>
      </c>
      <c r="AO22" s="227">
        <v>8246.8150000000005</v>
      </c>
      <c r="AP22" s="227">
        <v>8246.8150000000005</v>
      </c>
      <c r="AQ22" s="234"/>
      <c r="AR22" s="227"/>
      <c r="AS22" s="227"/>
      <c r="AT22" s="227"/>
      <c r="AU22" s="227"/>
      <c r="AV22" s="234"/>
      <c r="AW22" s="227"/>
      <c r="AX22" s="227"/>
      <c r="AY22" s="227"/>
      <c r="AZ22" s="227"/>
      <c r="BA22" s="234"/>
      <c r="BB22" s="227"/>
      <c r="BC22" s="227"/>
      <c r="BD22" s="227"/>
      <c r="BE22" s="227"/>
      <c r="BF22" s="234"/>
      <c r="BG22" s="227"/>
      <c r="BH22" s="227"/>
      <c r="BI22" s="227"/>
      <c r="BJ22" s="227"/>
      <c r="BK22" s="234"/>
      <c r="BL22" s="227"/>
      <c r="BM22" s="227"/>
      <c r="BN22" s="227"/>
      <c r="BO22" s="227"/>
    </row>
    <row r="23" spans="1:67" x14ac:dyDescent="0.35">
      <c r="A23" s="222" t="s">
        <v>32</v>
      </c>
      <c r="B23" s="222" t="s">
        <v>217</v>
      </c>
      <c r="C23" s="234"/>
      <c r="D23" s="227"/>
      <c r="E23" s="227"/>
      <c r="F23" s="227"/>
      <c r="G23" s="227"/>
      <c r="H23" s="234"/>
      <c r="I23" s="227"/>
      <c r="J23" s="227"/>
      <c r="K23" s="227"/>
      <c r="L23" s="227"/>
      <c r="M23" s="234"/>
      <c r="N23" s="227">
        <v>17</v>
      </c>
      <c r="O23" s="227">
        <v>153.12851000000001</v>
      </c>
      <c r="P23" s="227">
        <v>9007.5594117647051</v>
      </c>
      <c r="Q23" s="227">
        <v>7568.07</v>
      </c>
      <c r="R23" s="234"/>
      <c r="S23" s="227" t="s">
        <v>507</v>
      </c>
      <c r="T23" s="227" t="s">
        <v>507</v>
      </c>
      <c r="U23" s="227" t="s">
        <v>507</v>
      </c>
      <c r="V23" s="227" t="s">
        <v>507</v>
      </c>
      <c r="W23" s="234"/>
      <c r="X23" s="227"/>
      <c r="Y23" s="227"/>
      <c r="Z23" s="227"/>
      <c r="AA23" s="227"/>
      <c r="AB23" s="234"/>
      <c r="AC23" s="227" t="s">
        <v>507</v>
      </c>
      <c r="AD23" s="227" t="s">
        <v>507</v>
      </c>
      <c r="AE23" s="227" t="s">
        <v>507</v>
      </c>
      <c r="AF23" s="227" t="s">
        <v>507</v>
      </c>
      <c r="AG23" s="234"/>
      <c r="AH23" s="227">
        <v>49</v>
      </c>
      <c r="AI23" s="227">
        <v>342.47424000000001</v>
      </c>
      <c r="AJ23" s="227">
        <v>6989.270204081633</v>
      </c>
      <c r="AK23" s="227">
        <v>4748.18</v>
      </c>
      <c r="AL23" s="234"/>
      <c r="AM23" s="227">
        <v>10</v>
      </c>
      <c r="AN23" s="227">
        <v>122.23634999999999</v>
      </c>
      <c r="AO23" s="227">
        <v>12223.635</v>
      </c>
      <c r="AP23" s="227">
        <v>1167.3150000000001</v>
      </c>
      <c r="AQ23" s="234"/>
      <c r="AR23" s="227" t="s">
        <v>507</v>
      </c>
      <c r="AS23" s="227" t="s">
        <v>507</v>
      </c>
      <c r="AT23" s="227" t="s">
        <v>507</v>
      </c>
      <c r="AU23" s="227" t="s">
        <v>507</v>
      </c>
      <c r="AV23" s="234"/>
      <c r="AW23" s="227"/>
      <c r="AX23" s="227"/>
      <c r="AY23" s="227"/>
      <c r="AZ23" s="227"/>
      <c r="BA23" s="234"/>
      <c r="BB23" s="227">
        <v>19</v>
      </c>
      <c r="BC23" s="227">
        <v>312.40353999999996</v>
      </c>
      <c r="BD23" s="227">
        <v>16442.29157894737</v>
      </c>
      <c r="BE23" s="227">
        <v>10115.280000000001</v>
      </c>
      <c r="BF23" s="234"/>
      <c r="BG23" s="227"/>
      <c r="BH23" s="227"/>
      <c r="BI23" s="227"/>
      <c r="BJ23" s="227"/>
      <c r="BK23" s="234"/>
      <c r="BL23" s="227">
        <v>44</v>
      </c>
      <c r="BM23" s="227">
        <v>459.8895</v>
      </c>
      <c r="BN23" s="227">
        <v>10452.03409090909</v>
      </c>
      <c r="BO23" s="227">
        <v>6432.4</v>
      </c>
    </row>
    <row r="24" spans="1:67" x14ac:dyDescent="0.35">
      <c r="A24" s="228" t="s">
        <v>334</v>
      </c>
      <c r="B24" s="228"/>
      <c r="C24" s="234"/>
      <c r="D24" s="234"/>
      <c r="E24" s="234">
        <f>E25+E26+E27+E30</f>
        <v>23265.592369999998</v>
      </c>
      <c r="F24" s="234"/>
      <c r="G24" s="234"/>
      <c r="H24" s="234"/>
      <c r="I24" s="234"/>
      <c r="J24" s="234">
        <f>J25+J26+J27+J30</f>
        <v>105448.35881999999</v>
      </c>
      <c r="K24" s="234"/>
      <c r="L24" s="234"/>
      <c r="M24" s="234"/>
      <c r="N24" s="234"/>
      <c r="O24" s="234">
        <f>O25+O26+O27+O30</f>
        <v>25410.408639999994</v>
      </c>
      <c r="P24" s="234"/>
      <c r="Q24" s="234"/>
      <c r="R24" s="234"/>
      <c r="S24" s="234"/>
      <c r="T24" s="234">
        <f>T25+T26+T27+T30</f>
        <v>45270.910690000004</v>
      </c>
      <c r="U24" s="234"/>
      <c r="V24" s="234"/>
      <c r="W24" s="234"/>
      <c r="X24" s="234"/>
      <c r="Y24" s="234">
        <f>Y25+Y26+Y27+Y30</f>
        <v>23577.868610000001</v>
      </c>
      <c r="Z24" s="234"/>
      <c r="AA24" s="234"/>
      <c r="AB24" s="234"/>
      <c r="AC24" s="234"/>
      <c r="AD24" s="234">
        <f>AD25+AD26+AD27+AD30</f>
        <v>20508.071940000002</v>
      </c>
      <c r="AE24" s="234"/>
      <c r="AF24" s="234"/>
      <c r="AG24" s="234"/>
      <c r="AH24" s="234"/>
      <c r="AI24" s="234">
        <f>AI25+AI26+AI27+AI30</f>
        <v>12881.957730000002</v>
      </c>
      <c r="AJ24" s="234"/>
      <c r="AK24" s="234"/>
      <c r="AL24" s="234"/>
      <c r="AM24" s="234"/>
      <c r="AN24" s="234">
        <f>AN25+AN26+AN27+AN30</f>
        <v>12358.793750000001</v>
      </c>
      <c r="AO24" s="234"/>
      <c r="AP24" s="234"/>
      <c r="AQ24" s="234"/>
      <c r="AR24" s="234"/>
      <c r="AS24" s="234">
        <f>AS25+AS26+AS27+AS30</f>
        <v>10329.6387</v>
      </c>
      <c r="AT24" s="234"/>
      <c r="AU24" s="234"/>
      <c r="AV24" s="234"/>
      <c r="AW24" s="234"/>
      <c r="AX24" s="234">
        <f>AX25+AX26+AX27+AX30</f>
        <v>17924.69658</v>
      </c>
      <c r="AY24" s="234"/>
      <c r="AZ24" s="234"/>
      <c r="BA24" s="234"/>
      <c r="BB24" s="234"/>
      <c r="BC24" s="234">
        <f>BC25+BC26+BC27+BC30</f>
        <v>25679.522180000004</v>
      </c>
      <c r="BD24" s="234"/>
      <c r="BE24" s="234"/>
      <c r="BF24" s="234"/>
      <c r="BG24" s="234"/>
      <c r="BH24" s="234">
        <f>BH25+BH26+BH27+BH30</f>
        <v>27304.860390000005</v>
      </c>
      <c r="BI24" s="234"/>
      <c r="BJ24" s="234"/>
      <c r="BK24" s="234"/>
      <c r="BL24" s="234"/>
      <c r="BM24" s="234">
        <f>BM25+BM26+BM27+BM30</f>
        <v>9230.0488099999984</v>
      </c>
      <c r="BN24" s="234"/>
      <c r="BO24" s="234"/>
    </row>
    <row r="25" spans="1:67" x14ac:dyDescent="0.35">
      <c r="A25" s="235" t="s">
        <v>34</v>
      </c>
      <c r="B25" s="235" t="s">
        <v>218</v>
      </c>
      <c r="C25" s="230"/>
      <c r="D25" s="236">
        <v>1266</v>
      </c>
      <c r="E25" s="236">
        <v>19410.881249999999</v>
      </c>
      <c r="F25" s="236">
        <v>15332.449644549763</v>
      </c>
      <c r="G25" s="236">
        <v>12699.665000000001</v>
      </c>
      <c r="H25" s="234"/>
      <c r="I25" s="236">
        <v>6202</v>
      </c>
      <c r="J25" s="236">
        <v>98373.944739999992</v>
      </c>
      <c r="K25" s="236">
        <v>15861.648619800064</v>
      </c>
      <c r="L25" s="236">
        <v>13558.23</v>
      </c>
      <c r="M25" s="230"/>
      <c r="N25" s="236">
        <v>1763</v>
      </c>
      <c r="O25" s="236">
        <v>21868.565629999997</v>
      </c>
      <c r="P25" s="236">
        <v>12404.177895632445</v>
      </c>
      <c r="Q25" s="236">
        <v>11083.170000000002</v>
      </c>
      <c r="R25" s="230"/>
      <c r="S25" s="236">
        <v>2092</v>
      </c>
      <c r="T25" s="236">
        <v>39986.336200000005</v>
      </c>
      <c r="U25" s="236">
        <v>19113.927437858507</v>
      </c>
      <c r="V25" s="236">
        <v>15516.59</v>
      </c>
      <c r="W25" s="230"/>
      <c r="X25" s="236">
        <v>1686</v>
      </c>
      <c r="Y25" s="236">
        <v>19689.582620000001</v>
      </c>
      <c r="Z25" s="236">
        <v>11678.281506524318</v>
      </c>
      <c r="AA25" s="236">
        <v>9539.1850000000013</v>
      </c>
      <c r="AB25" s="230"/>
      <c r="AC25" s="236">
        <v>840</v>
      </c>
      <c r="AD25" s="236">
        <v>10289.23666</v>
      </c>
      <c r="AE25" s="236">
        <v>12249.091261904761</v>
      </c>
      <c r="AF25" s="236">
        <v>11064.3</v>
      </c>
      <c r="AG25" s="230"/>
      <c r="AH25" s="236">
        <v>286</v>
      </c>
      <c r="AI25" s="236">
        <v>4146.3972700000004</v>
      </c>
      <c r="AJ25" s="236">
        <v>14497.892552447553</v>
      </c>
      <c r="AK25" s="236">
        <v>12273.02</v>
      </c>
      <c r="AL25" s="230"/>
      <c r="AM25" s="236">
        <v>477</v>
      </c>
      <c r="AN25" s="236">
        <v>6048.9088700000002</v>
      </c>
      <c r="AO25" s="236">
        <v>12681.150670859539</v>
      </c>
      <c r="AP25" s="236">
        <v>9772.9399999999987</v>
      </c>
      <c r="AQ25" s="230"/>
      <c r="AR25" s="236">
        <v>413</v>
      </c>
      <c r="AS25" s="236">
        <v>6298.6064900000001</v>
      </c>
      <c r="AT25" s="236">
        <v>15250.863171912833</v>
      </c>
      <c r="AU25" s="236">
        <v>16881.73</v>
      </c>
      <c r="AV25" s="230"/>
      <c r="AW25" s="236">
        <v>1042</v>
      </c>
      <c r="AX25" s="236">
        <v>9530.4355799999994</v>
      </c>
      <c r="AY25" s="236">
        <v>9146.2913435700575</v>
      </c>
      <c r="AZ25" s="236">
        <v>8287.7200000000012</v>
      </c>
      <c r="BA25" s="230"/>
      <c r="BB25" s="236">
        <v>1009</v>
      </c>
      <c r="BC25" s="236">
        <v>6185.6415800000004</v>
      </c>
      <c r="BD25" s="236">
        <v>6130.4673736372642</v>
      </c>
      <c r="BE25" s="236">
        <v>5875.98</v>
      </c>
      <c r="BF25" s="230"/>
      <c r="BG25" s="236">
        <v>1943</v>
      </c>
      <c r="BH25" s="236">
        <v>22927.246300000003</v>
      </c>
      <c r="BI25" s="236">
        <v>11799.920895522388</v>
      </c>
      <c r="BJ25" s="236">
        <v>9081.67</v>
      </c>
      <c r="BK25" s="230"/>
      <c r="BL25" s="236">
        <v>643</v>
      </c>
      <c r="BM25" s="236">
        <v>5580.8761199999999</v>
      </c>
      <c r="BN25" s="236">
        <v>8679.4340902021777</v>
      </c>
      <c r="BO25" s="236">
        <v>7790.25</v>
      </c>
    </row>
    <row r="26" spans="1:67" x14ac:dyDescent="0.35">
      <c r="A26" s="235" t="s">
        <v>35</v>
      </c>
      <c r="B26" s="235" t="s">
        <v>219</v>
      </c>
      <c r="C26" s="230"/>
      <c r="D26" s="236">
        <v>81</v>
      </c>
      <c r="E26" s="236">
        <v>320.33636000000001</v>
      </c>
      <c r="F26" s="236">
        <v>3954.7698765432096</v>
      </c>
      <c r="G26" s="236">
        <v>2269.59</v>
      </c>
      <c r="H26" s="234"/>
      <c r="I26" s="236">
        <v>965</v>
      </c>
      <c r="J26" s="236">
        <v>577.40376000000003</v>
      </c>
      <c r="K26" s="236">
        <v>598.34586528497414</v>
      </c>
      <c r="L26" s="236">
        <v>390.73</v>
      </c>
      <c r="M26" s="230"/>
      <c r="N26" s="236">
        <v>272</v>
      </c>
      <c r="O26" s="236">
        <v>576.81528000000003</v>
      </c>
      <c r="P26" s="236">
        <v>2120.6444117647061</v>
      </c>
      <c r="Q26" s="236">
        <v>1047.99</v>
      </c>
      <c r="R26" s="230"/>
      <c r="S26" s="236">
        <v>112</v>
      </c>
      <c r="T26" s="236">
        <v>98.380020000000002</v>
      </c>
      <c r="U26" s="236">
        <v>878.3930357142857</v>
      </c>
      <c r="V26" s="236">
        <v>658.10500000000002</v>
      </c>
      <c r="W26" s="230"/>
      <c r="X26" s="236">
        <v>275</v>
      </c>
      <c r="Y26" s="236">
        <v>425.92329999999998</v>
      </c>
      <c r="Z26" s="236">
        <v>1548.8119999999999</v>
      </c>
      <c r="AA26" s="236">
        <v>1143.53</v>
      </c>
      <c r="AB26" s="230"/>
      <c r="AC26" s="236">
        <v>1463</v>
      </c>
      <c r="AD26" s="236">
        <v>2693.4472000000001</v>
      </c>
      <c r="AE26" s="236">
        <v>1841.0438824333562</v>
      </c>
      <c r="AF26" s="236">
        <v>1074.3599999999999</v>
      </c>
      <c r="AG26" s="230"/>
      <c r="AH26" s="236">
        <v>851</v>
      </c>
      <c r="AI26" s="236">
        <v>1971.2226300000002</v>
      </c>
      <c r="AJ26" s="236">
        <v>2316.3603172737958</v>
      </c>
      <c r="AK26" s="236">
        <v>1058.73</v>
      </c>
      <c r="AL26" s="230"/>
      <c r="AM26" s="236">
        <v>749</v>
      </c>
      <c r="AN26" s="236">
        <v>1281.6106200000002</v>
      </c>
      <c r="AO26" s="236">
        <v>1711.0956208277703</v>
      </c>
      <c r="AP26" s="236">
        <v>1039.26</v>
      </c>
      <c r="AQ26" s="230"/>
      <c r="AR26" s="236">
        <v>81</v>
      </c>
      <c r="AS26" s="236">
        <v>157.78753</v>
      </c>
      <c r="AT26" s="236">
        <v>1947.9941975308643</v>
      </c>
      <c r="AU26" s="236">
        <v>640.13</v>
      </c>
      <c r="AV26" s="230"/>
      <c r="AW26" s="236">
        <v>434</v>
      </c>
      <c r="AX26" s="236">
        <v>1035.13255</v>
      </c>
      <c r="AY26" s="236">
        <v>2385.0980414746546</v>
      </c>
      <c r="AZ26" s="236">
        <v>1649.6599999999999</v>
      </c>
      <c r="BA26" s="230"/>
      <c r="BB26" s="236">
        <v>1299</v>
      </c>
      <c r="BC26" s="236">
        <v>3535.3062400000003</v>
      </c>
      <c r="BD26" s="236">
        <v>2721.5598460354117</v>
      </c>
      <c r="BE26" s="236">
        <v>1827.86</v>
      </c>
      <c r="BF26" s="230"/>
      <c r="BG26" s="236">
        <v>407</v>
      </c>
      <c r="BH26" s="236">
        <v>599.50328000000002</v>
      </c>
      <c r="BI26" s="236">
        <v>1472.9810319410319</v>
      </c>
      <c r="BJ26" s="236">
        <v>949.38</v>
      </c>
      <c r="BK26" s="230"/>
      <c r="BL26" s="236">
        <v>216</v>
      </c>
      <c r="BM26" s="236">
        <v>572.10136</v>
      </c>
      <c r="BN26" s="236">
        <v>2648.6174074074074</v>
      </c>
      <c r="BO26" s="236">
        <v>1603.895</v>
      </c>
    </row>
    <row r="27" spans="1:67" x14ac:dyDescent="0.35">
      <c r="A27" s="228" t="s">
        <v>36</v>
      </c>
      <c r="B27" s="228" t="s">
        <v>220</v>
      </c>
      <c r="C27" s="234"/>
      <c r="D27" s="234">
        <v>266</v>
      </c>
      <c r="E27" s="234">
        <v>2124.5722700000001</v>
      </c>
      <c r="F27" s="234">
        <v>7987.1137969924812</v>
      </c>
      <c r="G27" s="234">
        <v>5814.42</v>
      </c>
      <c r="H27" s="234"/>
      <c r="I27" s="234">
        <v>501</v>
      </c>
      <c r="J27" s="234">
        <v>5493.19661</v>
      </c>
      <c r="K27" s="234">
        <v>10964.464291417165</v>
      </c>
      <c r="L27" s="234">
        <v>8396.1999999999989</v>
      </c>
      <c r="M27" s="234"/>
      <c r="N27" s="234">
        <v>295</v>
      </c>
      <c r="O27" s="234">
        <v>2207.7602999999999</v>
      </c>
      <c r="P27" s="234">
        <v>7483.9332203389831</v>
      </c>
      <c r="Q27" s="234">
        <v>5027.46</v>
      </c>
      <c r="R27" s="234"/>
      <c r="S27" s="234">
        <v>229</v>
      </c>
      <c r="T27" s="234">
        <v>2572.2234199999998</v>
      </c>
      <c r="U27" s="234">
        <v>11232.416681222707</v>
      </c>
      <c r="V27" s="234">
        <v>7022.9</v>
      </c>
      <c r="W27" s="234"/>
      <c r="X27" s="234">
        <v>215</v>
      </c>
      <c r="Y27" s="234">
        <v>1558.58779</v>
      </c>
      <c r="Z27" s="234">
        <v>7249.2455348837211</v>
      </c>
      <c r="AA27" s="234">
        <v>5248.1</v>
      </c>
      <c r="AB27" s="234"/>
      <c r="AC27" s="234">
        <v>654</v>
      </c>
      <c r="AD27" s="234">
        <v>4381.4698099999996</v>
      </c>
      <c r="AE27" s="234">
        <v>6699.4951223241587</v>
      </c>
      <c r="AF27" s="234">
        <v>4025.3</v>
      </c>
      <c r="AG27" s="234"/>
      <c r="AH27" s="234">
        <v>496</v>
      </c>
      <c r="AI27" s="234">
        <v>2114.3950499999996</v>
      </c>
      <c r="AJ27" s="234">
        <v>4262.8932459677417</v>
      </c>
      <c r="AK27" s="234">
        <v>2669.25</v>
      </c>
      <c r="AL27" s="234"/>
      <c r="AM27" s="234">
        <v>544</v>
      </c>
      <c r="AN27" s="234">
        <v>2132.2043100000001</v>
      </c>
      <c r="AO27" s="234">
        <v>3919.4932169117646</v>
      </c>
      <c r="AP27" s="234">
        <v>2359.25</v>
      </c>
      <c r="AQ27" s="234"/>
      <c r="AR27" s="234">
        <v>366</v>
      </c>
      <c r="AS27" s="234">
        <v>1610.9392600000001</v>
      </c>
      <c r="AT27" s="234">
        <v>4401.4733879781425</v>
      </c>
      <c r="AU27" s="234">
        <v>2619.1999999999998</v>
      </c>
      <c r="AV27" s="234"/>
      <c r="AW27" s="234">
        <v>529</v>
      </c>
      <c r="AX27" s="234">
        <v>5901.6565999999993</v>
      </c>
      <c r="AY27" s="234">
        <v>11156.250661625709</v>
      </c>
      <c r="AZ27" s="234">
        <v>8883</v>
      </c>
      <c r="BA27" s="234"/>
      <c r="BB27" s="234">
        <v>1222</v>
      </c>
      <c r="BC27" s="234">
        <v>14461.351000000001</v>
      </c>
      <c r="BD27" s="234">
        <v>11834.16612111293</v>
      </c>
      <c r="BE27" s="234">
        <v>9808.4500000000007</v>
      </c>
      <c r="BF27" s="234"/>
      <c r="BG27" s="234">
        <v>383</v>
      </c>
      <c r="BH27" s="234">
        <v>3310.3179100000002</v>
      </c>
      <c r="BI27" s="234">
        <v>8643.1277023498697</v>
      </c>
      <c r="BJ27" s="234">
        <v>6199.7000000000007</v>
      </c>
      <c r="BK27" s="234"/>
      <c r="BL27" s="234">
        <v>397</v>
      </c>
      <c r="BM27" s="234">
        <v>2948.8959</v>
      </c>
      <c r="BN27" s="234">
        <v>7427.9493702770778</v>
      </c>
      <c r="BO27" s="234">
        <v>5520</v>
      </c>
    </row>
    <row r="28" spans="1:67" x14ac:dyDescent="0.35">
      <c r="A28" s="222" t="s">
        <v>37</v>
      </c>
      <c r="B28" s="222" t="s">
        <v>221</v>
      </c>
      <c r="C28" s="234"/>
      <c r="D28" s="227">
        <v>218</v>
      </c>
      <c r="E28" s="227">
        <v>1827.8184899999999</v>
      </c>
      <c r="F28" s="227">
        <v>8384.4884862385316</v>
      </c>
      <c r="G28" s="227">
        <v>6296.91</v>
      </c>
      <c r="H28" s="234"/>
      <c r="I28" s="227">
        <v>431</v>
      </c>
      <c r="J28" s="227">
        <v>5015.2068200000003</v>
      </c>
      <c r="K28" s="227">
        <v>11636.21071925754</v>
      </c>
      <c r="L28" s="227">
        <v>10521.779999999999</v>
      </c>
      <c r="M28" s="234"/>
      <c r="N28" s="227">
        <v>248</v>
      </c>
      <c r="O28" s="227">
        <v>1966.9069999999999</v>
      </c>
      <c r="P28" s="227">
        <v>7931.0766129032254</v>
      </c>
      <c r="Q28" s="227">
        <v>5374.6</v>
      </c>
      <c r="R28" s="234"/>
      <c r="S28" s="227">
        <v>193</v>
      </c>
      <c r="T28" s="227">
        <v>2408.9257499999999</v>
      </c>
      <c r="U28" s="227">
        <v>12481.480569948186</v>
      </c>
      <c r="V28" s="227">
        <v>9468.2199999999993</v>
      </c>
      <c r="W28" s="234"/>
      <c r="X28" s="227">
        <v>199</v>
      </c>
      <c r="Y28" s="227">
        <v>1458.03377</v>
      </c>
      <c r="Z28" s="227">
        <v>7326.8028643216085</v>
      </c>
      <c r="AA28" s="227">
        <v>5381.86</v>
      </c>
      <c r="AB28" s="234"/>
      <c r="AC28" s="227">
        <v>541</v>
      </c>
      <c r="AD28" s="227">
        <v>3859.0636600000003</v>
      </c>
      <c r="AE28" s="227">
        <v>7133.2045471349356</v>
      </c>
      <c r="AF28" s="227">
        <v>4326</v>
      </c>
      <c r="AG28" s="234"/>
      <c r="AH28" s="227">
        <v>377</v>
      </c>
      <c r="AI28" s="227">
        <v>1631.3262</v>
      </c>
      <c r="AJ28" s="227">
        <v>4327.1251989389921</v>
      </c>
      <c r="AK28" s="227">
        <v>2607.5</v>
      </c>
      <c r="AL28" s="234"/>
      <c r="AM28" s="227">
        <v>416</v>
      </c>
      <c r="AN28" s="227">
        <v>1697.4336699999999</v>
      </c>
      <c r="AO28" s="227">
        <v>4080.3693990384613</v>
      </c>
      <c r="AP28" s="227">
        <v>2292</v>
      </c>
      <c r="AQ28" s="234"/>
      <c r="AR28" s="227">
        <v>273</v>
      </c>
      <c r="AS28" s="227">
        <v>1223.3087800000001</v>
      </c>
      <c r="AT28" s="227">
        <v>4480.9845421245418</v>
      </c>
      <c r="AU28" s="227">
        <v>2257.5</v>
      </c>
      <c r="AV28" s="234"/>
      <c r="AW28" s="227">
        <v>468</v>
      </c>
      <c r="AX28" s="227">
        <v>5458.7975700000006</v>
      </c>
      <c r="AY28" s="227">
        <v>11664.097371794871</v>
      </c>
      <c r="AZ28" s="227">
        <v>9873</v>
      </c>
      <c r="BA28" s="234"/>
      <c r="BB28" s="227">
        <v>1057</v>
      </c>
      <c r="BC28" s="227">
        <v>13087.347830000001</v>
      </c>
      <c r="BD28" s="227">
        <v>12381.596811731315</v>
      </c>
      <c r="BE28" s="227">
        <v>11316</v>
      </c>
      <c r="BF28" s="234"/>
      <c r="BG28" s="227">
        <v>310</v>
      </c>
      <c r="BH28" s="227">
        <v>2894.8904400000001</v>
      </c>
      <c r="BI28" s="227">
        <v>9338.3562580645157</v>
      </c>
      <c r="BJ28" s="227">
        <v>6994.25</v>
      </c>
      <c r="BK28" s="234"/>
      <c r="BL28" s="227">
        <v>345</v>
      </c>
      <c r="BM28" s="227">
        <v>2605.5296499999999</v>
      </c>
      <c r="BN28" s="227">
        <v>7552.2598550724633</v>
      </c>
      <c r="BO28" s="227">
        <v>5487</v>
      </c>
    </row>
    <row r="29" spans="1:67" x14ac:dyDescent="0.35">
      <c r="A29" s="222" t="s">
        <v>38</v>
      </c>
      <c r="B29" s="222" t="s">
        <v>222</v>
      </c>
      <c r="C29" s="234"/>
      <c r="D29" s="227">
        <v>71</v>
      </c>
      <c r="E29" s="227">
        <v>296.75378000000001</v>
      </c>
      <c r="F29" s="227">
        <v>4179.630704225352</v>
      </c>
      <c r="G29" s="227">
        <v>3237.2999999999997</v>
      </c>
      <c r="H29" s="234"/>
      <c r="I29" s="227">
        <v>102</v>
      </c>
      <c r="J29" s="227">
        <v>477.98978999999997</v>
      </c>
      <c r="K29" s="227">
        <v>4686.1744117647058</v>
      </c>
      <c r="L29" s="227">
        <v>4653.8999999999996</v>
      </c>
      <c r="M29" s="234"/>
      <c r="N29" s="227">
        <v>84</v>
      </c>
      <c r="O29" s="227">
        <v>240.85329999999999</v>
      </c>
      <c r="P29" s="227">
        <v>2867.3011904761906</v>
      </c>
      <c r="Q29" s="227">
        <v>2386.5</v>
      </c>
      <c r="R29" s="234"/>
      <c r="S29" s="227">
        <v>57</v>
      </c>
      <c r="T29" s="227">
        <v>163.29767000000001</v>
      </c>
      <c r="U29" s="227">
        <v>2864.8714035087719</v>
      </c>
      <c r="V29" s="227">
        <v>1757.2</v>
      </c>
      <c r="W29" s="234"/>
      <c r="X29" s="227">
        <v>37</v>
      </c>
      <c r="Y29" s="227">
        <v>100.55402000000001</v>
      </c>
      <c r="Z29" s="227">
        <v>2717.6762162162163</v>
      </c>
      <c r="AA29" s="227">
        <v>1923.3</v>
      </c>
      <c r="AB29" s="234"/>
      <c r="AC29" s="227">
        <v>210</v>
      </c>
      <c r="AD29" s="227">
        <v>522.40615000000003</v>
      </c>
      <c r="AE29" s="227">
        <v>2487.6483333333335</v>
      </c>
      <c r="AF29" s="227">
        <v>1963.55</v>
      </c>
      <c r="AG29" s="234"/>
      <c r="AH29" s="227">
        <v>234</v>
      </c>
      <c r="AI29" s="227">
        <v>483.06885</v>
      </c>
      <c r="AJ29" s="227">
        <v>2064.396794871795</v>
      </c>
      <c r="AK29" s="227">
        <v>1603.5</v>
      </c>
      <c r="AL29" s="234"/>
      <c r="AM29" s="227">
        <v>269</v>
      </c>
      <c r="AN29" s="227">
        <v>434.77064000000001</v>
      </c>
      <c r="AO29" s="227">
        <v>1616.2477323420073</v>
      </c>
      <c r="AP29" s="227">
        <v>972.30000000000007</v>
      </c>
      <c r="AQ29" s="234"/>
      <c r="AR29" s="227">
        <v>189</v>
      </c>
      <c r="AS29" s="227">
        <v>387.63047999999998</v>
      </c>
      <c r="AT29" s="227">
        <v>2050.9549206349207</v>
      </c>
      <c r="AU29" s="227">
        <v>1482</v>
      </c>
      <c r="AV29" s="234"/>
      <c r="AW29" s="227">
        <v>109</v>
      </c>
      <c r="AX29" s="227">
        <v>442.85903000000002</v>
      </c>
      <c r="AY29" s="227">
        <v>4062.9268807339449</v>
      </c>
      <c r="AZ29" s="227">
        <v>3320</v>
      </c>
      <c r="BA29" s="234"/>
      <c r="BB29" s="227">
        <v>313</v>
      </c>
      <c r="BC29" s="227">
        <v>1374.00317</v>
      </c>
      <c r="BD29" s="227">
        <v>4389.7864856230035</v>
      </c>
      <c r="BE29" s="227">
        <v>4404.3500000000004</v>
      </c>
      <c r="BF29" s="234"/>
      <c r="BG29" s="227">
        <v>128</v>
      </c>
      <c r="BH29" s="227">
        <v>415.42747000000003</v>
      </c>
      <c r="BI29" s="227">
        <v>3245.5271093750002</v>
      </c>
      <c r="BJ29" s="227">
        <v>2145.0500000000002</v>
      </c>
      <c r="BK29" s="234"/>
      <c r="BL29" s="227">
        <v>108</v>
      </c>
      <c r="BM29" s="227">
        <v>343.36624999999998</v>
      </c>
      <c r="BN29" s="227">
        <v>3179.3171296296296</v>
      </c>
      <c r="BO29" s="227">
        <v>2450.1999999999998</v>
      </c>
    </row>
    <row r="30" spans="1:67" x14ac:dyDescent="0.35">
      <c r="A30" s="228" t="s">
        <v>39</v>
      </c>
      <c r="B30" s="228" t="s">
        <v>223</v>
      </c>
      <c r="C30" s="234"/>
      <c r="D30" s="234">
        <v>284</v>
      </c>
      <c r="E30" s="234">
        <v>1409.80249</v>
      </c>
      <c r="F30" s="234">
        <v>4964.0932746478875</v>
      </c>
      <c r="G30" s="234">
        <v>3334.585</v>
      </c>
      <c r="H30" s="234"/>
      <c r="I30" s="234">
        <v>270</v>
      </c>
      <c r="J30" s="234">
        <v>1003.81371</v>
      </c>
      <c r="K30" s="234">
        <v>3717.8285555555558</v>
      </c>
      <c r="L30" s="234">
        <v>2282.395</v>
      </c>
      <c r="M30" s="234"/>
      <c r="N30" s="234">
        <v>187</v>
      </c>
      <c r="O30" s="234">
        <v>757.2674300000001</v>
      </c>
      <c r="P30" s="234">
        <v>4049.5584491978611</v>
      </c>
      <c r="Q30" s="234">
        <v>2069.6799999999998</v>
      </c>
      <c r="R30" s="234"/>
      <c r="S30" s="234">
        <v>437</v>
      </c>
      <c r="T30" s="234">
        <v>2613.9710499999997</v>
      </c>
      <c r="U30" s="234">
        <v>5981.6271167048053</v>
      </c>
      <c r="V30" s="234">
        <v>4411.57</v>
      </c>
      <c r="W30" s="234"/>
      <c r="X30" s="234">
        <v>384</v>
      </c>
      <c r="Y30" s="234">
        <v>1903.7748999999999</v>
      </c>
      <c r="Z30" s="234">
        <v>4957.7471354166664</v>
      </c>
      <c r="AA30" s="234">
        <v>3133.63</v>
      </c>
      <c r="AB30" s="234"/>
      <c r="AC30" s="234">
        <v>643</v>
      </c>
      <c r="AD30" s="234">
        <v>3143.9182700000001</v>
      </c>
      <c r="AE30" s="234">
        <v>4889.4529860031107</v>
      </c>
      <c r="AF30" s="234">
        <v>3383.7400000000002</v>
      </c>
      <c r="AG30" s="234"/>
      <c r="AH30" s="234">
        <v>699</v>
      </c>
      <c r="AI30" s="234">
        <v>4649.9427800000003</v>
      </c>
      <c r="AJ30" s="234">
        <v>6652.2786552217458</v>
      </c>
      <c r="AK30" s="234">
        <v>4515.42</v>
      </c>
      <c r="AL30" s="234"/>
      <c r="AM30" s="234">
        <v>548</v>
      </c>
      <c r="AN30" s="234">
        <v>2896.0699500000001</v>
      </c>
      <c r="AO30" s="234">
        <v>5284.7991788321169</v>
      </c>
      <c r="AP30" s="234">
        <v>3321.9250000000002</v>
      </c>
      <c r="AQ30" s="234"/>
      <c r="AR30" s="234">
        <v>365</v>
      </c>
      <c r="AS30" s="234">
        <v>2262.3054200000001</v>
      </c>
      <c r="AT30" s="234">
        <v>6198.0970410958907</v>
      </c>
      <c r="AU30" s="234">
        <v>4041.21</v>
      </c>
      <c r="AV30" s="234"/>
      <c r="AW30" s="234">
        <v>249</v>
      </c>
      <c r="AX30" s="234">
        <v>1457.4718500000001</v>
      </c>
      <c r="AY30" s="234">
        <v>5853.3006024096385</v>
      </c>
      <c r="AZ30" s="234">
        <v>4347.6000000000004</v>
      </c>
      <c r="BA30" s="234"/>
      <c r="BB30" s="234">
        <v>471</v>
      </c>
      <c r="BC30" s="234">
        <v>1497.2233600000002</v>
      </c>
      <c r="BD30" s="234">
        <v>3178.8181740976647</v>
      </c>
      <c r="BE30" s="234">
        <v>2600</v>
      </c>
      <c r="BF30" s="234"/>
      <c r="BG30" s="234">
        <v>138</v>
      </c>
      <c r="BH30" s="234">
        <v>467.79290000000003</v>
      </c>
      <c r="BI30" s="234">
        <v>3389.8036231884057</v>
      </c>
      <c r="BJ30" s="234">
        <v>2560.0050000000001</v>
      </c>
      <c r="BK30" s="234"/>
      <c r="BL30" s="234">
        <v>44</v>
      </c>
      <c r="BM30" s="234">
        <v>128.17543000000001</v>
      </c>
      <c r="BN30" s="234">
        <v>2913.0779545454548</v>
      </c>
      <c r="BO30" s="234">
        <v>2395.2750000000001</v>
      </c>
    </row>
    <row r="31" spans="1:67" x14ac:dyDescent="0.35">
      <c r="A31" s="221" t="s">
        <v>224</v>
      </c>
    </row>
    <row r="45" spans="1:17" x14ac:dyDescent="0.35">
      <c r="A45" s="693" t="s">
        <v>367</v>
      </c>
      <c r="B45" s="693"/>
      <c r="C45" s="283" t="s">
        <v>342</v>
      </c>
      <c r="D45" s="695" t="s">
        <v>329</v>
      </c>
      <c r="E45" s="695"/>
      <c r="F45" s="695"/>
      <c r="G45" s="695"/>
      <c r="H45" s="695"/>
      <c r="I45" s="695" t="s">
        <v>332</v>
      </c>
      <c r="J45" s="695"/>
      <c r="K45" s="695"/>
      <c r="L45" s="695"/>
      <c r="M45" s="695" t="s">
        <v>333</v>
      </c>
      <c r="N45" s="695"/>
      <c r="O45" s="695"/>
      <c r="P45" s="695"/>
      <c r="Q45" s="692" t="s">
        <v>55</v>
      </c>
    </row>
    <row r="46" spans="1:17" ht="54" x14ac:dyDescent="0.35">
      <c r="A46" s="693"/>
      <c r="B46" s="693"/>
      <c r="C46" s="270" t="s">
        <v>341</v>
      </c>
      <c r="D46" s="271" t="s">
        <v>343</v>
      </c>
      <c r="E46" s="271" t="s">
        <v>345</v>
      </c>
      <c r="F46" s="271" t="s">
        <v>350</v>
      </c>
      <c r="G46" s="271" t="s">
        <v>351</v>
      </c>
      <c r="H46" s="271" t="s">
        <v>352</v>
      </c>
      <c r="I46" s="271" t="s">
        <v>344</v>
      </c>
      <c r="J46" s="271" t="s">
        <v>346</v>
      </c>
      <c r="K46" s="271" t="s">
        <v>349</v>
      </c>
      <c r="L46" s="271" t="s">
        <v>353</v>
      </c>
      <c r="M46" s="271" t="s">
        <v>347</v>
      </c>
      <c r="N46" s="271" t="s">
        <v>348</v>
      </c>
      <c r="O46" s="271" t="s">
        <v>354</v>
      </c>
      <c r="P46" s="271" t="s">
        <v>355</v>
      </c>
      <c r="Q46" s="692"/>
    </row>
    <row r="47" spans="1:17" ht="18.75" x14ac:dyDescent="0.35">
      <c r="A47" s="689" t="s">
        <v>370</v>
      </c>
      <c r="B47" s="694"/>
      <c r="C47" s="690"/>
      <c r="D47" s="272">
        <v>1064</v>
      </c>
      <c r="E47" s="272">
        <v>1736</v>
      </c>
      <c r="F47" s="272">
        <v>571</v>
      </c>
      <c r="G47" s="272">
        <v>535</v>
      </c>
      <c r="H47" s="272">
        <v>298</v>
      </c>
      <c r="I47" s="272">
        <v>1021</v>
      </c>
      <c r="J47" s="272">
        <v>1382</v>
      </c>
      <c r="K47" s="272">
        <v>1477</v>
      </c>
      <c r="L47" s="272">
        <v>1050</v>
      </c>
      <c r="M47" s="272">
        <v>909</v>
      </c>
      <c r="N47" s="272">
        <v>842</v>
      </c>
      <c r="O47" s="272">
        <v>755</v>
      </c>
      <c r="P47" s="272">
        <v>625</v>
      </c>
      <c r="Q47" s="289">
        <f t="shared" ref="Q47:Q55" si="0">SUM(D47:P47)</f>
        <v>12265</v>
      </c>
    </row>
    <row r="48" spans="1:17" x14ac:dyDescent="0.35">
      <c r="A48" s="689" t="s">
        <v>356</v>
      </c>
      <c r="B48" s="694"/>
      <c r="C48" s="690"/>
      <c r="D48" s="272">
        <v>1846</v>
      </c>
      <c r="E48" s="272">
        <v>5748</v>
      </c>
      <c r="F48" s="272">
        <v>1556</v>
      </c>
      <c r="G48" s="272">
        <v>2006</v>
      </c>
      <c r="H48" s="272">
        <v>1831</v>
      </c>
      <c r="I48" s="272">
        <v>1331</v>
      </c>
      <c r="J48" s="272">
        <v>876</v>
      </c>
      <c r="K48" s="272">
        <v>1581</v>
      </c>
      <c r="L48" s="272">
        <v>852</v>
      </c>
      <c r="M48" s="272">
        <v>1193</v>
      </c>
      <c r="N48" s="272">
        <v>1863</v>
      </c>
      <c r="O48" s="272">
        <v>2054</v>
      </c>
      <c r="P48" s="272">
        <v>1219</v>
      </c>
      <c r="Q48" s="289">
        <f t="shared" si="0"/>
        <v>23956</v>
      </c>
    </row>
    <row r="49" spans="1:17" x14ac:dyDescent="0.35">
      <c r="A49" s="689" t="s">
        <v>357</v>
      </c>
      <c r="B49" s="694"/>
      <c r="C49" s="690"/>
      <c r="D49" s="272">
        <v>731</v>
      </c>
      <c r="E49" s="272">
        <v>6363</v>
      </c>
      <c r="F49" s="272">
        <v>852</v>
      </c>
      <c r="G49" s="272">
        <v>1767</v>
      </c>
      <c r="H49" s="272">
        <v>582</v>
      </c>
      <c r="I49" s="272">
        <v>286</v>
      </c>
      <c r="J49" s="272">
        <v>569</v>
      </c>
      <c r="K49" s="272">
        <v>678</v>
      </c>
      <c r="L49" s="272">
        <v>1472</v>
      </c>
      <c r="M49" s="272">
        <v>333</v>
      </c>
      <c r="N49" s="272">
        <v>895</v>
      </c>
      <c r="O49" s="272">
        <v>1279</v>
      </c>
      <c r="P49" s="272">
        <v>706</v>
      </c>
      <c r="Q49" s="289">
        <f t="shared" si="0"/>
        <v>16513</v>
      </c>
    </row>
    <row r="50" spans="1:17" x14ac:dyDescent="0.35">
      <c r="A50" s="689" t="s">
        <v>358</v>
      </c>
      <c r="B50" s="694"/>
      <c r="C50" s="690"/>
      <c r="D50" s="272">
        <v>1218</v>
      </c>
      <c r="E50" s="272" t="s">
        <v>368</v>
      </c>
      <c r="F50" s="272" t="s">
        <v>368</v>
      </c>
      <c r="G50" s="272">
        <v>11</v>
      </c>
      <c r="H50" s="272">
        <v>771</v>
      </c>
      <c r="I50" s="272">
        <v>75</v>
      </c>
      <c r="J50" s="272">
        <v>6</v>
      </c>
      <c r="K50" s="272" t="s">
        <v>368</v>
      </c>
      <c r="L50" s="272">
        <v>390</v>
      </c>
      <c r="M50" s="272">
        <v>197</v>
      </c>
      <c r="N50" s="272" t="s">
        <v>368</v>
      </c>
      <c r="O50" s="272" t="s">
        <v>368</v>
      </c>
      <c r="P50" s="272" t="s">
        <v>368</v>
      </c>
      <c r="Q50" s="289">
        <f t="shared" si="0"/>
        <v>2668</v>
      </c>
    </row>
    <row r="51" spans="1:17" x14ac:dyDescent="0.35">
      <c r="A51" s="689" t="s">
        <v>359</v>
      </c>
      <c r="B51" s="694"/>
      <c r="C51" s="690"/>
      <c r="D51" s="272">
        <v>178</v>
      </c>
      <c r="E51" s="272">
        <v>12</v>
      </c>
      <c r="F51" s="272" t="s">
        <v>368</v>
      </c>
      <c r="G51" s="272">
        <v>549</v>
      </c>
      <c r="H51" s="272">
        <v>264</v>
      </c>
      <c r="I51" s="272">
        <v>175</v>
      </c>
      <c r="J51" s="272">
        <v>128</v>
      </c>
      <c r="K51" s="272" t="s">
        <v>368</v>
      </c>
      <c r="L51" s="272">
        <v>97</v>
      </c>
      <c r="M51" s="272">
        <v>130</v>
      </c>
      <c r="N51" s="272" t="s">
        <v>368</v>
      </c>
      <c r="O51" s="272" t="s">
        <v>368</v>
      </c>
      <c r="P51" s="272" t="s">
        <v>368</v>
      </c>
      <c r="Q51" s="289">
        <f t="shared" si="0"/>
        <v>1533</v>
      </c>
    </row>
    <row r="52" spans="1:17" x14ac:dyDescent="0.35">
      <c r="A52" s="689" t="s">
        <v>360</v>
      </c>
      <c r="B52" s="694"/>
      <c r="C52" s="690"/>
      <c r="D52" s="272">
        <v>528</v>
      </c>
      <c r="E52" s="272">
        <v>142</v>
      </c>
      <c r="F52" s="272"/>
      <c r="G52" s="272">
        <v>223</v>
      </c>
      <c r="H52" s="272">
        <v>272</v>
      </c>
      <c r="I52" s="272">
        <v>44</v>
      </c>
      <c r="J52" s="272">
        <v>596</v>
      </c>
      <c r="K52" s="272">
        <v>308</v>
      </c>
      <c r="L52" s="272">
        <v>476</v>
      </c>
      <c r="M52" s="272">
        <v>11</v>
      </c>
      <c r="N52" s="272"/>
      <c r="O52" s="272">
        <v>175</v>
      </c>
      <c r="P52" s="272" t="s">
        <v>368</v>
      </c>
      <c r="Q52" s="289">
        <f t="shared" si="0"/>
        <v>2775</v>
      </c>
    </row>
    <row r="53" spans="1:17" x14ac:dyDescent="0.35">
      <c r="A53" s="687" t="s">
        <v>361</v>
      </c>
      <c r="B53" s="691"/>
      <c r="C53" s="688"/>
      <c r="D53" s="272">
        <v>1</v>
      </c>
      <c r="E53" s="272" t="s">
        <v>368</v>
      </c>
      <c r="F53" s="272" t="s">
        <v>368</v>
      </c>
      <c r="G53" s="272" t="s">
        <v>368</v>
      </c>
      <c r="H53" s="272">
        <v>250</v>
      </c>
      <c r="I53" s="272" t="s">
        <v>368</v>
      </c>
      <c r="J53" s="272">
        <v>25</v>
      </c>
      <c r="K53" s="272" t="s">
        <v>368</v>
      </c>
      <c r="L53" s="272">
        <v>20</v>
      </c>
      <c r="M53" s="272">
        <v>219</v>
      </c>
      <c r="N53" s="272" t="s">
        <v>368</v>
      </c>
      <c r="O53" s="272" t="s">
        <v>368</v>
      </c>
      <c r="P53" s="272" t="s">
        <v>368</v>
      </c>
      <c r="Q53" s="289">
        <f t="shared" si="0"/>
        <v>515</v>
      </c>
    </row>
    <row r="54" spans="1:17" x14ac:dyDescent="0.35">
      <c r="A54" s="687" t="s">
        <v>369</v>
      </c>
      <c r="B54" s="691"/>
      <c r="C54" s="688"/>
      <c r="D54" s="277" t="s">
        <v>368</v>
      </c>
      <c r="E54" s="272" t="s">
        <v>368</v>
      </c>
      <c r="F54" s="272" t="s">
        <v>368</v>
      </c>
      <c r="G54" s="272" t="s">
        <v>368</v>
      </c>
      <c r="H54" s="272">
        <v>18</v>
      </c>
      <c r="I54" s="272" t="s">
        <v>368</v>
      </c>
      <c r="J54" s="272" t="s">
        <v>368</v>
      </c>
      <c r="K54" s="272">
        <v>569</v>
      </c>
      <c r="L54" s="272" t="s">
        <v>368</v>
      </c>
      <c r="M54" s="272">
        <v>114</v>
      </c>
      <c r="N54" s="272" t="s">
        <v>368</v>
      </c>
      <c r="O54" s="272" t="s">
        <v>368</v>
      </c>
      <c r="P54" s="272">
        <v>24</v>
      </c>
      <c r="Q54" s="289">
        <f t="shared" si="0"/>
        <v>725</v>
      </c>
    </row>
    <row r="55" spans="1:17" x14ac:dyDescent="0.35">
      <c r="A55" s="687" t="s">
        <v>363</v>
      </c>
      <c r="B55" s="691"/>
      <c r="C55" s="688"/>
      <c r="D55" s="272">
        <v>206</v>
      </c>
      <c r="E55" s="272">
        <v>6708</v>
      </c>
      <c r="F55" s="272">
        <v>3913</v>
      </c>
      <c r="G55" s="272">
        <v>2151</v>
      </c>
      <c r="H55" s="272">
        <v>228</v>
      </c>
      <c r="I55" s="272">
        <v>2060</v>
      </c>
      <c r="J55" s="272">
        <v>726</v>
      </c>
      <c r="K55" s="272">
        <v>1594</v>
      </c>
      <c r="L55" s="272">
        <v>168</v>
      </c>
      <c r="M55" s="272">
        <v>229</v>
      </c>
      <c r="N55" s="272">
        <v>272</v>
      </c>
      <c r="O55" s="272">
        <v>449</v>
      </c>
      <c r="P55" s="272">
        <v>273</v>
      </c>
      <c r="Q55" s="289">
        <f t="shared" si="0"/>
        <v>18977</v>
      </c>
    </row>
    <row r="56" spans="1:17" ht="18.75" x14ac:dyDescent="0.35">
      <c r="A56" s="264" t="s">
        <v>371</v>
      </c>
      <c r="B56" s="264"/>
      <c r="C56" s="265"/>
      <c r="D56" s="266"/>
      <c r="E56" s="266"/>
      <c r="F56" s="265"/>
      <c r="G56" s="267"/>
      <c r="H56" s="267"/>
      <c r="I56" s="267"/>
      <c r="J56" s="267"/>
      <c r="K56" s="267"/>
      <c r="L56" s="267"/>
      <c r="M56" s="267"/>
      <c r="N56" s="267"/>
      <c r="O56" s="267"/>
      <c r="P56" s="267"/>
      <c r="Q56" s="267"/>
    </row>
    <row r="57" spans="1:17" ht="18.75" x14ac:dyDescent="0.35">
      <c r="A57" s="264" t="s">
        <v>372</v>
      </c>
      <c r="B57" s="264"/>
      <c r="C57" s="265"/>
      <c r="D57" s="266"/>
      <c r="E57" s="266"/>
      <c r="F57" s="265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</row>
  </sheetData>
  <mergeCells count="30">
    <mergeCell ref="D2:AA2"/>
    <mergeCell ref="D3:G3"/>
    <mergeCell ref="AB2:AU2"/>
    <mergeCell ref="AV2:BO2"/>
    <mergeCell ref="BK3:BO3"/>
    <mergeCell ref="AG3:AK3"/>
    <mergeCell ref="AL3:AP3"/>
    <mergeCell ref="AQ3:AU3"/>
    <mergeCell ref="AV3:AZ3"/>
    <mergeCell ref="BA3:BE3"/>
    <mergeCell ref="BF3:BJ3"/>
    <mergeCell ref="H3:L3"/>
    <mergeCell ref="M3:Q3"/>
    <mergeCell ref="R3:V3"/>
    <mergeCell ref="W3:AA3"/>
    <mergeCell ref="AB3:AF3"/>
    <mergeCell ref="A53:C53"/>
    <mergeCell ref="A54:C54"/>
    <mergeCell ref="A55:C55"/>
    <mergeCell ref="Q45:Q46"/>
    <mergeCell ref="A45:B46"/>
    <mergeCell ref="A47:C47"/>
    <mergeCell ref="A49:C49"/>
    <mergeCell ref="A48:C48"/>
    <mergeCell ref="D45:H45"/>
    <mergeCell ref="I45:L45"/>
    <mergeCell ref="M45:P45"/>
    <mergeCell ref="A50:C50"/>
    <mergeCell ref="A51:C51"/>
    <mergeCell ref="A52:C52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9"/>
  <sheetViews>
    <sheetView showGridLines="0" zoomScale="70" zoomScaleNormal="70" workbookViewId="0"/>
  </sheetViews>
  <sheetFormatPr baseColWidth="10" defaultRowHeight="18" x14ac:dyDescent="0.35"/>
  <cols>
    <col min="1" max="1" width="23.7109375" style="221" customWidth="1"/>
    <col min="2" max="2" width="17.7109375" style="221" customWidth="1"/>
    <col min="3" max="3" width="9.28515625" style="221" bestFit="1" customWidth="1"/>
    <col min="4" max="4" width="13.5703125" style="221" bestFit="1" customWidth="1"/>
    <col min="5" max="5" width="10" style="221" bestFit="1" customWidth="1"/>
    <col min="6" max="6" width="11" style="221" bestFit="1" customWidth="1"/>
    <col min="7" max="7" width="10.28515625" style="221" bestFit="1" customWidth="1"/>
    <col min="8" max="8" width="13.28515625" style="221" customWidth="1"/>
    <col min="9" max="9" width="13.5703125" style="221" bestFit="1" customWidth="1"/>
    <col min="10" max="10" width="10" style="221" bestFit="1" customWidth="1"/>
    <col min="11" max="11" width="11" style="221" bestFit="1" customWidth="1"/>
    <col min="12" max="12" width="11.85546875" style="221" customWidth="1"/>
    <col min="13" max="13" width="9.5703125" style="221" bestFit="1" customWidth="1"/>
    <col min="14" max="14" width="13.5703125" style="221" bestFit="1" customWidth="1"/>
    <col min="15" max="15" width="10" style="221" bestFit="1" customWidth="1"/>
    <col min="16" max="16" width="11" style="221" bestFit="1" customWidth="1"/>
    <col min="17" max="17" width="10.28515625" style="221" bestFit="1" customWidth="1"/>
    <col min="18" max="18" width="9.5703125" style="221" bestFit="1" customWidth="1"/>
    <col min="19" max="19" width="13.5703125" style="221" bestFit="1" customWidth="1"/>
    <col min="20" max="20" width="10" style="221" bestFit="1" customWidth="1"/>
    <col min="21" max="21" width="11" style="221" bestFit="1" customWidth="1"/>
    <col min="22" max="22" width="10.28515625" style="221" bestFit="1" customWidth="1"/>
    <col min="23" max="23" width="9.28515625" style="221" bestFit="1" customWidth="1"/>
    <col min="24" max="24" width="13.5703125" style="221" bestFit="1" customWidth="1"/>
    <col min="25" max="25" width="10" style="221" bestFit="1" customWidth="1"/>
    <col min="26" max="26" width="11" style="221" bestFit="1" customWidth="1"/>
    <col min="27" max="27" width="10.28515625" style="221" bestFit="1" customWidth="1"/>
    <col min="28" max="28" width="9.28515625" style="221" bestFit="1" customWidth="1"/>
    <col min="29" max="29" width="13.5703125" style="221" bestFit="1" customWidth="1"/>
    <col min="30" max="30" width="10" style="221" bestFit="1" customWidth="1"/>
    <col min="31" max="31" width="11" style="221" bestFit="1" customWidth="1"/>
    <col min="32" max="32" width="10.28515625" style="221" bestFit="1" customWidth="1"/>
    <col min="33" max="33" width="9.28515625" style="221" bestFit="1" customWidth="1"/>
    <col min="34" max="34" width="13.5703125" style="221" bestFit="1" customWidth="1"/>
    <col min="35" max="35" width="10" style="221" bestFit="1" customWidth="1"/>
    <col min="36" max="36" width="11" style="221" bestFit="1" customWidth="1"/>
    <col min="37" max="37" width="10.28515625" style="221" bestFit="1" customWidth="1"/>
    <col min="38" max="38" width="9.28515625" style="221" bestFit="1" customWidth="1"/>
    <col min="39" max="39" width="13.5703125" style="221" bestFit="1" customWidth="1"/>
    <col min="40" max="40" width="10" style="221" bestFit="1" customWidth="1"/>
    <col min="41" max="41" width="11" style="221" bestFit="1" customWidth="1"/>
    <col min="42" max="42" width="10.28515625" style="221" bestFit="1" customWidth="1"/>
    <col min="43" max="43" width="8.28515625" style="221" bestFit="1" customWidth="1"/>
    <col min="44" max="44" width="13.5703125" style="221" bestFit="1" customWidth="1"/>
    <col min="45" max="45" width="10" style="221" bestFit="1" customWidth="1"/>
    <col min="46" max="46" width="11" style="221" bestFit="1" customWidth="1"/>
    <col min="47" max="47" width="10.28515625" style="221" bestFit="1" customWidth="1"/>
    <col min="48" max="48" width="9.5703125" style="221" bestFit="1" customWidth="1"/>
    <col min="49" max="49" width="13.5703125" style="221" bestFit="1" customWidth="1"/>
    <col min="50" max="50" width="10" style="221" bestFit="1" customWidth="1"/>
    <col min="51" max="51" width="11" style="221" bestFit="1" customWidth="1"/>
    <col min="52" max="52" width="10.28515625" style="221" bestFit="1" customWidth="1"/>
    <col min="53" max="53" width="9.5703125" style="221" bestFit="1" customWidth="1"/>
    <col min="54" max="54" width="13.5703125" style="221" bestFit="1" customWidth="1"/>
    <col min="55" max="55" width="10" style="221" bestFit="1" customWidth="1"/>
    <col min="56" max="56" width="11" style="221" bestFit="1" customWidth="1"/>
    <col min="57" max="57" width="10.28515625" style="221" bestFit="1" customWidth="1"/>
    <col min="58" max="58" width="9.5703125" style="221" bestFit="1" customWidth="1"/>
    <col min="59" max="59" width="13.5703125" style="221" bestFit="1" customWidth="1"/>
    <col min="60" max="60" width="10" style="221" bestFit="1" customWidth="1"/>
    <col min="61" max="61" width="11" style="221" bestFit="1" customWidth="1"/>
    <col min="62" max="62" width="10.28515625" style="221" bestFit="1" customWidth="1"/>
    <col min="63" max="63" width="9.5703125" style="221" bestFit="1" customWidth="1"/>
    <col min="64" max="64" width="13.5703125" style="221" bestFit="1" customWidth="1"/>
    <col min="65" max="65" width="10" style="221" bestFit="1" customWidth="1"/>
    <col min="66" max="66" width="11" style="221" bestFit="1" customWidth="1"/>
    <col min="67" max="67" width="10.28515625" style="221" bestFit="1" customWidth="1"/>
    <col min="68" max="16384" width="11.42578125" style="221"/>
  </cols>
  <sheetData>
    <row r="1" spans="1:67" x14ac:dyDescent="0.35">
      <c r="A1" s="221" t="s">
        <v>225</v>
      </c>
    </row>
    <row r="2" spans="1:67" x14ac:dyDescent="0.35">
      <c r="A2" s="1"/>
      <c r="B2" s="1"/>
      <c r="C2" s="237" t="s">
        <v>331</v>
      </c>
      <c r="D2" s="677" t="s">
        <v>329</v>
      </c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9"/>
      <c r="AB2" s="677" t="s">
        <v>332</v>
      </c>
      <c r="AC2" s="678"/>
      <c r="AD2" s="678"/>
      <c r="AE2" s="678"/>
      <c r="AF2" s="678"/>
      <c r="AG2" s="678"/>
      <c r="AH2" s="678"/>
      <c r="AI2" s="678"/>
      <c r="AJ2" s="678"/>
      <c r="AK2" s="678"/>
      <c r="AL2" s="678"/>
      <c r="AM2" s="678"/>
      <c r="AN2" s="678"/>
      <c r="AO2" s="678"/>
      <c r="AP2" s="678"/>
      <c r="AQ2" s="678"/>
      <c r="AR2" s="678"/>
      <c r="AS2" s="678"/>
      <c r="AT2" s="678"/>
      <c r="AU2" s="679"/>
      <c r="AV2" s="677" t="s">
        <v>333</v>
      </c>
      <c r="AW2" s="678"/>
      <c r="AX2" s="678"/>
      <c r="AY2" s="678"/>
      <c r="AZ2" s="678"/>
      <c r="BA2" s="678"/>
      <c r="BB2" s="678"/>
      <c r="BC2" s="678"/>
      <c r="BD2" s="678"/>
      <c r="BE2" s="678"/>
      <c r="BF2" s="678"/>
      <c r="BG2" s="678"/>
      <c r="BH2" s="678"/>
      <c r="BI2" s="678"/>
      <c r="BJ2" s="678"/>
      <c r="BK2" s="678"/>
      <c r="BL2" s="678"/>
      <c r="BM2" s="678"/>
      <c r="BN2" s="678"/>
      <c r="BO2" s="679"/>
    </row>
    <row r="3" spans="1:67" x14ac:dyDescent="0.35">
      <c r="A3" s="1"/>
      <c r="B3" s="1"/>
      <c r="C3" s="237" t="s">
        <v>330</v>
      </c>
      <c r="D3" s="678">
        <v>9</v>
      </c>
      <c r="E3" s="678"/>
      <c r="F3" s="678"/>
      <c r="G3" s="679"/>
      <c r="H3" s="677">
        <v>12</v>
      </c>
      <c r="I3" s="678"/>
      <c r="J3" s="678"/>
      <c r="K3" s="678"/>
      <c r="L3" s="679"/>
      <c r="M3" s="677">
        <v>46</v>
      </c>
      <c r="N3" s="678"/>
      <c r="O3" s="678"/>
      <c r="P3" s="678"/>
      <c r="Q3" s="679"/>
      <c r="R3" s="677">
        <v>48</v>
      </c>
      <c r="S3" s="678"/>
      <c r="T3" s="678"/>
      <c r="U3" s="678"/>
      <c r="V3" s="679"/>
      <c r="W3" s="677">
        <v>65</v>
      </c>
      <c r="X3" s="678"/>
      <c r="Y3" s="678"/>
      <c r="Z3" s="678"/>
      <c r="AA3" s="679"/>
      <c r="AB3" s="677">
        <v>11</v>
      </c>
      <c r="AC3" s="678"/>
      <c r="AD3" s="678"/>
      <c r="AE3" s="678"/>
      <c r="AF3" s="679"/>
      <c r="AG3" s="677">
        <v>30</v>
      </c>
      <c r="AH3" s="678"/>
      <c r="AI3" s="678"/>
      <c r="AJ3" s="678"/>
      <c r="AK3" s="679"/>
      <c r="AL3" s="677">
        <v>34</v>
      </c>
      <c r="AM3" s="678"/>
      <c r="AN3" s="678"/>
      <c r="AO3" s="678"/>
      <c r="AP3" s="679"/>
      <c r="AQ3" s="677">
        <v>66</v>
      </c>
      <c r="AR3" s="678"/>
      <c r="AS3" s="678"/>
      <c r="AT3" s="678"/>
      <c r="AU3" s="679"/>
      <c r="AV3" s="677">
        <v>31</v>
      </c>
      <c r="AW3" s="678"/>
      <c r="AX3" s="678"/>
      <c r="AY3" s="678"/>
      <c r="AZ3" s="679"/>
      <c r="BA3" s="677">
        <v>32</v>
      </c>
      <c r="BB3" s="678"/>
      <c r="BC3" s="678"/>
      <c r="BD3" s="678"/>
      <c r="BE3" s="679"/>
      <c r="BF3" s="677">
        <v>81</v>
      </c>
      <c r="BG3" s="678"/>
      <c r="BH3" s="678"/>
      <c r="BI3" s="678"/>
      <c r="BJ3" s="679"/>
      <c r="BK3" s="677">
        <v>82</v>
      </c>
      <c r="BL3" s="678"/>
      <c r="BM3" s="678"/>
      <c r="BN3" s="678"/>
      <c r="BO3" s="679"/>
    </row>
    <row r="4" spans="1:67" ht="36" x14ac:dyDescent="0.35">
      <c r="B4" s="222" t="s">
        <v>88</v>
      </c>
      <c r="C4" s="226"/>
      <c r="D4" s="223" t="s">
        <v>89</v>
      </c>
      <c r="E4" s="224" t="s">
        <v>90</v>
      </c>
      <c r="F4" s="225" t="s">
        <v>4</v>
      </c>
      <c r="G4" s="225" t="s">
        <v>91</v>
      </c>
      <c r="H4" s="226"/>
      <c r="I4" s="223" t="s">
        <v>89</v>
      </c>
      <c r="J4" s="224" t="s">
        <v>90</v>
      </c>
      <c r="K4" s="225" t="s">
        <v>4</v>
      </c>
      <c r="L4" s="225" t="s">
        <v>91</v>
      </c>
      <c r="M4" s="226"/>
      <c r="N4" s="223" t="s">
        <v>89</v>
      </c>
      <c r="O4" s="224" t="s">
        <v>90</v>
      </c>
      <c r="P4" s="225" t="s">
        <v>4</v>
      </c>
      <c r="Q4" s="225" t="s">
        <v>91</v>
      </c>
      <c r="R4" s="226"/>
      <c r="S4" s="223" t="s">
        <v>89</v>
      </c>
      <c r="T4" s="224" t="s">
        <v>90</v>
      </c>
      <c r="U4" s="225" t="s">
        <v>4</v>
      </c>
      <c r="V4" s="225" t="s">
        <v>91</v>
      </c>
      <c r="W4" s="226"/>
      <c r="X4" s="223" t="s">
        <v>89</v>
      </c>
      <c r="Y4" s="224" t="s">
        <v>90</v>
      </c>
      <c r="Z4" s="225" t="s">
        <v>4</v>
      </c>
      <c r="AA4" s="225" t="s">
        <v>91</v>
      </c>
      <c r="AB4" s="226"/>
      <c r="AC4" s="223" t="s">
        <v>89</v>
      </c>
      <c r="AD4" s="224" t="s">
        <v>90</v>
      </c>
      <c r="AE4" s="225" t="s">
        <v>4</v>
      </c>
      <c r="AF4" s="225" t="s">
        <v>91</v>
      </c>
      <c r="AG4" s="226"/>
      <c r="AH4" s="223" t="s">
        <v>89</v>
      </c>
      <c r="AI4" s="224" t="s">
        <v>90</v>
      </c>
      <c r="AJ4" s="225" t="s">
        <v>4</v>
      </c>
      <c r="AK4" s="225" t="s">
        <v>91</v>
      </c>
      <c r="AL4" s="226"/>
      <c r="AM4" s="223" t="s">
        <v>89</v>
      </c>
      <c r="AN4" s="224" t="s">
        <v>90</v>
      </c>
      <c r="AO4" s="225" t="s">
        <v>4</v>
      </c>
      <c r="AP4" s="225" t="s">
        <v>91</v>
      </c>
      <c r="AQ4" s="226"/>
      <c r="AR4" s="223" t="s">
        <v>89</v>
      </c>
      <c r="AS4" s="224" t="s">
        <v>90</v>
      </c>
      <c r="AT4" s="225" t="s">
        <v>4</v>
      </c>
      <c r="AU4" s="225" t="s">
        <v>91</v>
      </c>
      <c r="AV4" s="226"/>
      <c r="AW4" s="223" t="s">
        <v>89</v>
      </c>
      <c r="AX4" s="224" t="s">
        <v>90</v>
      </c>
      <c r="AY4" s="225" t="s">
        <v>4</v>
      </c>
      <c r="AZ4" s="225" t="s">
        <v>91</v>
      </c>
      <c r="BA4" s="226"/>
      <c r="BB4" s="223" t="s">
        <v>89</v>
      </c>
      <c r="BC4" s="224" t="s">
        <v>90</v>
      </c>
      <c r="BD4" s="225" t="s">
        <v>4</v>
      </c>
      <c r="BE4" s="225" t="s">
        <v>91</v>
      </c>
      <c r="BF4" s="226"/>
      <c r="BG4" s="223" t="s">
        <v>89</v>
      </c>
      <c r="BH4" s="224" t="s">
        <v>90</v>
      </c>
      <c r="BI4" s="225" t="s">
        <v>4</v>
      </c>
      <c r="BJ4" s="225" t="s">
        <v>91</v>
      </c>
      <c r="BK4" s="226"/>
      <c r="BL4" s="223" t="s">
        <v>89</v>
      </c>
      <c r="BM4" s="224" t="s">
        <v>90</v>
      </c>
      <c r="BN4" s="225" t="s">
        <v>4</v>
      </c>
      <c r="BO4" s="225" t="s">
        <v>91</v>
      </c>
    </row>
    <row r="5" spans="1:67" x14ac:dyDescent="0.35">
      <c r="A5" s="222" t="s">
        <v>74</v>
      </c>
      <c r="B5" s="222" t="s">
        <v>226</v>
      </c>
      <c r="C5" s="227">
        <v>140306.48000000001</v>
      </c>
      <c r="D5" s="228"/>
      <c r="E5" s="228"/>
      <c r="F5" s="228"/>
      <c r="G5" s="228"/>
      <c r="H5" s="227">
        <v>521156.8</v>
      </c>
      <c r="I5" s="228"/>
      <c r="J5" s="228"/>
      <c r="K5" s="228"/>
      <c r="L5" s="228"/>
      <c r="M5" s="227">
        <v>221701.73</v>
      </c>
      <c r="N5" s="228"/>
      <c r="O5" s="228"/>
      <c r="P5" s="228"/>
      <c r="Q5" s="228"/>
      <c r="R5" s="227">
        <v>285085.02</v>
      </c>
      <c r="S5" s="228"/>
      <c r="T5" s="228"/>
      <c r="U5" s="228"/>
      <c r="V5" s="228"/>
      <c r="W5" s="227">
        <v>126745.61</v>
      </c>
      <c r="X5" s="228"/>
      <c r="Y5" s="228"/>
      <c r="Z5" s="228"/>
      <c r="AA5" s="228"/>
      <c r="AB5" s="227">
        <v>196860.9</v>
      </c>
      <c r="AC5" s="228"/>
      <c r="AD5" s="228"/>
      <c r="AE5" s="228"/>
      <c r="AF5" s="228"/>
      <c r="AG5" s="227">
        <v>139126.04</v>
      </c>
      <c r="AH5" s="228"/>
      <c r="AI5" s="228"/>
      <c r="AJ5" s="228"/>
      <c r="AK5" s="228"/>
      <c r="AL5" s="227">
        <v>133573.21</v>
      </c>
      <c r="AM5" s="228"/>
      <c r="AN5" s="228"/>
      <c r="AO5" s="228"/>
      <c r="AP5" s="228"/>
      <c r="AQ5" s="227">
        <v>69400.39</v>
      </c>
      <c r="AR5" s="228"/>
      <c r="AS5" s="228"/>
      <c r="AT5" s="228"/>
      <c r="AU5" s="228"/>
      <c r="AV5" s="227">
        <v>328013.90999999997</v>
      </c>
      <c r="AW5" s="228"/>
      <c r="AX5" s="228"/>
      <c r="AY5" s="228"/>
      <c r="AZ5" s="228"/>
      <c r="BA5" s="227">
        <v>444256.42</v>
      </c>
      <c r="BB5" s="228"/>
      <c r="BC5" s="228"/>
      <c r="BD5" s="228"/>
      <c r="BE5" s="228"/>
      <c r="BF5" s="227">
        <v>294113.74</v>
      </c>
      <c r="BG5" s="228"/>
      <c r="BH5" s="228"/>
      <c r="BI5" s="228"/>
      <c r="BJ5" s="228"/>
      <c r="BK5" s="227">
        <v>205087.23</v>
      </c>
      <c r="BL5" s="228"/>
      <c r="BM5" s="228"/>
      <c r="BN5" s="228"/>
      <c r="BO5" s="228"/>
    </row>
    <row r="6" spans="1:67" x14ac:dyDescent="0.35">
      <c r="A6" s="222" t="s">
        <v>75</v>
      </c>
      <c r="B6" s="222" t="s">
        <v>227</v>
      </c>
      <c r="C6" s="227">
        <v>189791.4</v>
      </c>
      <c r="D6" s="228"/>
      <c r="E6" s="228"/>
      <c r="F6" s="228"/>
      <c r="G6" s="228"/>
      <c r="H6" s="227">
        <v>492667.98</v>
      </c>
      <c r="I6" s="228"/>
      <c r="J6" s="228"/>
      <c r="K6" s="228"/>
      <c r="L6" s="228"/>
      <c r="M6" s="227">
        <v>204973.44</v>
      </c>
      <c r="N6" s="228"/>
      <c r="O6" s="228"/>
      <c r="P6" s="228"/>
      <c r="Q6" s="228"/>
      <c r="R6" s="227">
        <v>232274.74</v>
      </c>
      <c r="S6" s="228"/>
      <c r="T6" s="228"/>
      <c r="U6" s="228"/>
      <c r="V6" s="228"/>
      <c r="W6" s="227">
        <v>187484.35</v>
      </c>
      <c r="X6" s="228"/>
      <c r="Y6" s="228"/>
      <c r="Z6" s="228"/>
      <c r="AA6" s="228"/>
      <c r="AB6" s="227">
        <v>159675.07999999999</v>
      </c>
      <c r="AC6" s="228"/>
      <c r="AD6" s="228"/>
      <c r="AE6" s="228"/>
      <c r="AF6" s="228"/>
      <c r="AG6" s="227">
        <v>99446.65</v>
      </c>
      <c r="AH6" s="228"/>
      <c r="AI6" s="228"/>
      <c r="AJ6" s="228"/>
      <c r="AK6" s="228"/>
      <c r="AL6" s="227">
        <v>83444.28</v>
      </c>
      <c r="AM6" s="228"/>
      <c r="AN6" s="228"/>
      <c r="AO6" s="228"/>
      <c r="AP6" s="228"/>
      <c r="AQ6" s="227">
        <v>62642.080000000002</v>
      </c>
      <c r="AR6" s="228"/>
      <c r="AS6" s="228"/>
      <c r="AT6" s="228"/>
      <c r="AU6" s="228"/>
      <c r="AV6" s="227">
        <v>336510.67</v>
      </c>
      <c r="AW6" s="228"/>
      <c r="AX6" s="228"/>
      <c r="AY6" s="228"/>
      <c r="AZ6" s="228"/>
      <c r="BA6" s="227">
        <v>422231.86</v>
      </c>
      <c r="BB6" s="228"/>
      <c r="BC6" s="228"/>
      <c r="BD6" s="228"/>
      <c r="BE6" s="228"/>
      <c r="BF6" s="227">
        <v>282871.77</v>
      </c>
      <c r="BG6" s="228"/>
      <c r="BH6" s="228"/>
      <c r="BI6" s="228"/>
      <c r="BJ6" s="228"/>
      <c r="BK6" s="227">
        <v>199456.57</v>
      </c>
      <c r="BL6" s="228"/>
      <c r="BM6" s="228"/>
      <c r="BN6" s="228"/>
      <c r="BO6" s="228"/>
    </row>
    <row r="7" spans="1:67" x14ac:dyDescent="0.35">
      <c r="A7" s="229" t="s">
        <v>14</v>
      </c>
      <c r="B7" s="229" t="s">
        <v>228</v>
      </c>
      <c r="C7" s="230"/>
      <c r="D7" s="230">
        <v>1953</v>
      </c>
      <c r="E7" s="230">
        <v>45060.58281</v>
      </c>
      <c r="F7" s="230">
        <v>23072.495038402456</v>
      </c>
      <c r="G7" s="230">
        <v>14188.71</v>
      </c>
      <c r="H7" s="230"/>
      <c r="I7" s="230">
        <v>7115</v>
      </c>
      <c r="J7" s="230">
        <v>161657.54569999999</v>
      </c>
      <c r="K7" s="230">
        <v>22720.66699929726</v>
      </c>
      <c r="L7" s="230">
        <v>18684.870000000003</v>
      </c>
      <c r="M7" s="230"/>
      <c r="N7" s="230">
        <v>3412</v>
      </c>
      <c r="O7" s="230">
        <v>58013.098709999998</v>
      </c>
      <c r="P7" s="230">
        <v>17002.666679366939</v>
      </c>
      <c r="Q7" s="230">
        <v>10898.115000000002</v>
      </c>
      <c r="R7" s="230"/>
      <c r="S7" s="230">
        <v>2165</v>
      </c>
      <c r="T7" s="230">
        <v>60373.757600000004</v>
      </c>
      <c r="U7" s="230">
        <v>27886.262170900693</v>
      </c>
      <c r="V7" s="230">
        <v>22622.959999999999</v>
      </c>
      <c r="W7" s="230"/>
      <c r="X7" s="230">
        <v>3802</v>
      </c>
      <c r="Y7" s="230">
        <v>48876.361389999998</v>
      </c>
      <c r="Z7" s="230">
        <v>12855.434347711731</v>
      </c>
      <c r="AA7" s="230">
        <v>8199.8799999999992</v>
      </c>
      <c r="AB7" s="230"/>
      <c r="AC7" s="230">
        <v>2769</v>
      </c>
      <c r="AD7" s="230">
        <v>39872.555090000002</v>
      </c>
      <c r="AE7" s="230">
        <v>14399.622639942218</v>
      </c>
      <c r="AF7" s="230">
        <v>6525.5</v>
      </c>
      <c r="AG7" s="230"/>
      <c r="AH7" s="230">
        <v>2213</v>
      </c>
      <c r="AI7" s="230">
        <v>24934.555</v>
      </c>
      <c r="AJ7" s="230">
        <v>11267.309082693177</v>
      </c>
      <c r="AK7" s="230">
        <v>4494.84</v>
      </c>
      <c r="AL7" s="230"/>
      <c r="AM7" s="230">
        <v>1405</v>
      </c>
      <c r="AN7" s="230">
        <v>18745.99163</v>
      </c>
      <c r="AO7" s="230">
        <v>13342.342797153025</v>
      </c>
      <c r="AP7" s="230">
        <v>3386.06</v>
      </c>
      <c r="AQ7" s="230"/>
      <c r="AR7" s="230">
        <v>838</v>
      </c>
      <c r="AS7" s="230">
        <v>12593.587629999998</v>
      </c>
      <c r="AT7" s="230">
        <v>15028.147529832935</v>
      </c>
      <c r="AU7" s="230">
        <v>3623.2150000000001</v>
      </c>
      <c r="AV7" s="230"/>
      <c r="AW7" s="230">
        <v>5120</v>
      </c>
      <c r="AX7" s="230">
        <v>84272.506400000013</v>
      </c>
      <c r="AY7" s="230">
        <v>16459.473906250001</v>
      </c>
      <c r="AZ7" s="230">
        <v>9878.94</v>
      </c>
      <c r="BA7" s="230"/>
      <c r="BB7" s="230">
        <v>6188</v>
      </c>
      <c r="BC7" s="230">
        <v>105556.21385</v>
      </c>
      <c r="BD7" s="230">
        <v>17058.211675824175</v>
      </c>
      <c r="BE7" s="230">
        <v>13216.28</v>
      </c>
      <c r="BF7" s="230"/>
      <c r="BG7" s="230">
        <v>4584</v>
      </c>
      <c r="BH7" s="230">
        <v>80820.713730000003</v>
      </c>
      <c r="BI7" s="230">
        <v>17631.0457526178</v>
      </c>
      <c r="BJ7" s="230">
        <v>13370.149999999998</v>
      </c>
      <c r="BK7" s="230"/>
      <c r="BL7" s="230">
        <v>3945</v>
      </c>
      <c r="BM7" s="230">
        <v>50527.403340000004</v>
      </c>
      <c r="BN7" s="230">
        <v>12807.960288973383</v>
      </c>
      <c r="BO7" s="230">
        <v>8107.6</v>
      </c>
    </row>
    <row r="8" spans="1:67" x14ac:dyDescent="0.35">
      <c r="A8" s="232" t="s">
        <v>15</v>
      </c>
      <c r="B8" s="232" t="s">
        <v>229</v>
      </c>
      <c r="C8" s="233"/>
      <c r="D8" s="233">
        <v>1940</v>
      </c>
      <c r="E8" s="233">
        <v>37034.915070000003</v>
      </c>
      <c r="F8" s="233">
        <v>19090.162407216496</v>
      </c>
      <c r="G8" s="233">
        <v>11940.695</v>
      </c>
      <c r="H8" s="233"/>
      <c r="I8" s="233">
        <v>7075</v>
      </c>
      <c r="J8" s="233">
        <v>109974.91287</v>
      </c>
      <c r="K8" s="233">
        <v>15544.157296113075</v>
      </c>
      <c r="L8" s="233">
        <v>12969.380000000001</v>
      </c>
      <c r="M8" s="233"/>
      <c r="N8" s="233">
        <v>3402</v>
      </c>
      <c r="O8" s="233">
        <v>44553.658929999998</v>
      </c>
      <c r="P8" s="233">
        <v>13096.31361845973</v>
      </c>
      <c r="Q8" s="233">
        <v>9142.130000000001</v>
      </c>
      <c r="R8" s="233"/>
      <c r="S8" s="233">
        <v>2146</v>
      </c>
      <c r="T8" s="233">
        <v>46412.431520000006</v>
      </c>
      <c r="U8" s="233">
        <v>21627.414501397951</v>
      </c>
      <c r="V8" s="233">
        <v>17280.38</v>
      </c>
      <c r="W8" s="233"/>
      <c r="X8" s="233">
        <v>3778</v>
      </c>
      <c r="Y8" s="233">
        <v>39590.411990000001</v>
      </c>
      <c r="Z8" s="233">
        <v>10479.198515087348</v>
      </c>
      <c r="AA8" s="233">
        <v>6758.7250000000004</v>
      </c>
      <c r="AB8" s="233"/>
      <c r="AC8" s="233">
        <v>2762</v>
      </c>
      <c r="AD8" s="233">
        <v>34578.679880000003</v>
      </c>
      <c r="AE8" s="233">
        <v>12519.435148443157</v>
      </c>
      <c r="AF8" s="233">
        <v>6263.4599999999991</v>
      </c>
      <c r="AG8" s="233"/>
      <c r="AH8" s="233">
        <v>2188</v>
      </c>
      <c r="AI8" s="233">
        <v>21624.478809999997</v>
      </c>
      <c r="AJ8" s="233">
        <v>9883.2170063985377</v>
      </c>
      <c r="AK8" s="233">
        <v>4273.2950000000001</v>
      </c>
      <c r="AL8" s="233"/>
      <c r="AM8" s="233">
        <v>1390</v>
      </c>
      <c r="AN8" s="233">
        <v>16352.75697</v>
      </c>
      <c r="AO8" s="233">
        <v>11764.573359712231</v>
      </c>
      <c r="AP8" s="233">
        <v>3340.9450000000002</v>
      </c>
      <c r="AQ8" s="233"/>
      <c r="AR8" s="233">
        <v>832</v>
      </c>
      <c r="AS8" s="233">
        <v>10957.07825</v>
      </c>
      <c r="AT8" s="233">
        <v>13169.565204326924</v>
      </c>
      <c r="AU8" s="233">
        <v>3591.53</v>
      </c>
      <c r="AV8" s="233"/>
      <c r="AW8" s="233">
        <v>5107</v>
      </c>
      <c r="AX8" s="233">
        <v>72554.417090000003</v>
      </c>
      <c r="AY8" s="233">
        <v>14206.856684942237</v>
      </c>
      <c r="AZ8" s="233">
        <v>8813.9599999999991</v>
      </c>
      <c r="BA8" s="233"/>
      <c r="BB8" s="233">
        <v>6179</v>
      </c>
      <c r="BC8" s="233">
        <v>93540.683560000005</v>
      </c>
      <c r="BD8" s="233">
        <v>15138.482531153908</v>
      </c>
      <c r="BE8" s="233">
        <v>12143.7</v>
      </c>
      <c r="BF8" s="233"/>
      <c r="BG8" s="233">
        <v>4576</v>
      </c>
      <c r="BH8" s="233">
        <v>62932.801060000005</v>
      </c>
      <c r="BI8" s="233">
        <v>13752.797434440559</v>
      </c>
      <c r="BJ8" s="233">
        <v>11336.11</v>
      </c>
      <c r="BK8" s="233"/>
      <c r="BL8" s="233">
        <v>3940</v>
      </c>
      <c r="BM8" s="233">
        <v>44210.081530000003</v>
      </c>
      <c r="BN8" s="233">
        <v>11220.832875634518</v>
      </c>
      <c r="BO8" s="233">
        <v>7625.8600000000006</v>
      </c>
    </row>
    <row r="9" spans="1:67" x14ac:dyDescent="0.35">
      <c r="A9" s="222" t="s">
        <v>17</v>
      </c>
      <c r="B9" s="222" t="s">
        <v>230</v>
      </c>
      <c r="C9" s="234"/>
      <c r="D9" s="227">
        <v>1939</v>
      </c>
      <c r="E9" s="227">
        <v>18721.053780000002</v>
      </c>
      <c r="F9" s="227">
        <v>9655.0045281072726</v>
      </c>
      <c r="G9" s="227">
        <v>5353.67</v>
      </c>
      <c r="H9" s="234"/>
      <c r="I9" s="227">
        <v>7075</v>
      </c>
      <c r="J9" s="227">
        <v>52648.929130000004</v>
      </c>
      <c r="K9" s="227">
        <v>7441.5447533568904</v>
      </c>
      <c r="L9" s="227">
        <v>6029.76</v>
      </c>
      <c r="M9" s="234"/>
      <c r="N9" s="227">
        <v>3402</v>
      </c>
      <c r="O9" s="227">
        <v>21907.612940000003</v>
      </c>
      <c r="P9" s="227">
        <v>6439.6275543797765</v>
      </c>
      <c r="Q9" s="227">
        <v>4171.2950000000001</v>
      </c>
      <c r="R9" s="234"/>
      <c r="S9" s="227">
        <v>2146</v>
      </c>
      <c r="T9" s="227">
        <v>22903.069909999998</v>
      </c>
      <c r="U9" s="227">
        <v>10672.446369990681</v>
      </c>
      <c r="V9" s="227">
        <v>8365.7000000000007</v>
      </c>
      <c r="W9" s="234"/>
      <c r="X9" s="227">
        <v>3778</v>
      </c>
      <c r="Y9" s="227">
        <v>19444.258679999999</v>
      </c>
      <c r="Z9" s="227">
        <v>5146.7069031233459</v>
      </c>
      <c r="AA9" s="227">
        <v>3052.3500000000004</v>
      </c>
      <c r="AB9" s="234"/>
      <c r="AC9" s="227">
        <v>2762</v>
      </c>
      <c r="AD9" s="227">
        <v>17530.251780000002</v>
      </c>
      <c r="AE9" s="227">
        <v>6346.9412671976825</v>
      </c>
      <c r="AF9" s="227">
        <v>2843.5349999999999</v>
      </c>
      <c r="AG9" s="234"/>
      <c r="AH9" s="227">
        <v>2185</v>
      </c>
      <c r="AI9" s="227">
        <v>10940.06727</v>
      </c>
      <c r="AJ9" s="227">
        <v>5006.8957757437074</v>
      </c>
      <c r="AK9" s="227">
        <v>1983.08</v>
      </c>
      <c r="AL9" s="234"/>
      <c r="AM9" s="227">
        <v>1390</v>
      </c>
      <c r="AN9" s="227">
        <v>8435.9441900000002</v>
      </c>
      <c r="AO9" s="227">
        <v>6069.0245971223021</v>
      </c>
      <c r="AP9" s="227">
        <v>1515.92</v>
      </c>
      <c r="AQ9" s="234"/>
      <c r="AR9" s="227">
        <v>832</v>
      </c>
      <c r="AS9" s="227">
        <v>5584.7111100000002</v>
      </c>
      <c r="AT9" s="227">
        <v>6712.3931610576919</v>
      </c>
      <c r="AU9" s="227">
        <v>1563.3400000000001</v>
      </c>
      <c r="AV9" s="234"/>
      <c r="AW9" s="227">
        <v>5104</v>
      </c>
      <c r="AX9" s="227">
        <v>37135.489849999998</v>
      </c>
      <c r="AY9" s="227">
        <v>7275.7621179467087</v>
      </c>
      <c r="AZ9" s="227">
        <v>4019.8599999999997</v>
      </c>
      <c r="BA9" s="234"/>
      <c r="BB9" s="227">
        <v>6178</v>
      </c>
      <c r="BC9" s="227">
        <v>47669.558640000003</v>
      </c>
      <c r="BD9" s="227">
        <v>7716.0179087083197</v>
      </c>
      <c r="BE9" s="227">
        <v>5600.3</v>
      </c>
      <c r="BF9" s="234"/>
      <c r="BG9" s="227">
        <v>4576</v>
      </c>
      <c r="BH9" s="227">
        <v>30986.74309</v>
      </c>
      <c r="BI9" s="227">
        <v>6771.5784724650348</v>
      </c>
      <c r="BJ9" s="227">
        <v>5101.59</v>
      </c>
      <c r="BK9" s="234"/>
      <c r="BL9" s="227">
        <v>3939</v>
      </c>
      <c r="BM9" s="227">
        <v>21971.945969999997</v>
      </c>
      <c r="BN9" s="227">
        <v>5578.0517821782178</v>
      </c>
      <c r="BO9" s="227">
        <v>3466.65</v>
      </c>
    </row>
    <row r="10" spans="1:67" x14ac:dyDescent="0.35">
      <c r="A10" s="222" t="s">
        <v>19</v>
      </c>
      <c r="B10" s="222" t="s">
        <v>231</v>
      </c>
      <c r="C10" s="234"/>
      <c r="D10" s="227">
        <v>1940</v>
      </c>
      <c r="E10" s="227">
        <v>13136.701849999999</v>
      </c>
      <c r="F10" s="227">
        <v>6771.495798969072</v>
      </c>
      <c r="G10" s="227">
        <v>3746.6549999999997</v>
      </c>
      <c r="H10" s="234"/>
      <c r="I10" s="227">
        <v>7073</v>
      </c>
      <c r="J10" s="227">
        <v>36910.278250000003</v>
      </c>
      <c r="K10" s="227">
        <v>5218.4756468259575</v>
      </c>
      <c r="L10" s="227">
        <v>4215.83</v>
      </c>
      <c r="M10" s="234"/>
      <c r="N10" s="227">
        <v>3400</v>
      </c>
      <c r="O10" s="227">
        <v>15352.293539999999</v>
      </c>
      <c r="P10" s="227">
        <v>4515.3804529411764</v>
      </c>
      <c r="Q10" s="227">
        <v>2915.9049999999997</v>
      </c>
      <c r="R10" s="234"/>
      <c r="S10" s="227">
        <v>2146</v>
      </c>
      <c r="T10" s="227">
        <v>16107.650810000001</v>
      </c>
      <c r="U10" s="227">
        <v>7505.8950652376516</v>
      </c>
      <c r="V10" s="227">
        <v>5876.75</v>
      </c>
      <c r="W10" s="234"/>
      <c r="X10" s="227">
        <v>3774</v>
      </c>
      <c r="Y10" s="227">
        <v>13632.70342</v>
      </c>
      <c r="Z10" s="227">
        <v>3612.2690567037625</v>
      </c>
      <c r="AA10" s="227">
        <v>2133.165</v>
      </c>
      <c r="AB10" s="234"/>
      <c r="AC10" s="227">
        <v>2761</v>
      </c>
      <c r="AD10" s="227">
        <v>12275.598300000001</v>
      </c>
      <c r="AE10" s="227">
        <v>4446.0696486780153</v>
      </c>
      <c r="AF10" s="227">
        <v>1978.01</v>
      </c>
      <c r="AG10" s="234"/>
      <c r="AH10" s="227">
        <v>2183</v>
      </c>
      <c r="AI10" s="227">
        <v>7675.5071699999999</v>
      </c>
      <c r="AJ10" s="227">
        <v>3516.0362666055885</v>
      </c>
      <c r="AK10" s="227">
        <v>1365.81</v>
      </c>
      <c r="AL10" s="234"/>
      <c r="AM10" s="227">
        <v>1384</v>
      </c>
      <c r="AN10" s="227">
        <v>5922.6917700000004</v>
      </c>
      <c r="AO10" s="227">
        <v>4279.4015679190752</v>
      </c>
      <c r="AP10" s="227">
        <v>1031.95</v>
      </c>
      <c r="AQ10" s="234"/>
      <c r="AR10" s="227">
        <v>831</v>
      </c>
      <c r="AS10" s="227">
        <v>3960.2277899999999</v>
      </c>
      <c r="AT10" s="227">
        <v>4765.6170758122744</v>
      </c>
      <c r="AU10" s="227">
        <v>1089.8900000000001</v>
      </c>
      <c r="AV10" s="234"/>
      <c r="AW10" s="227">
        <v>5103</v>
      </c>
      <c r="AX10" s="227">
        <v>26029.791639999999</v>
      </c>
      <c r="AY10" s="227">
        <v>5100.8801959631592</v>
      </c>
      <c r="AZ10" s="227">
        <v>2792.07</v>
      </c>
      <c r="BA10" s="234"/>
      <c r="BB10" s="227">
        <v>6174</v>
      </c>
      <c r="BC10" s="227">
        <v>33370.174129999999</v>
      </c>
      <c r="BD10" s="227">
        <v>5404.9520780693229</v>
      </c>
      <c r="BE10" s="227">
        <v>3904.17</v>
      </c>
      <c r="BF10" s="234"/>
      <c r="BG10" s="227">
        <v>4573</v>
      </c>
      <c r="BH10" s="227">
        <v>21678.94801</v>
      </c>
      <c r="BI10" s="227">
        <v>4740.6402820905314</v>
      </c>
      <c r="BJ10" s="227">
        <v>3559.11</v>
      </c>
      <c r="BK10" s="234"/>
      <c r="BL10" s="227">
        <v>3937</v>
      </c>
      <c r="BM10" s="227">
        <v>15357.879570000001</v>
      </c>
      <c r="BN10" s="227">
        <v>3900.9092125984253</v>
      </c>
      <c r="BO10" s="227">
        <v>2376.9499999999998</v>
      </c>
    </row>
    <row r="11" spans="1:67" x14ac:dyDescent="0.35">
      <c r="A11" s="222" t="s">
        <v>20</v>
      </c>
      <c r="B11" s="222" t="s">
        <v>232</v>
      </c>
      <c r="C11" s="234"/>
      <c r="D11" s="227">
        <v>1940</v>
      </c>
      <c r="E11" s="227">
        <v>4486.61312</v>
      </c>
      <c r="F11" s="227">
        <v>2312.6871752577322</v>
      </c>
      <c r="G11" s="227">
        <v>2545.2950000000001</v>
      </c>
      <c r="H11" s="234"/>
      <c r="I11" s="227">
        <v>7075</v>
      </c>
      <c r="J11" s="227">
        <v>18092.179210000002</v>
      </c>
      <c r="K11" s="227">
        <v>2557.1984749116609</v>
      </c>
      <c r="L11" s="227">
        <v>2545.7800000000002</v>
      </c>
      <c r="M11" s="234"/>
      <c r="N11" s="227">
        <v>3402</v>
      </c>
      <c r="O11" s="227">
        <v>6580.5881500000005</v>
      </c>
      <c r="P11" s="227">
        <v>1934.3292621987066</v>
      </c>
      <c r="Q11" s="227">
        <v>1858.67</v>
      </c>
      <c r="R11" s="234"/>
      <c r="S11" s="227">
        <v>2146</v>
      </c>
      <c r="T11" s="227">
        <v>6606.5172999999995</v>
      </c>
      <c r="U11" s="227">
        <v>3078.5262348555452</v>
      </c>
      <c r="V11" s="227">
        <v>2545.7800000000002</v>
      </c>
      <c r="W11" s="234"/>
      <c r="X11" s="227">
        <v>3778</v>
      </c>
      <c r="Y11" s="227">
        <v>5805.5082400000001</v>
      </c>
      <c r="Z11" s="227">
        <v>1536.6617893065115</v>
      </c>
      <c r="AA11" s="227">
        <v>1411.93</v>
      </c>
      <c r="AB11" s="234"/>
      <c r="AC11" s="227">
        <v>2762</v>
      </c>
      <c r="AD11" s="227">
        <v>4242.7995499999997</v>
      </c>
      <c r="AE11" s="227">
        <v>1536.1330738595223</v>
      </c>
      <c r="AF11" s="227">
        <v>1287.335</v>
      </c>
      <c r="AG11" s="234"/>
      <c r="AH11" s="227">
        <v>2187</v>
      </c>
      <c r="AI11" s="227">
        <v>2738.5764700000004</v>
      </c>
      <c r="AJ11" s="227">
        <v>1252.2068907178784</v>
      </c>
      <c r="AK11" s="227">
        <v>886.13</v>
      </c>
      <c r="AL11" s="234"/>
      <c r="AM11" s="227">
        <v>1390</v>
      </c>
      <c r="AN11" s="227">
        <v>1801.27703</v>
      </c>
      <c r="AO11" s="227">
        <v>1295.8827553956835</v>
      </c>
      <c r="AP11" s="227">
        <v>711.8</v>
      </c>
      <c r="AQ11" s="234"/>
      <c r="AR11" s="227">
        <v>832</v>
      </c>
      <c r="AS11" s="227">
        <v>1220.1509100000001</v>
      </c>
      <c r="AT11" s="227">
        <v>1466.5275360576923</v>
      </c>
      <c r="AU11" s="227">
        <v>878.09</v>
      </c>
      <c r="AV11" s="234"/>
      <c r="AW11" s="227">
        <v>5105</v>
      </c>
      <c r="AX11" s="227">
        <v>8633.87824</v>
      </c>
      <c r="AY11" s="227">
        <v>1691.2592047012733</v>
      </c>
      <c r="AZ11" s="227">
        <v>1796.25</v>
      </c>
      <c r="BA11" s="234"/>
      <c r="BB11" s="227">
        <v>6178</v>
      </c>
      <c r="BC11" s="227">
        <v>11480.473380000001</v>
      </c>
      <c r="BD11" s="227">
        <v>1858.2831628358692</v>
      </c>
      <c r="BE11" s="227">
        <v>2418.5</v>
      </c>
      <c r="BF11" s="234"/>
      <c r="BG11" s="227">
        <v>4576</v>
      </c>
      <c r="BH11" s="227">
        <v>9232.8827500000007</v>
      </c>
      <c r="BI11" s="227">
        <v>2017.6754261363637</v>
      </c>
      <c r="BJ11" s="227">
        <v>2299.7700000000004</v>
      </c>
      <c r="BK11" s="234"/>
      <c r="BL11" s="227">
        <v>3940</v>
      </c>
      <c r="BM11" s="227">
        <v>6309.8715300000003</v>
      </c>
      <c r="BN11" s="227">
        <v>1601.4902360406093</v>
      </c>
      <c r="BO11" s="227">
        <v>1548.2750000000001</v>
      </c>
    </row>
    <row r="12" spans="1:67" x14ac:dyDescent="0.35">
      <c r="A12" s="222" t="s">
        <v>21</v>
      </c>
      <c r="B12" s="222" t="s">
        <v>233</v>
      </c>
      <c r="C12" s="234"/>
      <c r="D12" s="227">
        <v>239</v>
      </c>
      <c r="E12" s="227">
        <v>690.54631999999992</v>
      </c>
      <c r="F12" s="227">
        <v>2889.3151464435145</v>
      </c>
      <c r="G12" s="227">
        <v>3416.18</v>
      </c>
      <c r="H12" s="234"/>
      <c r="I12" s="227">
        <v>756</v>
      </c>
      <c r="J12" s="227">
        <v>2323.5262799999996</v>
      </c>
      <c r="K12" s="227">
        <v>3073.4474603174604</v>
      </c>
      <c r="L12" s="227">
        <v>3416.18</v>
      </c>
      <c r="M12" s="234"/>
      <c r="N12" s="227">
        <v>259</v>
      </c>
      <c r="O12" s="227">
        <v>713.16429999999991</v>
      </c>
      <c r="P12" s="227">
        <v>2753.5301158301158</v>
      </c>
      <c r="Q12" s="227">
        <v>3416.18</v>
      </c>
      <c r="R12" s="234"/>
      <c r="S12" s="227">
        <v>252</v>
      </c>
      <c r="T12" s="227">
        <v>795.19349999999997</v>
      </c>
      <c r="U12" s="227">
        <v>3155.5297619047619</v>
      </c>
      <c r="V12" s="227">
        <v>3416.18</v>
      </c>
      <c r="W12" s="234"/>
      <c r="X12" s="227">
        <v>257</v>
      </c>
      <c r="Y12" s="227">
        <v>707.94164999999998</v>
      </c>
      <c r="Z12" s="227">
        <v>2754.6367704280156</v>
      </c>
      <c r="AA12" s="227">
        <v>3416.18</v>
      </c>
      <c r="AB12" s="234"/>
      <c r="AC12" s="227">
        <v>209</v>
      </c>
      <c r="AD12" s="227">
        <v>530.03025000000002</v>
      </c>
      <c r="AE12" s="227">
        <v>2536.02990430622</v>
      </c>
      <c r="AF12" s="227">
        <v>3416.18</v>
      </c>
      <c r="AG12" s="234"/>
      <c r="AH12" s="227">
        <v>132</v>
      </c>
      <c r="AI12" s="227">
        <v>270.32789999999994</v>
      </c>
      <c r="AJ12" s="227">
        <v>2047.9386363636363</v>
      </c>
      <c r="AK12" s="227">
        <v>2079.8500000000004</v>
      </c>
      <c r="AL12" s="234"/>
      <c r="AM12" s="227">
        <v>92</v>
      </c>
      <c r="AN12" s="227">
        <v>192.84397999999999</v>
      </c>
      <c r="AO12" s="227">
        <v>2096.1302173913041</v>
      </c>
      <c r="AP12" s="227">
        <v>3306.79</v>
      </c>
      <c r="AQ12" s="234"/>
      <c r="AR12" s="227">
        <v>70</v>
      </c>
      <c r="AS12" s="227">
        <v>191.98844</v>
      </c>
      <c r="AT12" s="227">
        <v>2742.692</v>
      </c>
      <c r="AU12" s="227">
        <v>3416.18</v>
      </c>
      <c r="AV12" s="234"/>
      <c r="AW12" s="227">
        <v>280</v>
      </c>
      <c r="AX12" s="227">
        <v>755.25735999999995</v>
      </c>
      <c r="AY12" s="227">
        <v>2697.3477142857141</v>
      </c>
      <c r="AZ12" s="227">
        <v>3416.18</v>
      </c>
      <c r="BA12" s="234"/>
      <c r="BB12" s="227">
        <v>359</v>
      </c>
      <c r="BC12" s="227">
        <v>1020.47741</v>
      </c>
      <c r="BD12" s="227">
        <v>2842.5554596100278</v>
      </c>
      <c r="BE12" s="227">
        <v>3416.18</v>
      </c>
      <c r="BF12" s="234"/>
      <c r="BG12" s="227">
        <v>373</v>
      </c>
      <c r="BH12" s="227">
        <v>1034.22721</v>
      </c>
      <c r="BI12" s="227">
        <v>2772.7271045576408</v>
      </c>
      <c r="BJ12" s="227">
        <v>3416.18</v>
      </c>
      <c r="BK12" s="234"/>
      <c r="BL12" s="227">
        <v>215</v>
      </c>
      <c r="BM12" s="227">
        <v>570.38445999999999</v>
      </c>
      <c r="BN12" s="227">
        <v>2652.9509767441859</v>
      </c>
      <c r="BO12" s="227">
        <v>3416.18</v>
      </c>
    </row>
    <row r="13" spans="1:67" x14ac:dyDescent="0.35">
      <c r="A13" s="232" t="s">
        <v>22</v>
      </c>
      <c r="B13" s="232" t="s">
        <v>234</v>
      </c>
      <c r="C13" s="233"/>
      <c r="D13" s="233">
        <v>1209</v>
      </c>
      <c r="E13" s="233">
        <v>8025.6677399999999</v>
      </c>
      <c r="F13" s="233">
        <v>6638.2694292803972</v>
      </c>
      <c r="G13" s="233">
        <v>4554.66</v>
      </c>
      <c r="H13" s="234"/>
      <c r="I13" s="233">
        <v>5448</v>
      </c>
      <c r="J13" s="233">
        <v>51682.632829999995</v>
      </c>
      <c r="K13" s="233">
        <v>9486.5331919970631</v>
      </c>
      <c r="L13" s="233">
        <v>8071.76</v>
      </c>
      <c r="M13" s="233"/>
      <c r="N13" s="233">
        <v>1904</v>
      </c>
      <c r="O13" s="233">
        <v>13459.439779999999</v>
      </c>
      <c r="P13" s="233">
        <v>7069.0334978991596</v>
      </c>
      <c r="Q13" s="233">
        <v>5185.2049999999999</v>
      </c>
      <c r="R13" s="233"/>
      <c r="S13" s="233">
        <v>1767</v>
      </c>
      <c r="T13" s="233">
        <v>13961.326080000001</v>
      </c>
      <c r="U13" s="233">
        <v>7901.1466213921904</v>
      </c>
      <c r="V13" s="233">
        <v>6605.3</v>
      </c>
      <c r="W13" s="233"/>
      <c r="X13" s="233">
        <v>1982</v>
      </c>
      <c r="Y13" s="233">
        <v>9285.9493999999995</v>
      </c>
      <c r="Z13" s="233">
        <v>4685.140968718466</v>
      </c>
      <c r="AA13" s="233">
        <v>3373.82</v>
      </c>
      <c r="AB13" s="233"/>
      <c r="AC13" s="233">
        <v>1248</v>
      </c>
      <c r="AD13" s="233">
        <v>5293.8752100000002</v>
      </c>
      <c r="AE13" s="233">
        <v>4241.8871875000004</v>
      </c>
      <c r="AF13" s="233">
        <v>2734.63</v>
      </c>
      <c r="AG13" s="233"/>
      <c r="AH13" s="233">
        <v>767</v>
      </c>
      <c r="AI13" s="233">
        <v>3310.0761899999998</v>
      </c>
      <c r="AJ13" s="233">
        <v>4315.6143285528033</v>
      </c>
      <c r="AK13" s="233">
        <v>1962.9</v>
      </c>
      <c r="AL13" s="233"/>
      <c r="AM13" s="233">
        <v>495</v>
      </c>
      <c r="AN13" s="233">
        <v>2393.2346600000001</v>
      </c>
      <c r="AO13" s="233">
        <v>4834.8174949494951</v>
      </c>
      <c r="AP13" s="233">
        <v>2146.64</v>
      </c>
      <c r="AQ13" s="233"/>
      <c r="AR13" s="233">
        <v>262</v>
      </c>
      <c r="AS13" s="233">
        <v>1636.50938</v>
      </c>
      <c r="AT13" s="233">
        <v>6246.2190076335874</v>
      </c>
      <c r="AU13" s="233">
        <v>5028.7250000000004</v>
      </c>
      <c r="AV13" s="233"/>
      <c r="AW13" s="233">
        <v>2671</v>
      </c>
      <c r="AX13" s="233">
        <v>11718.089310000001</v>
      </c>
      <c r="AY13" s="233">
        <v>4387.1543654062152</v>
      </c>
      <c r="AZ13" s="233">
        <v>2626.17</v>
      </c>
      <c r="BA13" s="233"/>
      <c r="BB13" s="233">
        <v>3257</v>
      </c>
      <c r="BC13" s="233">
        <v>12015.530289999999</v>
      </c>
      <c r="BD13" s="233">
        <v>3689.1404022106231</v>
      </c>
      <c r="BE13" s="233">
        <v>1696.72</v>
      </c>
      <c r="BF13" s="233"/>
      <c r="BG13" s="233">
        <v>2680</v>
      </c>
      <c r="BH13" s="233">
        <v>17887.912670000002</v>
      </c>
      <c r="BI13" s="233">
        <v>6674.5942798507467</v>
      </c>
      <c r="BJ13" s="233">
        <v>4552.8150000000005</v>
      </c>
      <c r="BK13" s="233"/>
      <c r="BL13" s="233">
        <v>1501</v>
      </c>
      <c r="BM13" s="233">
        <v>6317.3218099999995</v>
      </c>
      <c r="BN13" s="233">
        <v>4208.7420453031309</v>
      </c>
      <c r="BO13" s="233">
        <v>1923.91</v>
      </c>
    </row>
    <row r="14" spans="1:67" x14ac:dyDescent="0.35">
      <c r="A14" s="241" t="s">
        <v>23</v>
      </c>
      <c r="B14" s="241" t="s">
        <v>235</v>
      </c>
      <c r="C14" s="242"/>
      <c r="D14" s="242">
        <v>1027</v>
      </c>
      <c r="E14" s="242">
        <v>7116.5051599999997</v>
      </c>
      <c r="F14" s="242">
        <v>6929.4110613437197</v>
      </c>
      <c r="G14" s="242">
        <v>4986.2000000000007</v>
      </c>
      <c r="H14" s="242"/>
      <c r="I14" s="242">
        <v>5304</v>
      </c>
      <c r="J14" s="242">
        <v>47076.097259999995</v>
      </c>
      <c r="K14" s="242">
        <v>8875.5839479638016</v>
      </c>
      <c r="L14" s="242">
        <v>7755.9599999999991</v>
      </c>
      <c r="M14" s="242"/>
      <c r="N14" s="242">
        <v>1623</v>
      </c>
      <c r="O14" s="242">
        <v>11928.26316</v>
      </c>
      <c r="P14" s="242">
        <v>7349.5151940850274</v>
      </c>
      <c r="Q14" s="242">
        <v>5732.14</v>
      </c>
      <c r="R14" s="242"/>
      <c r="S14" s="242">
        <v>1738</v>
      </c>
      <c r="T14" s="242">
        <v>13281.5502</v>
      </c>
      <c r="U14" s="242">
        <v>7641.8585730724972</v>
      </c>
      <c r="V14" s="242">
        <v>6578.95</v>
      </c>
      <c r="W14" s="242"/>
      <c r="X14" s="242">
        <v>1612</v>
      </c>
      <c r="Y14" s="242">
        <v>8760.0231899999999</v>
      </c>
      <c r="Z14" s="242">
        <v>5434.2575620347397</v>
      </c>
      <c r="AA14" s="242">
        <v>4155.5650000000005</v>
      </c>
      <c r="AB14" s="242"/>
      <c r="AC14" s="242">
        <v>449</v>
      </c>
      <c r="AD14" s="242">
        <v>2615.8672499999998</v>
      </c>
      <c r="AE14" s="242">
        <v>5825.9849665924276</v>
      </c>
      <c r="AF14" s="242">
        <v>4700.9399999999996</v>
      </c>
      <c r="AG14" s="242"/>
      <c r="AH14" s="242">
        <v>298</v>
      </c>
      <c r="AI14" s="242">
        <v>1451.5839799999999</v>
      </c>
      <c r="AJ14" s="242">
        <v>4871.0871812080541</v>
      </c>
      <c r="AK14" s="242">
        <v>3502.62</v>
      </c>
      <c r="AL14" s="242"/>
      <c r="AM14" s="242">
        <v>250</v>
      </c>
      <c r="AN14" s="242">
        <v>1462.08185</v>
      </c>
      <c r="AO14" s="242">
        <v>5848.3274000000001</v>
      </c>
      <c r="AP14" s="242">
        <v>3879.9</v>
      </c>
      <c r="AQ14" s="242"/>
      <c r="AR14" s="242">
        <v>244</v>
      </c>
      <c r="AS14" s="242">
        <v>1514.8615</v>
      </c>
      <c r="AT14" s="242">
        <v>6208.4487704918029</v>
      </c>
      <c r="AU14" s="242">
        <v>5043.74</v>
      </c>
      <c r="AV14" s="242"/>
      <c r="AW14" s="242">
        <v>1087</v>
      </c>
      <c r="AX14" s="242">
        <v>6877.0239099999999</v>
      </c>
      <c r="AY14" s="242">
        <v>6326.608932842686</v>
      </c>
      <c r="AZ14" s="242">
        <v>5060.7299999999996</v>
      </c>
      <c r="BA14" s="242"/>
      <c r="BB14" s="242">
        <v>1021</v>
      </c>
      <c r="BC14" s="242">
        <v>5887.47973</v>
      </c>
      <c r="BD14" s="242">
        <v>5766.3856317335949</v>
      </c>
      <c r="BE14" s="242">
        <v>4554.66</v>
      </c>
      <c r="BF14" s="242"/>
      <c r="BG14" s="242">
        <v>1789</v>
      </c>
      <c r="BH14" s="242">
        <v>14257.16561</v>
      </c>
      <c r="BI14" s="242">
        <v>7969.3491391839016</v>
      </c>
      <c r="BJ14" s="242">
        <v>6578.95</v>
      </c>
      <c r="BK14" s="242"/>
      <c r="BL14" s="242">
        <v>659</v>
      </c>
      <c r="BM14" s="242">
        <v>3967.8437699999999</v>
      </c>
      <c r="BN14" s="242">
        <v>6021.0072382397575</v>
      </c>
      <c r="BO14" s="242">
        <v>4723.3599999999997</v>
      </c>
    </row>
    <row r="15" spans="1:67" x14ac:dyDescent="0.35">
      <c r="A15" s="222" t="s">
        <v>24</v>
      </c>
      <c r="B15" s="222" t="s">
        <v>236</v>
      </c>
      <c r="C15" s="234"/>
      <c r="D15" s="227">
        <v>710</v>
      </c>
      <c r="E15" s="227">
        <v>5326.7564599999996</v>
      </c>
      <c r="F15" s="227">
        <v>7502.4738873239439</v>
      </c>
      <c r="G15" s="227">
        <v>5904.19</v>
      </c>
      <c r="H15" s="234"/>
      <c r="I15" s="227">
        <v>3263</v>
      </c>
      <c r="J15" s="227">
        <v>26294.288489999999</v>
      </c>
      <c r="K15" s="227">
        <v>8058.317036469507</v>
      </c>
      <c r="L15" s="227">
        <v>7085.03</v>
      </c>
      <c r="M15" s="234"/>
      <c r="N15" s="227">
        <v>928</v>
      </c>
      <c r="O15" s="227">
        <v>6395.3118099999992</v>
      </c>
      <c r="P15" s="227">
        <v>6891.4997952586209</v>
      </c>
      <c r="Q15" s="227">
        <v>5735.5</v>
      </c>
      <c r="R15" s="234"/>
      <c r="S15" s="227">
        <v>1240</v>
      </c>
      <c r="T15" s="227">
        <v>9382.2138200000009</v>
      </c>
      <c r="U15" s="227">
        <v>7566.3014677419351</v>
      </c>
      <c r="V15" s="227">
        <v>6410.27</v>
      </c>
      <c r="W15" s="234"/>
      <c r="X15" s="227">
        <v>1178</v>
      </c>
      <c r="Y15" s="227">
        <v>6584.6893600000003</v>
      </c>
      <c r="Z15" s="227">
        <v>5589.7193208828521</v>
      </c>
      <c r="AA15" s="227">
        <v>4554.66</v>
      </c>
      <c r="AB15" s="234"/>
      <c r="AC15" s="227">
        <v>248</v>
      </c>
      <c r="AD15" s="227">
        <v>1665.9830300000001</v>
      </c>
      <c r="AE15" s="227">
        <v>6717.6735080645158</v>
      </c>
      <c r="AF15" s="227">
        <v>5566.81</v>
      </c>
      <c r="AG15" s="234"/>
      <c r="AH15" s="227">
        <v>113</v>
      </c>
      <c r="AI15" s="227">
        <v>539.55326000000002</v>
      </c>
      <c r="AJ15" s="227">
        <v>4774.8076106194694</v>
      </c>
      <c r="AK15" s="227">
        <v>3542.52</v>
      </c>
      <c r="AL15" s="234"/>
      <c r="AM15" s="227">
        <v>116</v>
      </c>
      <c r="AN15" s="227">
        <v>644.85808999999995</v>
      </c>
      <c r="AO15" s="227">
        <v>5559.1214655172416</v>
      </c>
      <c r="AP15" s="227">
        <v>3795.5550000000003</v>
      </c>
      <c r="AQ15" s="234"/>
      <c r="AR15" s="227">
        <v>158</v>
      </c>
      <c r="AS15" s="227">
        <v>1166.22981</v>
      </c>
      <c r="AT15" s="227">
        <v>7381.2013291139237</v>
      </c>
      <c r="AU15" s="227">
        <v>6578.95</v>
      </c>
      <c r="AV15" s="234"/>
      <c r="AW15" s="227">
        <v>805</v>
      </c>
      <c r="AX15" s="227">
        <v>5509.86528</v>
      </c>
      <c r="AY15" s="227">
        <v>6844.553142857143</v>
      </c>
      <c r="AZ15" s="227">
        <v>5735.5</v>
      </c>
      <c r="BA15" s="234"/>
      <c r="BB15" s="227">
        <v>857</v>
      </c>
      <c r="BC15" s="227">
        <v>5161.0677000000005</v>
      </c>
      <c r="BD15" s="227">
        <v>6022.2493582263714</v>
      </c>
      <c r="BE15" s="227">
        <v>4892.04</v>
      </c>
      <c r="BF15" s="234"/>
      <c r="BG15" s="227">
        <v>1116</v>
      </c>
      <c r="BH15" s="227">
        <v>8699.9995099999996</v>
      </c>
      <c r="BI15" s="227">
        <v>7795.6984856630825</v>
      </c>
      <c r="BJ15" s="227">
        <v>6578.95</v>
      </c>
      <c r="BK15" s="234"/>
      <c r="BL15" s="227">
        <v>461</v>
      </c>
      <c r="BM15" s="227">
        <v>3000.5071200000002</v>
      </c>
      <c r="BN15" s="227">
        <v>6508.6922342733187</v>
      </c>
      <c r="BO15" s="227">
        <v>5566.81</v>
      </c>
    </row>
    <row r="16" spans="1:67" x14ac:dyDescent="0.35">
      <c r="A16" s="222" t="s">
        <v>25</v>
      </c>
      <c r="B16" s="222" t="s">
        <v>237</v>
      </c>
      <c r="C16" s="234"/>
      <c r="D16" s="227">
        <v>68</v>
      </c>
      <c r="E16" s="227">
        <v>194.19911999999999</v>
      </c>
      <c r="F16" s="227">
        <v>2855.869411764706</v>
      </c>
      <c r="G16" s="227">
        <v>2063.2849999999999</v>
      </c>
      <c r="H16" s="234"/>
      <c r="I16" s="227">
        <v>844</v>
      </c>
      <c r="J16" s="227">
        <v>2793.5873500000002</v>
      </c>
      <c r="K16" s="227">
        <v>3309.9376184834123</v>
      </c>
      <c r="L16" s="227">
        <v>2476.44</v>
      </c>
      <c r="M16" s="234"/>
      <c r="N16" s="227">
        <v>230</v>
      </c>
      <c r="O16" s="227">
        <v>735.63748999999996</v>
      </c>
      <c r="P16" s="227">
        <v>3198.4238695652175</v>
      </c>
      <c r="Q16" s="227">
        <v>2476.44</v>
      </c>
      <c r="R16" s="234"/>
      <c r="S16" s="227">
        <v>304</v>
      </c>
      <c r="T16" s="227">
        <v>827.47807</v>
      </c>
      <c r="U16" s="227">
        <v>2721.9673355263158</v>
      </c>
      <c r="V16" s="227">
        <v>2476.44</v>
      </c>
      <c r="W16" s="234"/>
      <c r="X16" s="227">
        <v>127</v>
      </c>
      <c r="Y16" s="227">
        <v>218.53585000000001</v>
      </c>
      <c r="Z16" s="227">
        <v>1720.7547244094487</v>
      </c>
      <c r="AA16" s="227">
        <v>1627.32</v>
      </c>
      <c r="AB16" s="234"/>
      <c r="AC16" s="227">
        <v>24</v>
      </c>
      <c r="AD16" s="227">
        <v>47.245870000000004</v>
      </c>
      <c r="AE16" s="227">
        <v>1968.5779166666666</v>
      </c>
      <c r="AF16" s="227">
        <v>1610.0550000000001</v>
      </c>
      <c r="AG16" s="234"/>
      <c r="AH16" s="227" t="s">
        <v>507</v>
      </c>
      <c r="AI16" s="227" t="s">
        <v>507</v>
      </c>
      <c r="AJ16" s="227" t="s">
        <v>507</v>
      </c>
      <c r="AK16" s="227" t="s">
        <v>507</v>
      </c>
      <c r="AL16" s="234"/>
      <c r="AM16" s="227">
        <v>4</v>
      </c>
      <c r="AN16" s="227">
        <v>9.0048300000000001</v>
      </c>
      <c r="AO16" s="227">
        <v>2251.2075</v>
      </c>
      <c r="AP16" s="227">
        <v>2517.71</v>
      </c>
      <c r="AQ16" s="234"/>
      <c r="AR16" s="227">
        <v>10</v>
      </c>
      <c r="AS16" s="227">
        <v>17.906310000000001</v>
      </c>
      <c r="AT16" s="227">
        <v>1790.6310000000001</v>
      </c>
      <c r="AU16" s="227">
        <v>1114.395</v>
      </c>
      <c r="AV16" s="234"/>
      <c r="AW16" s="227">
        <v>133</v>
      </c>
      <c r="AX16" s="227">
        <v>346.17221000000001</v>
      </c>
      <c r="AY16" s="227">
        <v>2602.7985714285714</v>
      </c>
      <c r="AZ16" s="227">
        <v>2476.44</v>
      </c>
      <c r="BA16" s="234"/>
      <c r="BB16" s="227">
        <v>66</v>
      </c>
      <c r="BC16" s="227">
        <v>109.87497999999999</v>
      </c>
      <c r="BD16" s="227">
        <v>1664.7724242424242</v>
      </c>
      <c r="BE16" s="227">
        <v>1627.32</v>
      </c>
      <c r="BF16" s="234"/>
      <c r="BG16" s="227">
        <v>258</v>
      </c>
      <c r="BH16" s="227">
        <v>674.77748999999994</v>
      </c>
      <c r="BI16" s="227">
        <v>2615.4166279069768</v>
      </c>
      <c r="BJ16" s="227">
        <v>2298.3850000000002</v>
      </c>
      <c r="BK16" s="234"/>
      <c r="BL16" s="227">
        <v>103</v>
      </c>
      <c r="BM16" s="227">
        <v>195.32162</v>
      </c>
      <c r="BN16" s="227">
        <v>1896.3264077669903</v>
      </c>
      <c r="BO16" s="227">
        <v>1627.32</v>
      </c>
    </row>
    <row r="17" spans="1:67" x14ac:dyDescent="0.35">
      <c r="A17" s="222" t="s">
        <v>26</v>
      </c>
      <c r="B17" s="222" t="s">
        <v>238</v>
      </c>
      <c r="C17" s="234"/>
      <c r="D17" s="227">
        <v>346</v>
      </c>
      <c r="E17" s="227">
        <v>1512.20499</v>
      </c>
      <c r="F17" s="227">
        <v>4370.5346531791911</v>
      </c>
      <c r="G17" s="227">
        <v>2872.43</v>
      </c>
      <c r="H17" s="234"/>
      <c r="I17" s="227">
        <v>1719</v>
      </c>
      <c r="J17" s="227">
        <v>16336.504080000001</v>
      </c>
      <c r="K17" s="227">
        <v>9503.4927748691098</v>
      </c>
      <c r="L17" s="227">
        <v>8856.65</v>
      </c>
      <c r="M17" s="234"/>
      <c r="N17" s="227">
        <v>583</v>
      </c>
      <c r="O17" s="227">
        <v>4335.4112699999996</v>
      </c>
      <c r="P17" s="227">
        <v>7436.3829674099488</v>
      </c>
      <c r="Q17" s="227">
        <v>5625.17</v>
      </c>
      <c r="R17" s="234"/>
      <c r="S17" s="227">
        <v>428</v>
      </c>
      <c r="T17" s="227">
        <v>2956.3370599999998</v>
      </c>
      <c r="U17" s="227">
        <v>6907.3295794392525</v>
      </c>
      <c r="V17" s="227">
        <v>6462.96</v>
      </c>
      <c r="W17" s="234"/>
      <c r="X17" s="227">
        <v>453</v>
      </c>
      <c r="Y17" s="227">
        <v>1798.09988</v>
      </c>
      <c r="Z17" s="227">
        <v>3969.3154083885211</v>
      </c>
      <c r="AA17" s="227">
        <v>2704.87</v>
      </c>
      <c r="AB17" s="234"/>
      <c r="AC17" s="227">
        <v>179</v>
      </c>
      <c r="AD17" s="227">
        <v>871.49447999999995</v>
      </c>
      <c r="AE17" s="227">
        <v>4868.6842458100555</v>
      </c>
      <c r="AF17" s="227">
        <v>4141.09</v>
      </c>
      <c r="AG17" s="234"/>
      <c r="AH17" s="227">
        <v>137</v>
      </c>
      <c r="AI17" s="227">
        <v>817.28574000000003</v>
      </c>
      <c r="AJ17" s="227">
        <v>5965.5893430656934</v>
      </c>
      <c r="AK17" s="227">
        <v>4577.8900000000003</v>
      </c>
      <c r="AL17" s="234"/>
      <c r="AM17" s="227">
        <v>118</v>
      </c>
      <c r="AN17" s="227">
        <v>753.43308999999999</v>
      </c>
      <c r="AO17" s="227">
        <v>6385.0261864406775</v>
      </c>
      <c r="AP17" s="227">
        <v>5313.9949999999999</v>
      </c>
      <c r="AQ17" s="234"/>
      <c r="AR17" s="227">
        <v>72</v>
      </c>
      <c r="AS17" s="227">
        <v>299.21830999999997</v>
      </c>
      <c r="AT17" s="227">
        <v>4155.8098611111109</v>
      </c>
      <c r="AU17" s="227">
        <v>3183.44</v>
      </c>
      <c r="AV17" s="234"/>
      <c r="AW17" s="227">
        <v>210</v>
      </c>
      <c r="AX17" s="227">
        <v>911.36165000000005</v>
      </c>
      <c r="AY17" s="227">
        <v>4339.8173809523805</v>
      </c>
      <c r="AZ17" s="227">
        <v>2954.66</v>
      </c>
      <c r="BA17" s="234"/>
      <c r="BB17" s="227">
        <v>98</v>
      </c>
      <c r="BC17" s="227">
        <v>453.50839000000002</v>
      </c>
      <c r="BD17" s="227">
        <v>4627.6366326530615</v>
      </c>
      <c r="BE17" s="227">
        <v>3005.12</v>
      </c>
      <c r="BF17" s="234"/>
      <c r="BG17" s="227">
        <v>604</v>
      </c>
      <c r="BH17" s="227">
        <v>4495.3099699999993</v>
      </c>
      <c r="BI17" s="227">
        <v>7442.5661754966886</v>
      </c>
      <c r="BJ17" s="227">
        <v>6941.7</v>
      </c>
      <c r="BK17" s="234"/>
      <c r="BL17" s="227">
        <v>94</v>
      </c>
      <c r="BM17" s="227">
        <v>543.71592999999996</v>
      </c>
      <c r="BN17" s="227">
        <v>5784.2120212765958</v>
      </c>
      <c r="BO17" s="227">
        <v>3770.14</v>
      </c>
    </row>
    <row r="18" spans="1:67" x14ac:dyDescent="0.35">
      <c r="A18" s="222" t="s">
        <v>27</v>
      </c>
      <c r="B18" s="222" t="s">
        <v>239</v>
      </c>
      <c r="C18" s="234"/>
      <c r="D18" s="227">
        <v>58</v>
      </c>
      <c r="E18" s="227">
        <v>73.477550000000008</v>
      </c>
      <c r="F18" s="227">
        <v>1266.8543103448276</v>
      </c>
      <c r="G18" s="227">
        <v>837.495</v>
      </c>
      <c r="H18" s="234"/>
      <c r="I18" s="227">
        <v>174</v>
      </c>
      <c r="J18" s="227">
        <v>741.32222000000002</v>
      </c>
      <c r="K18" s="227">
        <v>4260.4725287356323</v>
      </c>
      <c r="L18" s="227">
        <v>3688.06</v>
      </c>
      <c r="M18" s="234"/>
      <c r="N18" s="227">
        <v>90</v>
      </c>
      <c r="O18" s="227">
        <v>325.84019000000001</v>
      </c>
      <c r="P18" s="227">
        <v>3620.4465555555557</v>
      </c>
      <c r="Q18" s="227">
        <v>3150.2150000000001</v>
      </c>
      <c r="R18" s="234"/>
      <c r="S18" s="227">
        <v>64</v>
      </c>
      <c r="T18" s="227">
        <v>101.48407</v>
      </c>
      <c r="U18" s="227">
        <v>1585.6885937500001</v>
      </c>
      <c r="V18" s="227">
        <v>1152.52</v>
      </c>
      <c r="W18" s="234"/>
      <c r="X18" s="227">
        <v>58</v>
      </c>
      <c r="Y18" s="227">
        <v>50.088760000000001</v>
      </c>
      <c r="Z18" s="227">
        <v>863.59931034482759</v>
      </c>
      <c r="AA18" s="227">
        <v>752.97500000000002</v>
      </c>
      <c r="AB18" s="234"/>
      <c r="AC18" s="227">
        <v>34</v>
      </c>
      <c r="AD18" s="227">
        <v>30.253019999999999</v>
      </c>
      <c r="AE18" s="227">
        <v>889.7947058823529</v>
      </c>
      <c r="AF18" s="227">
        <v>768.34</v>
      </c>
      <c r="AG18" s="234"/>
      <c r="AH18" s="227">
        <v>67</v>
      </c>
      <c r="AI18" s="227">
        <v>93.67783</v>
      </c>
      <c r="AJ18" s="227">
        <v>1398.176567164179</v>
      </c>
      <c r="AK18" s="227">
        <v>998.85</v>
      </c>
      <c r="AL18" s="234"/>
      <c r="AM18" s="227">
        <v>46</v>
      </c>
      <c r="AN18" s="227">
        <v>53.529589999999999</v>
      </c>
      <c r="AO18" s="227">
        <v>1163.6867391304347</v>
      </c>
      <c r="AP18" s="227">
        <v>944.375</v>
      </c>
      <c r="AQ18" s="234"/>
      <c r="AR18" s="227">
        <v>28</v>
      </c>
      <c r="AS18" s="227">
        <v>27.328810000000001</v>
      </c>
      <c r="AT18" s="227">
        <v>976.02892857142854</v>
      </c>
      <c r="AU18" s="227">
        <v>945.06999999999994</v>
      </c>
      <c r="AV18" s="234"/>
      <c r="AW18" s="227">
        <v>31</v>
      </c>
      <c r="AX18" s="227">
        <v>51.906959999999998</v>
      </c>
      <c r="AY18" s="227">
        <v>1674.4180645161291</v>
      </c>
      <c r="AZ18" s="227">
        <v>860.55</v>
      </c>
      <c r="BA18" s="234"/>
      <c r="BB18" s="227">
        <v>35</v>
      </c>
      <c r="BC18" s="227">
        <v>74.912210000000002</v>
      </c>
      <c r="BD18" s="227">
        <v>2140.348857142857</v>
      </c>
      <c r="BE18" s="227">
        <v>1275.45</v>
      </c>
      <c r="BF18" s="234"/>
      <c r="BG18" s="227">
        <v>44</v>
      </c>
      <c r="BH18" s="227">
        <v>132.58389000000003</v>
      </c>
      <c r="BI18" s="227">
        <v>3013.2702272727274</v>
      </c>
      <c r="BJ18" s="227">
        <v>2735.3050000000003</v>
      </c>
      <c r="BK18" s="234"/>
      <c r="BL18" s="227">
        <v>55</v>
      </c>
      <c r="BM18" s="227">
        <v>216.59067999999999</v>
      </c>
      <c r="BN18" s="227">
        <v>3938.0123636363637</v>
      </c>
      <c r="BO18" s="227">
        <v>4320.54</v>
      </c>
    </row>
    <row r="19" spans="1:67" x14ac:dyDescent="0.35">
      <c r="A19" s="241" t="s">
        <v>28</v>
      </c>
      <c r="B19" s="241" t="s">
        <v>240</v>
      </c>
      <c r="C19" s="242"/>
      <c r="D19" s="242">
        <v>448</v>
      </c>
      <c r="E19" s="242">
        <v>909.16257999999993</v>
      </c>
      <c r="F19" s="242">
        <v>2029.3807589285714</v>
      </c>
      <c r="G19" s="242">
        <v>1189.1599999999999</v>
      </c>
      <c r="H19" s="242"/>
      <c r="I19" s="242">
        <v>1923</v>
      </c>
      <c r="J19" s="242">
        <v>4606.53557</v>
      </c>
      <c r="K19" s="242">
        <v>2395.4943161726469</v>
      </c>
      <c r="L19" s="242">
        <v>1398</v>
      </c>
      <c r="M19" s="242"/>
      <c r="N19" s="242">
        <v>852</v>
      </c>
      <c r="O19" s="242">
        <v>1531.1766200000002</v>
      </c>
      <c r="P19" s="242">
        <v>1797.1556572769953</v>
      </c>
      <c r="Q19" s="242">
        <v>910.48500000000001</v>
      </c>
      <c r="R19" s="242"/>
      <c r="S19" s="242">
        <v>303</v>
      </c>
      <c r="T19" s="242">
        <v>679.77588000000003</v>
      </c>
      <c r="U19" s="242">
        <v>2243.4847524752477</v>
      </c>
      <c r="V19" s="242">
        <v>1286.0999999999999</v>
      </c>
      <c r="W19" s="242"/>
      <c r="X19" s="242">
        <v>636</v>
      </c>
      <c r="Y19" s="242">
        <v>525.92620999999997</v>
      </c>
      <c r="Z19" s="242">
        <v>826.9280031446541</v>
      </c>
      <c r="AA19" s="242">
        <v>400.51</v>
      </c>
      <c r="AB19" s="242"/>
      <c r="AC19" s="242">
        <v>988</v>
      </c>
      <c r="AD19" s="242">
        <v>2678.0079599999999</v>
      </c>
      <c r="AE19" s="242">
        <v>2710.5343724696359</v>
      </c>
      <c r="AF19" s="242">
        <v>1750.56</v>
      </c>
      <c r="AG19" s="242"/>
      <c r="AH19" s="242">
        <v>595</v>
      </c>
      <c r="AI19" s="242">
        <v>1858.4922099999999</v>
      </c>
      <c r="AJ19" s="242">
        <v>3123.5163193277313</v>
      </c>
      <c r="AK19" s="242">
        <v>1306.71</v>
      </c>
      <c r="AL19" s="242"/>
      <c r="AM19" s="242">
        <v>341</v>
      </c>
      <c r="AN19" s="242">
        <v>931.15280999999993</v>
      </c>
      <c r="AO19" s="242">
        <v>2730.6534017595309</v>
      </c>
      <c r="AP19" s="242">
        <v>1003.34</v>
      </c>
      <c r="AQ19" s="242"/>
      <c r="AR19" s="242">
        <v>49</v>
      </c>
      <c r="AS19" s="242">
        <v>121.64788</v>
      </c>
      <c r="AT19" s="242">
        <v>2482.6097959183676</v>
      </c>
      <c r="AU19" s="242">
        <v>898.38</v>
      </c>
      <c r="AV19" s="242"/>
      <c r="AW19" s="242">
        <v>2132</v>
      </c>
      <c r="AX19" s="242">
        <v>4841.0654000000004</v>
      </c>
      <c r="AY19" s="242">
        <v>2270.6685741088181</v>
      </c>
      <c r="AZ19" s="242">
        <v>1306.73</v>
      </c>
      <c r="BA19" s="242"/>
      <c r="BB19" s="242">
        <v>2886</v>
      </c>
      <c r="BC19" s="242">
        <v>6128.0505599999997</v>
      </c>
      <c r="BD19" s="242">
        <v>2123.3716424116424</v>
      </c>
      <c r="BE19" s="242">
        <v>991.76</v>
      </c>
      <c r="BF19" s="242"/>
      <c r="BG19" s="242">
        <v>1934</v>
      </c>
      <c r="BH19" s="242">
        <v>3630.7470600000001</v>
      </c>
      <c r="BI19" s="242">
        <v>1877.3252637021717</v>
      </c>
      <c r="BJ19" s="242">
        <v>1202.2149999999999</v>
      </c>
      <c r="BK19" s="242"/>
      <c r="BL19" s="242">
        <v>1327</v>
      </c>
      <c r="BM19" s="242">
        <v>2349.47804</v>
      </c>
      <c r="BN19" s="242">
        <v>1770.5184928409947</v>
      </c>
      <c r="BO19" s="242">
        <v>814.84</v>
      </c>
    </row>
    <row r="20" spans="1:67" x14ac:dyDescent="0.35">
      <c r="A20" s="222" t="s">
        <v>29</v>
      </c>
      <c r="B20" s="222" t="s">
        <v>241</v>
      </c>
      <c r="C20" s="234"/>
      <c r="D20" s="227">
        <v>424</v>
      </c>
      <c r="E20" s="227">
        <v>816.34885999999995</v>
      </c>
      <c r="F20" s="227">
        <v>1925.3510849056604</v>
      </c>
      <c r="G20" s="227">
        <v>1129.4950000000001</v>
      </c>
      <c r="H20" s="234"/>
      <c r="I20" s="227">
        <v>1920</v>
      </c>
      <c r="J20" s="227">
        <v>4592.3917799999999</v>
      </c>
      <c r="K20" s="227">
        <v>2391.8707187499999</v>
      </c>
      <c r="L20" s="227">
        <v>1401.14</v>
      </c>
      <c r="M20" s="234"/>
      <c r="N20" s="227">
        <v>842</v>
      </c>
      <c r="O20" s="227">
        <v>1371.1983</v>
      </c>
      <c r="P20" s="227">
        <v>1628.5015439429928</v>
      </c>
      <c r="Q20" s="227">
        <v>902.31500000000005</v>
      </c>
      <c r="R20" s="234"/>
      <c r="S20" s="227">
        <v>302</v>
      </c>
      <c r="T20" s="227">
        <v>679.75932999999998</v>
      </c>
      <c r="U20" s="227">
        <v>2250.8587086092716</v>
      </c>
      <c r="V20" s="227">
        <v>1297.1300000000001</v>
      </c>
      <c r="W20" s="234"/>
      <c r="X20" s="227">
        <v>635</v>
      </c>
      <c r="Y20" s="227">
        <v>525.29736000000003</v>
      </c>
      <c r="Z20" s="227">
        <v>827.239937007874</v>
      </c>
      <c r="AA20" s="227">
        <v>399.22</v>
      </c>
      <c r="AB20" s="234"/>
      <c r="AC20" s="227">
        <v>562</v>
      </c>
      <c r="AD20" s="227">
        <v>1411.27197</v>
      </c>
      <c r="AE20" s="227">
        <v>2511.1600889679717</v>
      </c>
      <c r="AF20" s="227">
        <v>1490.68</v>
      </c>
      <c r="AG20" s="234"/>
      <c r="AH20" s="227">
        <v>271</v>
      </c>
      <c r="AI20" s="227">
        <v>837.92852000000005</v>
      </c>
      <c r="AJ20" s="227">
        <v>3091.9871586715867</v>
      </c>
      <c r="AK20" s="227">
        <v>1908.65</v>
      </c>
      <c r="AL20" s="234"/>
      <c r="AM20" s="227">
        <v>182</v>
      </c>
      <c r="AN20" s="227">
        <v>488.01779999999997</v>
      </c>
      <c r="AO20" s="227">
        <v>2681.4164835164834</v>
      </c>
      <c r="AP20" s="227">
        <v>1327.345</v>
      </c>
      <c r="AQ20" s="234"/>
      <c r="AR20" s="227">
        <v>46</v>
      </c>
      <c r="AS20" s="227">
        <v>102.00497</v>
      </c>
      <c r="AT20" s="227">
        <v>2217.4993478260872</v>
      </c>
      <c r="AU20" s="227">
        <v>828.24</v>
      </c>
      <c r="AV20" s="234"/>
      <c r="AW20" s="227">
        <v>1582</v>
      </c>
      <c r="AX20" s="227">
        <v>3038.5647100000001</v>
      </c>
      <c r="AY20" s="227">
        <v>1920.7109418457649</v>
      </c>
      <c r="AZ20" s="227">
        <v>940.34500000000003</v>
      </c>
      <c r="BA20" s="234"/>
      <c r="BB20" s="227">
        <v>2663</v>
      </c>
      <c r="BC20" s="227">
        <v>5316.1152300000003</v>
      </c>
      <c r="BD20" s="227">
        <v>1996.2881073976719</v>
      </c>
      <c r="BE20" s="227">
        <v>924</v>
      </c>
      <c r="BF20" s="234"/>
      <c r="BG20" s="227">
        <v>1799</v>
      </c>
      <c r="BH20" s="227">
        <v>3216.2957500000002</v>
      </c>
      <c r="BI20" s="227">
        <v>1787.824207893274</v>
      </c>
      <c r="BJ20" s="227">
        <v>1133.21</v>
      </c>
      <c r="BK20" s="234"/>
      <c r="BL20" s="227">
        <v>1262</v>
      </c>
      <c r="BM20" s="227">
        <v>1739.8743100000002</v>
      </c>
      <c r="BN20" s="227">
        <v>1378.6642709984153</v>
      </c>
      <c r="BO20" s="227">
        <v>755.41499999999996</v>
      </c>
    </row>
    <row r="21" spans="1:67" x14ac:dyDescent="0.35">
      <c r="A21" s="222" t="s">
        <v>30</v>
      </c>
      <c r="B21" s="222" t="s">
        <v>242</v>
      </c>
      <c r="C21" s="234"/>
      <c r="D21" s="227">
        <v>68</v>
      </c>
      <c r="E21" s="227">
        <v>92.813720000000004</v>
      </c>
      <c r="F21" s="227">
        <v>1364.9076470588236</v>
      </c>
      <c r="G21" s="227">
        <v>913.94499999999994</v>
      </c>
      <c r="H21" s="234"/>
      <c r="I21" s="227">
        <v>3</v>
      </c>
      <c r="J21" s="227">
        <v>13.67916</v>
      </c>
      <c r="K21" s="227">
        <v>4559.7199999999993</v>
      </c>
      <c r="L21" s="227">
        <v>647.76</v>
      </c>
      <c r="M21" s="234"/>
      <c r="N21" s="227">
        <v>6</v>
      </c>
      <c r="O21" s="227">
        <v>3.4869299999999996</v>
      </c>
      <c r="P21" s="227">
        <v>581.15499999999997</v>
      </c>
      <c r="Q21" s="227">
        <v>636.93499999999995</v>
      </c>
      <c r="R21" s="234"/>
      <c r="S21" s="227"/>
      <c r="T21" s="227"/>
      <c r="U21" s="227"/>
      <c r="V21" s="227"/>
      <c r="W21" s="234"/>
      <c r="X21" s="227"/>
      <c r="Y21" s="227"/>
      <c r="Z21" s="227"/>
      <c r="AA21" s="227"/>
      <c r="AB21" s="234"/>
      <c r="AC21" s="227">
        <v>633</v>
      </c>
      <c r="AD21" s="227">
        <v>1237.1496999999999</v>
      </c>
      <c r="AE21" s="227">
        <v>1954.4229067930489</v>
      </c>
      <c r="AF21" s="227">
        <v>1413.28</v>
      </c>
      <c r="AG21" s="234"/>
      <c r="AH21" s="227">
        <v>312</v>
      </c>
      <c r="AI21" s="227">
        <v>401.16908000000001</v>
      </c>
      <c r="AJ21" s="227">
        <v>1285.7983333333334</v>
      </c>
      <c r="AK21" s="227">
        <v>755.92000000000007</v>
      </c>
      <c r="AL21" s="234"/>
      <c r="AM21" s="227">
        <v>173</v>
      </c>
      <c r="AN21" s="227">
        <v>299.86614000000003</v>
      </c>
      <c r="AO21" s="227">
        <v>1733.3302890173411</v>
      </c>
      <c r="AP21" s="227">
        <v>690.42</v>
      </c>
      <c r="AQ21" s="234"/>
      <c r="AR21" s="227">
        <v>4</v>
      </c>
      <c r="AS21" s="227">
        <v>17.35117</v>
      </c>
      <c r="AT21" s="227">
        <v>4337.7924999999996</v>
      </c>
      <c r="AU21" s="227">
        <v>2125.335</v>
      </c>
      <c r="AV21" s="234"/>
      <c r="AW21" s="227">
        <v>1002</v>
      </c>
      <c r="AX21" s="227">
        <v>1800.8940400000001</v>
      </c>
      <c r="AY21" s="227">
        <v>1797.2994411177644</v>
      </c>
      <c r="AZ21" s="227">
        <v>1266.365</v>
      </c>
      <c r="BA21" s="234"/>
      <c r="BB21" s="227">
        <v>454</v>
      </c>
      <c r="BC21" s="227">
        <v>504.07488000000001</v>
      </c>
      <c r="BD21" s="227">
        <v>1110.2970925110133</v>
      </c>
      <c r="BE21" s="227">
        <v>831.625</v>
      </c>
      <c r="BF21" s="234"/>
      <c r="BG21" s="227">
        <v>338</v>
      </c>
      <c r="BH21" s="227">
        <v>413.94435999999996</v>
      </c>
      <c r="BI21" s="227">
        <v>1224.6874556213018</v>
      </c>
      <c r="BJ21" s="227">
        <v>849.34999999999991</v>
      </c>
      <c r="BK21" s="234"/>
      <c r="BL21" s="227">
        <v>78</v>
      </c>
      <c r="BM21" s="227">
        <v>68.708830000000006</v>
      </c>
      <c r="BN21" s="227">
        <v>880.88243589743593</v>
      </c>
      <c r="BO21" s="227">
        <v>660.97</v>
      </c>
    </row>
    <row r="22" spans="1:67" x14ac:dyDescent="0.35">
      <c r="A22" s="222" t="s">
        <v>31</v>
      </c>
      <c r="B22" s="222" t="s">
        <v>243</v>
      </c>
      <c r="C22" s="234"/>
      <c r="D22" s="227"/>
      <c r="E22" s="227"/>
      <c r="F22" s="227"/>
      <c r="G22" s="227"/>
      <c r="H22" s="234"/>
      <c r="I22" s="227"/>
      <c r="J22" s="227"/>
      <c r="K22" s="227"/>
      <c r="L22" s="227"/>
      <c r="M22" s="234"/>
      <c r="N22" s="227"/>
      <c r="O22" s="227"/>
      <c r="P22" s="227"/>
      <c r="Q22" s="227"/>
      <c r="R22" s="234"/>
      <c r="S22" s="227"/>
      <c r="T22" s="227"/>
      <c r="U22" s="227"/>
      <c r="V22" s="227"/>
      <c r="W22" s="234"/>
      <c r="X22" s="227"/>
      <c r="Y22" s="227"/>
      <c r="Z22" s="227"/>
      <c r="AA22" s="227"/>
      <c r="AB22" s="234"/>
      <c r="AC22" s="227" t="s">
        <v>507</v>
      </c>
      <c r="AD22" s="227" t="s">
        <v>507</v>
      </c>
      <c r="AE22" s="227" t="s">
        <v>507</v>
      </c>
      <c r="AF22" s="227" t="s">
        <v>507</v>
      </c>
      <c r="AG22" s="234"/>
      <c r="AH22" s="227">
        <v>37</v>
      </c>
      <c r="AI22" s="227">
        <v>295.00963000000002</v>
      </c>
      <c r="AJ22" s="227">
        <v>7973.2332432432431</v>
      </c>
      <c r="AK22" s="227">
        <v>5764.78</v>
      </c>
      <c r="AL22" s="234"/>
      <c r="AM22" s="227">
        <v>3</v>
      </c>
      <c r="AN22" s="227">
        <v>16.60735</v>
      </c>
      <c r="AO22" s="227">
        <v>5535.7833333333328</v>
      </c>
      <c r="AP22" s="227">
        <v>3288.2799999999997</v>
      </c>
      <c r="AQ22" s="234"/>
      <c r="AR22" s="227"/>
      <c r="AS22" s="227"/>
      <c r="AT22" s="227"/>
      <c r="AU22" s="227"/>
      <c r="AV22" s="234"/>
      <c r="AW22" s="227"/>
      <c r="AX22" s="227"/>
      <c r="AY22" s="227"/>
      <c r="AZ22" s="227"/>
      <c r="BA22" s="234"/>
      <c r="BB22" s="227"/>
      <c r="BC22" s="227"/>
      <c r="BD22" s="227"/>
      <c r="BE22" s="227"/>
      <c r="BF22" s="234"/>
      <c r="BG22" s="227"/>
      <c r="BH22" s="227"/>
      <c r="BI22" s="227"/>
      <c r="BJ22" s="227"/>
      <c r="BK22" s="234"/>
      <c r="BL22" s="227"/>
      <c r="BM22" s="227"/>
      <c r="BN22" s="227"/>
      <c r="BO22" s="227"/>
    </row>
    <row r="23" spans="1:67" x14ac:dyDescent="0.35">
      <c r="A23" s="222" t="s">
        <v>32</v>
      </c>
      <c r="B23" s="222" t="s">
        <v>244</v>
      </c>
      <c r="C23" s="234"/>
      <c r="D23" s="227"/>
      <c r="E23" s="227"/>
      <c r="F23" s="227"/>
      <c r="G23" s="227"/>
      <c r="H23" s="234"/>
      <c r="I23" s="227"/>
      <c r="J23" s="227"/>
      <c r="K23" s="227"/>
      <c r="L23" s="227"/>
      <c r="M23" s="234"/>
      <c r="N23" s="227">
        <v>16</v>
      </c>
      <c r="O23" s="227">
        <v>156.14049</v>
      </c>
      <c r="P23" s="227">
        <v>9758.7806249999994</v>
      </c>
      <c r="Q23" s="227">
        <v>6913.1399999999994</v>
      </c>
      <c r="R23" s="234"/>
      <c r="S23" s="227" t="s">
        <v>507</v>
      </c>
      <c r="T23" s="227" t="s">
        <v>507</v>
      </c>
      <c r="U23" s="227" t="s">
        <v>507</v>
      </c>
      <c r="V23" s="227" t="s">
        <v>507</v>
      </c>
      <c r="W23" s="234"/>
      <c r="X23" s="227" t="s">
        <v>507</v>
      </c>
      <c r="Y23" s="227" t="s">
        <v>507</v>
      </c>
      <c r="Z23" s="227" t="s">
        <v>507</v>
      </c>
      <c r="AA23" s="227" t="s">
        <v>507</v>
      </c>
      <c r="AB23" s="234"/>
      <c r="AC23" s="227" t="s">
        <v>507</v>
      </c>
      <c r="AD23" s="227" t="s">
        <v>507</v>
      </c>
      <c r="AE23" s="227" t="s">
        <v>507</v>
      </c>
      <c r="AF23" s="227" t="s">
        <v>507</v>
      </c>
      <c r="AG23" s="234"/>
      <c r="AH23" s="227">
        <v>45</v>
      </c>
      <c r="AI23" s="227">
        <v>324.03414000000004</v>
      </c>
      <c r="AJ23" s="227">
        <v>7200.7586666666666</v>
      </c>
      <c r="AK23" s="227">
        <v>4545.6400000000003</v>
      </c>
      <c r="AL23" s="234"/>
      <c r="AM23" s="227">
        <v>10</v>
      </c>
      <c r="AN23" s="227">
        <v>126.66152000000001</v>
      </c>
      <c r="AO23" s="227">
        <v>12666.152</v>
      </c>
      <c r="AP23" s="227">
        <v>1331.5</v>
      </c>
      <c r="AQ23" s="234"/>
      <c r="AR23" s="227" t="s">
        <v>507</v>
      </c>
      <c r="AS23" s="227" t="s">
        <v>507</v>
      </c>
      <c r="AT23" s="227" t="s">
        <v>507</v>
      </c>
      <c r="AU23" s="227" t="s">
        <v>507</v>
      </c>
      <c r="AV23" s="234"/>
      <c r="AW23" s="227"/>
      <c r="AX23" s="227"/>
      <c r="AY23" s="227"/>
      <c r="AZ23" s="227"/>
      <c r="BA23" s="234"/>
      <c r="BB23" s="227">
        <v>17</v>
      </c>
      <c r="BC23" s="227">
        <v>307.60427999999996</v>
      </c>
      <c r="BD23" s="227">
        <v>18094.369411764706</v>
      </c>
      <c r="BE23" s="227">
        <v>13691.91</v>
      </c>
      <c r="BF23" s="234"/>
      <c r="BG23" s="227"/>
      <c r="BH23" s="227"/>
      <c r="BI23" s="227"/>
      <c r="BJ23" s="227"/>
      <c r="BK23" s="234"/>
      <c r="BL23" s="227">
        <v>46</v>
      </c>
      <c r="BM23" s="227">
        <v>540.89490000000001</v>
      </c>
      <c r="BN23" s="227">
        <v>11758.584782608696</v>
      </c>
      <c r="BO23" s="227">
        <v>7655.38</v>
      </c>
    </row>
    <row r="24" spans="1:67" x14ac:dyDescent="0.35">
      <c r="A24" s="228" t="s">
        <v>334</v>
      </c>
      <c r="B24" s="228"/>
      <c r="C24" s="234"/>
      <c r="D24" s="234"/>
      <c r="E24" s="234">
        <f>E25+E26+E27+E30</f>
        <v>23521.609550000001</v>
      </c>
      <c r="F24" s="234"/>
      <c r="G24" s="234"/>
      <c r="H24" s="234"/>
      <c r="I24" s="234"/>
      <c r="J24" s="234">
        <f>J25+J26+J27+J30</f>
        <v>104417.58112</v>
      </c>
      <c r="K24" s="234"/>
      <c r="L24" s="234"/>
      <c r="M24" s="234"/>
      <c r="N24" s="234"/>
      <c r="O24" s="234">
        <f>O25+O26+O27+O30</f>
        <v>25297.229850000003</v>
      </c>
      <c r="P24" s="234"/>
      <c r="Q24" s="234"/>
      <c r="R24" s="234"/>
      <c r="S24" s="234"/>
      <c r="T24" s="234">
        <f>T25+T26+T27+T30</f>
        <v>45521.513040000005</v>
      </c>
      <c r="U24" s="234"/>
      <c r="V24" s="234"/>
      <c r="W24" s="234"/>
      <c r="X24" s="234"/>
      <c r="Y24" s="234">
        <f>Y25+Y26+Y27+Y30</f>
        <v>23795.016080000001</v>
      </c>
      <c r="Z24" s="234"/>
      <c r="AA24" s="234"/>
      <c r="AB24" s="234"/>
      <c r="AC24" s="234"/>
      <c r="AD24" s="234">
        <f>AD25+AD26+AD27+AD30</f>
        <v>20905.742149999998</v>
      </c>
      <c r="AE24" s="234"/>
      <c r="AF24" s="234"/>
      <c r="AG24" s="234"/>
      <c r="AH24" s="234"/>
      <c r="AI24" s="234">
        <f>AI25+AI26+AI27+AI30</f>
        <v>11823.469440000001</v>
      </c>
      <c r="AJ24" s="234"/>
      <c r="AK24" s="234"/>
      <c r="AL24" s="234"/>
      <c r="AM24" s="234"/>
      <c r="AN24" s="234">
        <f>AN25+AN26+AN27+AN30</f>
        <v>12377.407429999999</v>
      </c>
      <c r="AO24" s="234"/>
      <c r="AP24" s="234"/>
      <c r="AQ24" s="234"/>
      <c r="AR24" s="234"/>
      <c r="AS24" s="234">
        <f>AS25+AS26+AS27+AS30</f>
        <v>10151.54327</v>
      </c>
      <c r="AT24" s="234"/>
      <c r="AU24" s="234"/>
      <c r="AV24" s="234"/>
      <c r="AW24" s="234"/>
      <c r="AX24" s="234">
        <f>AX25+AX26+AX27+AX30</f>
        <v>17706.176860000003</v>
      </c>
      <c r="AY24" s="234"/>
      <c r="AZ24" s="234"/>
      <c r="BA24" s="234"/>
      <c r="BB24" s="234"/>
      <c r="BC24" s="234">
        <f>BC25+BC26+BC27+BC30</f>
        <v>25660.477259999996</v>
      </c>
      <c r="BD24" s="234"/>
      <c r="BE24" s="234"/>
      <c r="BF24" s="234"/>
      <c r="BG24" s="234"/>
      <c r="BH24" s="234">
        <f>BH25+BH26+BH27+BH30</f>
        <v>27292.183760000004</v>
      </c>
      <c r="BI24" s="234"/>
      <c r="BJ24" s="234"/>
      <c r="BK24" s="234"/>
      <c r="BL24" s="234"/>
      <c r="BM24" s="234">
        <f>BM25+BM26+BM27+BM30</f>
        <v>9432.3600799999986</v>
      </c>
      <c r="BN24" s="234"/>
      <c r="BO24" s="234"/>
    </row>
    <row r="25" spans="1:67" x14ac:dyDescent="0.35">
      <c r="A25" s="235" t="s">
        <v>34</v>
      </c>
      <c r="B25" s="235" t="s">
        <v>245</v>
      </c>
      <c r="C25" s="230"/>
      <c r="D25" s="236">
        <v>1285</v>
      </c>
      <c r="E25" s="236">
        <v>19957.692149999999</v>
      </c>
      <c r="F25" s="236">
        <v>15531.277937743191</v>
      </c>
      <c r="G25" s="236">
        <v>12828.61</v>
      </c>
      <c r="H25" s="234"/>
      <c r="I25" s="236">
        <v>6100</v>
      </c>
      <c r="J25" s="236">
        <v>98032.836980000007</v>
      </c>
      <c r="K25" s="236">
        <v>16070.956881967213</v>
      </c>
      <c r="L25" s="236">
        <v>13609.355</v>
      </c>
      <c r="M25" s="230"/>
      <c r="N25" s="236">
        <v>1720</v>
      </c>
      <c r="O25" s="236">
        <v>21575.050360000001</v>
      </c>
      <c r="P25" s="236">
        <v>12543.633930232558</v>
      </c>
      <c r="Q25" s="236">
        <v>11083.170000000002</v>
      </c>
      <c r="R25" s="230"/>
      <c r="S25" s="236">
        <v>2087</v>
      </c>
      <c r="T25" s="236">
        <v>40649.15094</v>
      </c>
      <c r="U25" s="236">
        <v>19477.312381408719</v>
      </c>
      <c r="V25" s="236">
        <v>15516.59</v>
      </c>
      <c r="W25" s="230"/>
      <c r="X25" s="236">
        <v>1688</v>
      </c>
      <c r="Y25" s="236">
        <v>19936.05629</v>
      </c>
      <c r="Z25" s="236">
        <v>11810.459887440758</v>
      </c>
      <c r="AA25" s="236">
        <v>9639.9850000000006</v>
      </c>
      <c r="AB25" s="230"/>
      <c r="AC25" s="236">
        <v>854</v>
      </c>
      <c r="AD25" s="236">
        <v>10337.47768</v>
      </c>
      <c r="AE25" s="236">
        <v>12104.774800936768</v>
      </c>
      <c r="AF25" s="236">
        <v>10749.43</v>
      </c>
      <c r="AG25" s="230"/>
      <c r="AH25" s="236">
        <v>298</v>
      </c>
      <c r="AI25" s="236">
        <v>4215.92641</v>
      </c>
      <c r="AJ25" s="236">
        <v>14147.404060402685</v>
      </c>
      <c r="AK25" s="236">
        <v>11445.834999999999</v>
      </c>
      <c r="AL25" s="230"/>
      <c r="AM25" s="236">
        <v>487</v>
      </c>
      <c r="AN25" s="236">
        <v>6080.0222599999997</v>
      </c>
      <c r="AO25" s="236">
        <v>12484.645297741274</v>
      </c>
      <c r="AP25" s="236">
        <v>9410.1200000000008</v>
      </c>
      <c r="AQ25" s="230"/>
      <c r="AR25" s="236">
        <v>408</v>
      </c>
      <c r="AS25" s="236">
        <v>6463.8746900000006</v>
      </c>
      <c r="AT25" s="236">
        <v>15842.83012254902</v>
      </c>
      <c r="AU25" s="236">
        <v>16824.89</v>
      </c>
      <c r="AV25" s="230"/>
      <c r="AW25" s="236">
        <v>1041</v>
      </c>
      <c r="AX25" s="236">
        <v>9580.3715600000014</v>
      </c>
      <c r="AY25" s="236">
        <v>9203.04664745437</v>
      </c>
      <c r="AZ25" s="236">
        <v>8179.6900000000005</v>
      </c>
      <c r="BA25" s="230"/>
      <c r="BB25" s="236">
        <v>1000</v>
      </c>
      <c r="BC25" s="236">
        <v>5920.3476799999999</v>
      </c>
      <c r="BD25" s="236">
        <v>5920.3476799999999</v>
      </c>
      <c r="BE25" s="236">
        <v>5558.35</v>
      </c>
      <c r="BF25" s="230"/>
      <c r="BG25" s="236">
        <v>1927</v>
      </c>
      <c r="BH25" s="236">
        <v>22779.086170000002</v>
      </c>
      <c r="BI25" s="236">
        <v>11821.009948105864</v>
      </c>
      <c r="BJ25" s="236">
        <v>9002.08</v>
      </c>
      <c r="BK25" s="230"/>
      <c r="BL25" s="236">
        <v>642</v>
      </c>
      <c r="BM25" s="236">
        <v>5523.5430199999992</v>
      </c>
      <c r="BN25" s="236">
        <v>8603.6495638629276</v>
      </c>
      <c r="BO25" s="236">
        <v>7873.03</v>
      </c>
    </row>
    <row r="26" spans="1:67" x14ac:dyDescent="0.35">
      <c r="A26" s="235" t="s">
        <v>35</v>
      </c>
      <c r="B26" s="235" t="s">
        <v>246</v>
      </c>
      <c r="C26" s="230"/>
      <c r="D26" s="236">
        <v>89</v>
      </c>
      <c r="E26" s="236">
        <v>362.63175999999999</v>
      </c>
      <c r="F26" s="236">
        <v>4074.5141573033707</v>
      </c>
      <c r="G26" s="236">
        <v>2769.21</v>
      </c>
      <c r="H26" s="234"/>
      <c r="I26" s="236">
        <v>931</v>
      </c>
      <c r="J26" s="236">
        <v>568.30316000000005</v>
      </c>
      <c r="K26" s="236">
        <v>610.42229860365194</v>
      </c>
      <c r="L26" s="236">
        <v>394.71</v>
      </c>
      <c r="M26" s="230"/>
      <c r="N26" s="236">
        <v>264</v>
      </c>
      <c r="O26" s="236">
        <v>581.01582999999994</v>
      </c>
      <c r="P26" s="236">
        <v>2200.8175378787878</v>
      </c>
      <c r="Q26" s="236">
        <v>1094.855</v>
      </c>
      <c r="R26" s="230"/>
      <c r="S26" s="236">
        <v>90</v>
      </c>
      <c r="T26" s="236">
        <v>84.931619999999995</v>
      </c>
      <c r="U26" s="236">
        <v>943.68466666666666</v>
      </c>
      <c r="V26" s="236">
        <v>707.7</v>
      </c>
      <c r="W26" s="230"/>
      <c r="X26" s="236">
        <v>308</v>
      </c>
      <c r="Y26" s="236">
        <v>558.29951000000005</v>
      </c>
      <c r="Z26" s="236">
        <v>1812.6607467532467</v>
      </c>
      <c r="AA26" s="236">
        <v>1270.53</v>
      </c>
      <c r="AB26" s="230"/>
      <c r="AC26" s="236">
        <v>1564</v>
      </c>
      <c r="AD26" s="236">
        <v>3072.1731400000003</v>
      </c>
      <c r="AE26" s="236">
        <v>1964.3050767263428</v>
      </c>
      <c r="AF26" s="236">
        <v>1142.75</v>
      </c>
      <c r="AG26" s="230"/>
      <c r="AH26" s="236">
        <v>912</v>
      </c>
      <c r="AI26" s="236">
        <v>2155.8457100000001</v>
      </c>
      <c r="AJ26" s="236">
        <v>2363.8659100877194</v>
      </c>
      <c r="AK26" s="236">
        <v>1146.55</v>
      </c>
      <c r="AL26" s="230"/>
      <c r="AM26" s="236">
        <v>823</v>
      </c>
      <c r="AN26" s="236">
        <v>1494.7456399999999</v>
      </c>
      <c r="AO26" s="236">
        <v>1816.215844471446</v>
      </c>
      <c r="AP26" s="236">
        <v>1122.28</v>
      </c>
      <c r="AQ26" s="230"/>
      <c r="AR26" s="236">
        <v>73</v>
      </c>
      <c r="AS26" s="236">
        <v>151.37980999999999</v>
      </c>
      <c r="AT26" s="236">
        <v>2073.6960273972604</v>
      </c>
      <c r="AU26" s="236">
        <v>740.69</v>
      </c>
      <c r="AV26" s="230"/>
      <c r="AW26" s="236">
        <v>511</v>
      </c>
      <c r="AX26" s="236">
        <v>1464.3643300000001</v>
      </c>
      <c r="AY26" s="236">
        <v>2865.6836203522503</v>
      </c>
      <c r="AZ26" s="236">
        <v>2012.51</v>
      </c>
      <c r="BA26" s="230"/>
      <c r="BB26" s="236">
        <v>1296</v>
      </c>
      <c r="BC26" s="236">
        <v>4595.3840599999994</v>
      </c>
      <c r="BD26" s="236">
        <v>3545.8210339506172</v>
      </c>
      <c r="BE26" s="236">
        <v>2375.2799999999997</v>
      </c>
      <c r="BF26" s="230"/>
      <c r="BG26" s="236">
        <v>397</v>
      </c>
      <c r="BH26" s="236">
        <v>664.72807</v>
      </c>
      <c r="BI26" s="236">
        <v>1674.3780100755666</v>
      </c>
      <c r="BJ26" s="236">
        <v>1044.49</v>
      </c>
      <c r="BK26" s="230"/>
      <c r="BL26" s="236">
        <v>209</v>
      </c>
      <c r="BM26" s="236">
        <v>675.20469000000003</v>
      </c>
      <c r="BN26" s="236">
        <v>3230.6444497607654</v>
      </c>
      <c r="BO26" s="236">
        <v>1894.5</v>
      </c>
    </row>
    <row r="27" spans="1:67" x14ac:dyDescent="0.35">
      <c r="A27" s="228" t="s">
        <v>36</v>
      </c>
      <c r="B27" s="228" t="s">
        <v>247</v>
      </c>
      <c r="C27" s="234"/>
      <c r="D27" s="234">
        <v>265</v>
      </c>
      <c r="E27" s="234">
        <v>1841.31161</v>
      </c>
      <c r="F27" s="234">
        <v>6948.3456981132076</v>
      </c>
      <c r="G27" s="234">
        <v>4993.5</v>
      </c>
      <c r="H27" s="234"/>
      <c r="I27" s="234">
        <v>487</v>
      </c>
      <c r="J27" s="234">
        <v>4824.6132400000006</v>
      </c>
      <c r="K27" s="234">
        <v>9906.8033675564675</v>
      </c>
      <c r="L27" s="234">
        <v>7657.35</v>
      </c>
      <c r="M27" s="234"/>
      <c r="N27" s="234">
        <v>341</v>
      </c>
      <c r="O27" s="234">
        <v>2413.8677299999999</v>
      </c>
      <c r="P27" s="234">
        <v>7078.7909970674491</v>
      </c>
      <c r="Q27" s="234">
        <v>4999.2</v>
      </c>
      <c r="R27" s="234"/>
      <c r="S27" s="234">
        <v>223</v>
      </c>
      <c r="T27" s="234">
        <v>2405.0426600000001</v>
      </c>
      <c r="U27" s="234">
        <v>10784.94466367713</v>
      </c>
      <c r="V27" s="234">
        <v>7596</v>
      </c>
      <c r="W27" s="234"/>
      <c r="X27" s="234">
        <v>222</v>
      </c>
      <c r="Y27" s="234">
        <v>1395.0868600000001</v>
      </c>
      <c r="Z27" s="234">
        <v>6284.1750450450454</v>
      </c>
      <c r="AA27" s="234">
        <v>4861.8</v>
      </c>
      <c r="AB27" s="234"/>
      <c r="AC27" s="234">
        <v>762</v>
      </c>
      <c r="AD27" s="234">
        <v>4716.8288700000003</v>
      </c>
      <c r="AE27" s="234">
        <v>6190.0641338582673</v>
      </c>
      <c r="AF27" s="234">
        <v>4032</v>
      </c>
      <c r="AG27" s="234"/>
      <c r="AH27" s="234">
        <v>579</v>
      </c>
      <c r="AI27" s="234">
        <v>2710.9222999999997</v>
      </c>
      <c r="AJ27" s="234">
        <v>4682.0765112262525</v>
      </c>
      <c r="AK27" s="234">
        <v>3042</v>
      </c>
      <c r="AL27" s="234"/>
      <c r="AM27" s="234">
        <v>624</v>
      </c>
      <c r="AN27" s="234">
        <v>2604.4098100000001</v>
      </c>
      <c r="AO27" s="234">
        <v>4173.7336698717945</v>
      </c>
      <c r="AP27" s="234">
        <v>2429.3000000000002</v>
      </c>
      <c r="AQ27" s="234"/>
      <c r="AR27" s="234">
        <v>395</v>
      </c>
      <c r="AS27" s="234">
        <v>1739.2021200000001</v>
      </c>
      <c r="AT27" s="234">
        <v>4403.0433417721515</v>
      </c>
      <c r="AU27" s="234">
        <v>2835</v>
      </c>
      <c r="AV27" s="234"/>
      <c r="AW27" s="234">
        <v>593</v>
      </c>
      <c r="AX27" s="234">
        <v>5133.6751199999999</v>
      </c>
      <c r="AY27" s="234">
        <v>8657.1249915682965</v>
      </c>
      <c r="AZ27" s="234">
        <v>6067</v>
      </c>
      <c r="BA27" s="234"/>
      <c r="BB27" s="234">
        <v>1330</v>
      </c>
      <c r="BC27" s="234">
        <v>13536.9763</v>
      </c>
      <c r="BD27" s="234">
        <v>10178.177669172932</v>
      </c>
      <c r="BE27" s="234">
        <v>7801.8</v>
      </c>
      <c r="BF27" s="234"/>
      <c r="BG27" s="234">
        <v>418</v>
      </c>
      <c r="BH27" s="234">
        <v>3382.7343999999998</v>
      </c>
      <c r="BI27" s="234">
        <v>8092.666028708134</v>
      </c>
      <c r="BJ27" s="234">
        <v>5000</v>
      </c>
      <c r="BK27" s="234"/>
      <c r="BL27" s="234">
        <v>431</v>
      </c>
      <c r="BM27" s="234">
        <v>3106.0011</v>
      </c>
      <c r="BN27" s="234">
        <v>7206.4990719257539</v>
      </c>
      <c r="BO27" s="234">
        <v>5283</v>
      </c>
    </row>
    <row r="28" spans="1:67" x14ac:dyDescent="0.35">
      <c r="A28" s="222" t="s">
        <v>37</v>
      </c>
      <c r="B28" s="222" t="s">
        <v>248</v>
      </c>
      <c r="C28" s="234"/>
      <c r="D28" s="227">
        <v>217</v>
      </c>
      <c r="E28" s="227">
        <v>1531.8286499999999</v>
      </c>
      <c r="F28" s="227">
        <v>7059.1182027649766</v>
      </c>
      <c r="G28" s="227">
        <v>4968.28</v>
      </c>
      <c r="H28" s="234"/>
      <c r="I28" s="227">
        <v>395</v>
      </c>
      <c r="J28" s="227">
        <v>4278.9299799999999</v>
      </c>
      <c r="K28" s="227">
        <v>10832.734126582278</v>
      </c>
      <c r="L28" s="227">
        <v>9661.7000000000007</v>
      </c>
      <c r="M28" s="234"/>
      <c r="N28" s="227">
        <v>292</v>
      </c>
      <c r="O28" s="227">
        <v>2174.9806400000002</v>
      </c>
      <c r="P28" s="227">
        <v>7448.5638356164382</v>
      </c>
      <c r="Q28" s="227">
        <v>5243.75</v>
      </c>
      <c r="R28" s="234"/>
      <c r="S28" s="227">
        <v>185</v>
      </c>
      <c r="T28" s="227">
        <v>2179.7927599999998</v>
      </c>
      <c r="U28" s="227">
        <v>11782.663567567568</v>
      </c>
      <c r="V28" s="227">
        <v>9177.7199999999993</v>
      </c>
      <c r="W28" s="234"/>
      <c r="X28" s="227">
        <v>200</v>
      </c>
      <c r="Y28" s="227">
        <v>1250.08071</v>
      </c>
      <c r="Z28" s="227">
        <v>6250.40355</v>
      </c>
      <c r="AA28" s="227">
        <v>4488</v>
      </c>
      <c r="AB28" s="234"/>
      <c r="AC28" s="227">
        <v>643</v>
      </c>
      <c r="AD28" s="227">
        <v>4162.9922799999995</v>
      </c>
      <c r="AE28" s="227">
        <v>6474.3270295489892</v>
      </c>
      <c r="AF28" s="227">
        <v>4101</v>
      </c>
      <c r="AG28" s="234"/>
      <c r="AH28" s="227">
        <v>475</v>
      </c>
      <c r="AI28" s="227">
        <v>2322.0468900000001</v>
      </c>
      <c r="AJ28" s="227">
        <v>4888.5197684210525</v>
      </c>
      <c r="AK28" s="227">
        <v>3293.5</v>
      </c>
      <c r="AL28" s="234"/>
      <c r="AM28" s="227">
        <v>526</v>
      </c>
      <c r="AN28" s="227">
        <v>2227.92623</v>
      </c>
      <c r="AO28" s="227">
        <v>4235.6011977186308</v>
      </c>
      <c r="AP28" s="227">
        <v>2429.3000000000002</v>
      </c>
      <c r="AQ28" s="234"/>
      <c r="AR28" s="227">
        <v>322</v>
      </c>
      <c r="AS28" s="227">
        <v>1431.7149399999998</v>
      </c>
      <c r="AT28" s="227">
        <v>4446.3196894409939</v>
      </c>
      <c r="AU28" s="227">
        <v>2699.25</v>
      </c>
      <c r="AV28" s="234"/>
      <c r="AW28" s="227">
        <v>460</v>
      </c>
      <c r="AX28" s="227">
        <v>4458.2616500000004</v>
      </c>
      <c r="AY28" s="227">
        <v>9691.8731521739137</v>
      </c>
      <c r="AZ28" s="227">
        <v>8140.8</v>
      </c>
      <c r="BA28" s="234"/>
      <c r="BB28" s="227">
        <v>1057</v>
      </c>
      <c r="BC28" s="227">
        <v>11901.2505</v>
      </c>
      <c r="BD28" s="227">
        <v>11259.461210974456</v>
      </c>
      <c r="BE28" s="227">
        <v>10461</v>
      </c>
      <c r="BF28" s="234"/>
      <c r="BG28" s="227">
        <v>330</v>
      </c>
      <c r="BH28" s="227">
        <v>2995.6304599999999</v>
      </c>
      <c r="BI28" s="227">
        <v>9077.66806060606</v>
      </c>
      <c r="BJ28" s="227">
        <v>6704.5</v>
      </c>
      <c r="BK28" s="234"/>
      <c r="BL28" s="227">
        <v>391</v>
      </c>
      <c r="BM28" s="227">
        <v>2824.2987799999996</v>
      </c>
      <c r="BN28" s="227">
        <v>7223.2705370843987</v>
      </c>
      <c r="BO28" s="227">
        <v>5313</v>
      </c>
    </row>
    <row r="29" spans="1:67" x14ac:dyDescent="0.35">
      <c r="A29" s="222" t="s">
        <v>38</v>
      </c>
      <c r="B29" s="222" t="s">
        <v>249</v>
      </c>
      <c r="C29" s="234"/>
      <c r="D29" s="227">
        <v>75</v>
      </c>
      <c r="E29" s="227">
        <v>309.48296000000005</v>
      </c>
      <c r="F29" s="227">
        <v>4126.4394666666667</v>
      </c>
      <c r="G29" s="227">
        <v>3985.4</v>
      </c>
      <c r="H29" s="234"/>
      <c r="I29" s="227">
        <v>116</v>
      </c>
      <c r="J29" s="227">
        <v>545.68326000000002</v>
      </c>
      <c r="K29" s="227">
        <v>4704.1660344827587</v>
      </c>
      <c r="L29" s="227">
        <v>4185.9449999999997</v>
      </c>
      <c r="M29" s="234"/>
      <c r="N29" s="227">
        <v>79</v>
      </c>
      <c r="O29" s="227">
        <v>238.88709</v>
      </c>
      <c r="P29" s="227">
        <v>3023.8872151898736</v>
      </c>
      <c r="Q29" s="227">
        <v>2042.3</v>
      </c>
      <c r="R29" s="234"/>
      <c r="S29" s="227">
        <v>49</v>
      </c>
      <c r="T29" s="227">
        <v>225.2499</v>
      </c>
      <c r="U29" s="227">
        <v>4596.936734693878</v>
      </c>
      <c r="V29" s="227">
        <v>3942</v>
      </c>
      <c r="W29" s="234"/>
      <c r="X29" s="227">
        <v>54</v>
      </c>
      <c r="Y29" s="227">
        <v>145.00614999999999</v>
      </c>
      <c r="Z29" s="227">
        <v>2685.2990740740738</v>
      </c>
      <c r="AA29" s="227">
        <v>2276</v>
      </c>
      <c r="AB29" s="234"/>
      <c r="AC29" s="227">
        <v>221</v>
      </c>
      <c r="AD29" s="227">
        <v>553.83659</v>
      </c>
      <c r="AE29" s="227">
        <v>2506.0479185520362</v>
      </c>
      <c r="AF29" s="227">
        <v>1805.27</v>
      </c>
      <c r="AG29" s="234"/>
      <c r="AH29" s="227">
        <v>195</v>
      </c>
      <c r="AI29" s="227">
        <v>388.87540999999999</v>
      </c>
      <c r="AJ29" s="227">
        <v>1994.2328717948717</v>
      </c>
      <c r="AK29" s="227">
        <v>1420.5</v>
      </c>
      <c r="AL29" s="234"/>
      <c r="AM29" s="227">
        <v>213</v>
      </c>
      <c r="AN29" s="227">
        <v>376.48358000000002</v>
      </c>
      <c r="AO29" s="227">
        <v>1767.5285446009389</v>
      </c>
      <c r="AP29" s="227">
        <v>1058.1500000000001</v>
      </c>
      <c r="AQ29" s="234"/>
      <c r="AR29" s="227">
        <v>152</v>
      </c>
      <c r="AS29" s="227">
        <v>307.48717999999997</v>
      </c>
      <c r="AT29" s="227">
        <v>2022.9419736842106</v>
      </c>
      <c r="AU29" s="227">
        <v>1348.3</v>
      </c>
      <c r="AV29" s="234"/>
      <c r="AW29" s="227">
        <v>185</v>
      </c>
      <c r="AX29" s="227">
        <v>675.41346999999996</v>
      </c>
      <c r="AY29" s="227">
        <v>3650.8836216216214</v>
      </c>
      <c r="AZ29" s="227">
        <v>4329.8899999999994</v>
      </c>
      <c r="BA29" s="234"/>
      <c r="BB29" s="227">
        <v>418</v>
      </c>
      <c r="BC29" s="227">
        <v>1635.7257999999999</v>
      </c>
      <c r="BD29" s="227">
        <v>3913.2196172248805</v>
      </c>
      <c r="BE29" s="227">
        <v>4643.1949999999997</v>
      </c>
      <c r="BF29" s="234"/>
      <c r="BG29" s="227">
        <v>137</v>
      </c>
      <c r="BH29" s="227">
        <v>387.10394000000002</v>
      </c>
      <c r="BI29" s="227">
        <v>2825.5762043795621</v>
      </c>
      <c r="BJ29" s="227">
        <v>2099.8000000000002</v>
      </c>
      <c r="BK29" s="234"/>
      <c r="BL29" s="227">
        <v>94</v>
      </c>
      <c r="BM29" s="227">
        <v>281.70231999999999</v>
      </c>
      <c r="BN29" s="227">
        <v>2996.8331914893615</v>
      </c>
      <c r="BO29" s="227">
        <v>2379.35</v>
      </c>
    </row>
    <row r="30" spans="1:67" x14ac:dyDescent="0.35">
      <c r="A30" s="228" t="s">
        <v>39</v>
      </c>
      <c r="B30" s="228" t="s">
        <v>250</v>
      </c>
      <c r="C30" s="234"/>
      <c r="D30" s="234">
        <v>259</v>
      </c>
      <c r="E30" s="234">
        <v>1359.9740300000001</v>
      </c>
      <c r="F30" s="234">
        <v>5250.8649806949807</v>
      </c>
      <c r="G30" s="234">
        <v>3780</v>
      </c>
      <c r="H30" s="234"/>
      <c r="I30" s="234">
        <v>264</v>
      </c>
      <c r="J30" s="234">
        <v>991.82773999999995</v>
      </c>
      <c r="K30" s="234">
        <v>3756.9232575757578</v>
      </c>
      <c r="L30" s="234">
        <v>2547.8050000000003</v>
      </c>
      <c r="M30" s="234"/>
      <c r="N30" s="234">
        <v>178</v>
      </c>
      <c r="O30" s="234">
        <v>727.29593</v>
      </c>
      <c r="P30" s="234">
        <v>4085.9321910112362</v>
      </c>
      <c r="Q30" s="234">
        <v>2043.5449999999998</v>
      </c>
      <c r="R30" s="234"/>
      <c r="S30" s="234">
        <v>403</v>
      </c>
      <c r="T30" s="234">
        <v>2382.3878199999999</v>
      </c>
      <c r="U30" s="234">
        <v>5911.6323076923081</v>
      </c>
      <c r="V30" s="234">
        <v>4313.28</v>
      </c>
      <c r="W30" s="234"/>
      <c r="X30" s="234">
        <v>392</v>
      </c>
      <c r="Y30" s="234">
        <v>1905.5734199999999</v>
      </c>
      <c r="Z30" s="234">
        <v>4861.1566836734692</v>
      </c>
      <c r="AA30" s="234">
        <v>3183.67</v>
      </c>
      <c r="AB30" s="234"/>
      <c r="AC30" s="234">
        <v>573</v>
      </c>
      <c r="AD30" s="234">
        <v>2779.2624599999999</v>
      </c>
      <c r="AE30" s="234">
        <v>4850.3707853403139</v>
      </c>
      <c r="AF30" s="234">
        <v>3352.54</v>
      </c>
      <c r="AG30" s="234"/>
      <c r="AH30" s="234">
        <v>489</v>
      </c>
      <c r="AI30" s="234">
        <v>2740.77502</v>
      </c>
      <c r="AJ30" s="234">
        <v>5604.8568916155418</v>
      </c>
      <c r="AK30" s="234">
        <v>3799.29</v>
      </c>
      <c r="AL30" s="234"/>
      <c r="AM30" s="234">
        <v>422</v>
      </c>
      <c r="AN30" s="234">
        <v>2198.2297200000003</v>
      </c>
      <c r="AO30" s="234">
        <v>5209.0751658767776</v>
      </c>
      <c r="AP30" s="234">
        <v>3281.5949999999998</v>
      </c>
      <c r="AQ30" s="234"/>
      <c r="AR30" s="234">
        <v>263</v>
      </c>
      <c r="AS30" s="234">
        <v>1797.08665</v>
      </c>
      <c r="AT30" s="234">
        <v>6833.0290874524717</v>
      </c>
      <c r="AU30" s="234">
        <v>4500</v>
      </c>
      <c r="AV30" s="234"/>
      <c r="AW30" s="234">
        <v>251</v>
      </c>
      <c r="AX30" s="234">
        <v>1527.76585</v>
      </c>
      <c r="AY30" s="234">
        <v>6086.7165338645418</v>
      </c>
      <c r="AZ30" s="234">
        <v>4712.96</v>
      </c>
      <c r="BA30" s="234"/>
      <c r="BB30" s="234">
        <v>486</v>
      </c>
      <c r="BC30" s="234">
        <v>1607.7692199999999</v>
      </c>
      <c r="BD30" s="234">
        <v>3308.1671193415636</v>
      </c>
      <c r="BE30" s="234">
        <v>2728.51</v>
      </c>
      <c r="BF30" s="234"/>
      <c r="BG30" s="234">
        <v>131</v>
      </c>
      <c r="BH30" s="234">
        <v>465.63511999999997</v>
      </c>
      <c r="BI30" s="234">
        <v>3554.4665648854962</v>
      </c>
      <c r="BJ30" s="234">
        <v>2813.81</v>
      </c>
      <c r="BK30" s="234"/>
      <c r="BL30" s="234">
        <v>43</v>
      </c>
      <c r="BM30" s="234">
        <v>127.61127</v>
      </c>
      <c r="BN30" s="234">
        <v>2967.703953488372</v>
      </c>
      <c r="BO30" s="234">
        <v>2159.09</v>
      </c>
    </row>
    <row r="31" spans="1:67" x14ac:dyDescent="0.35">
      <c r="A31" s="221" t="s">
        <v>251</v>
      </c>
    </row>
    <row r="47" spans="1:17" x14ac:dyDescent="0.35">
      <c r="A47" s="290" t="s">
        <v>367</v>
      </c>
      <c r="B47" s="699" t="s">
        <v>342</v>
      </c>
      <c r="C47" s="700"/>
      <c r="D47" s="695" t="s">
        <v>329</v>
      </c>
      <c r="E47" s="695"/>
      <c r="F47" s="695"/>
      <c r="G47" s="695"/>
      <c r="H47" s="695"/>
      <c r="I47" s="695" t="s">
        <v>332</v>
      </c>
      <c r="J47" s="695"/>
      <c r="K47" s="695"/>
      <c r="L47" s="695"/>
      <c r="M47" s="695" t="s">
        <v>333</v>
      </c>
      <c r="N47" s="695"/>
      <c r="O47" s="695"/>
      <c r="P47" s="695"/>
      <c r="Q47" s="692" t="s">
        <v>55</v>
      </c>
    </row>
    <row r="48" spans="1:17" ht="54" x14ac:dyDescent="0.35">
      <c r="A48" s="696" t="s">
        <v>341</v>
      </c>
      <c r="B48" s="697"/>
      <c r="C48" s="698"/>
      <c r="D48" s="271" t="s">
        <v>343</v>
      </c>
      <c r="E48" s="271" t="s">
        <v>345</v>
      </c>
      <c r="F48" s="271" t="s">
        <v>350</v>
      </c>
      <c r="G48" s="271" t="s">
        <v>351</v>
      </c>
      <c r="H48" s="271" t="s">
        <v>352</v>
      </c>
      <c r="I48" s="271" t="s">
        <v>344</v>
      </c>
      <c r="J48" s="271" t="s">
        <v>346</v>
      </c>
      <c r="K48" s="271" t="s">
        <v>349</v>
      </c>
      <c r="L48" s="271" t="s">
        <v>353</v>
      </c>
      <c r="M48" s="271" t="s">
        <v>347</v>
      </c>
      <c r="N48" s="271" t="s">
        <v>348</v>
      </c>
      <c r="O48" s="271" t="s">
        <v>354</v>
      </c>
      <c r="P48" s="271" t="s">
        <v>355</v>
      </c>
      <c r="Q48" s="692"/>
    </row>
    <row r="49" spans="1:17" ht="18.75" x14ac:dyDescent="0.35">
      <c r="A49" s="689" t="s">
        <v>370</v>
      </c>
      <c r="B49" s="694"/>
      <c r="C49" s="690"/>
      <c r="D49" s="272">
        <v>1211</v>
      </c>
      <c r="E49" s="272">
        <v>1947</v>
      </c>
      <c r="F49" s="272">
        <v>706</v>
      </c>
      <c r="G49" s="272">
        <v>606</v>
      </c>
      <c r="H49" s="272">
        <v>383</v>
      </c>
      <c r="I49" s="272">
        <v>1101</v>
      </c>
      <c r="J49" s="272">
        <v>1549</v>
      </c>
      <c r="K49" s="272">
        <v>1796</v>
      </c>
      <c r="L49" s="272">
        <v>1170</v>
      </c>
      <c r="M49" s="272">
        <v>1013</v>
      </c>
      <c r="N49" s="272">
        <v>932</v>
      </c>
      <c r="O49" s="272">
        <v>874</v>
      </c>
      <c r="P49" s="272">
        <v>696</v>
      </c>
      <c r="Q49" s="289">
        <f t="shared" ref="Q49:Q57" si="0">SUM(D49:P49)</f>
        <v>13984</v>
      </c>
    </row>
    <row r="50" spans="1:17" x14ac:dyDescent="0.35">
      <c r="A50" s="689" t="s">
        <v>356</v>
      </c>
      <c r="B50" s="694"/>
      <c r="C50" s="690"/>
      <c r="D50" s="272">
        <v>1677</v>
      </c>
      <c r="E50" s="272">
        <v>5073</v>
      </c>
      <c r="F50" s="272">
        <v>1361</v>
      </c>
      <c r="G50" s="272">
        <v>3049</v>
      </c>
      <c r="H50" s="272">
        <v>1731</v>
      </c>
      <c r="I50" s="272">
        <v>1143</v>
      </c>
      <c r="J50" s="272">
        <v>1426</v>
      </c>
      <c r="K50" s="272">
        <v>1278</v>
      </c>
      <c r="L50" s="272">
        <v>1271</v>
      </c>
      <c r="M50" s="272">
        <v>1397</v>
      </c>
      <c r="N50" s="272">
        <v>2429</v>
      </c>
      <c r="O50" s="272">
        <v>1826</v>
      </c>
      <c r="P50" s="272">
        <v>972</v>
      </c>
      <c r="Q50" s="289">
        <f t="shared" si="0"/>
        <v>24633</v>
      </c>
    </row>
    <row r="51" spans="1:17" x14ac:dyDescent="0.35">
      <c r="A51" s="689" t="s">
        <v>357</v>
      </c>
      <c r="B51" s="694"/>
      <c r="C51" s="690"/>
      <c r="D51" s="272">
        <v>345</v>
      </c>
      <c r="E51" s="272">
        <v>5257</v>
      </c>
      <c r="F51" s="272">
        <v>783</v>
      </c>
      <c r="G51" s="272">
        <v>1327</v>
      </c>
      <c r="H51" s="272">
        <v>700</v>
      </c>
      <c r="I51" s="272">
        <v>390</v>
      </c>
      <c r="J51" s="272">
        <v>152</v>
      </c>
      <c r="K51" s="272">
        <v>138</v>
      </c>
      <c r="L51" s="272">
        <v>335</v>
      </c>
      <c r="M51" s="272">
        <v>192</v>
      </c>
      <c r="N51" s="272">
        <v>706</v>
      </c>
      <c r="O51" s="272">
        <v>1332</v>
      </c>
      <c r="P51" s="272">
        <v>550</v>
      </c>
      <c r="Q51" s="289">
        <f t="shared" si="0"/>
        <v>12207</v>
      </c>
    </row>
    <row r="52" spans="1:17" x14ac:dyDescent="0.35">
      <c r="A52" s="689" t="s">
        <v>358</v>
      </c>
      <c r="B52" s="694"/>
      <c r="C52" s="690"/>
      <c r="D52" s="272">
        <v>1004</v>
      </c>
      <c r="E52" s="272">
        <v>11</v>
      </c>
      <c r="F52" s="272">
        <v>67</v>
      </c>
      <c r="G52" s="272">
        <v>20</v>
      </c>
      <c r="H52" s="272">
        <v>866</v>
      </c>
      <c r="I52" s="272">
        <v>67</v>
      </c>
      <c r="J52" s="272">
        <v>5</v>
      </c>
      <c r="K52" s="272"/>
      <c r="L52" s="272">
        <v>381</v>
      </c>
      <c r="M52" s="272">
        <v>334</v>
      </c>
      <c r="N52" s="272"/>
      <c r="O52" s="272"/>
      <c r="P52" s="272"/>
      <c r="Q52" s="289">
        <f t="shared" si="0"/>
        <v>2755</v>
      </c>
    </row>
    <row r="53" spans="1:17" x14ac:dyDescent="0.35">
      <c r="A53" s="689" t="s">
        <v>359</v>
      </c>
      <c r="B53" s="694"/>
      <c r="C53" s="690"/>
      <c r="D53" s="272">
        <v>236</v>
      </c>
      <c r="E53" s="272">
        <v>11</v>
      </c>
      <c r="F53" s="272"/>
      <c r="G53" s="272">
        <v>351</v>
      </c>
      <c r="H53" s="272">
        <v>338</v>
      </c>
      <c r="I53" s="272">
        <v>203</v>
      </c>
      <c r="J53" s="272">
        <v>59</v>
      </c>
      <c r="K53" s="272"/>
      <c r="L53" s="272">
        <v>61</v>
      </c>
      <c r="M53" s="272">
        <v>161</v>
      </c>
      <c r="N53" s="272"/>
      <c r="O53" s="272">
        <v>23</v>
      </c>
      <c r="P53" s="272"/>
      <c r="Q53" s="289">
        <f t="shared" si="0"/>
        <v>1443</v>
      </c>
    </row>
    <row r="54" spans="1:17" x14ac:dyDescent="0.35">
      <c r="A54" s="689" t="s">
        <v>360</v>
      </c>
      <c r="B54" s="694"/>
      <c r="C54" s="690"/>
      <c r="D54" s="272">
        <v>553</v>
      </c>
      <c r="E54" s="272">
        <v>176</v>
      </c>
      <c r="F54" s="272">
        <v>40</v>
      </c>
      <c r="G54" s="272">
        <v>403</v>
      </c>
      <c r="H54" s="272">
        <v>462</v>
      </c>
      <c r="I54" s="272">
        <v>173</v>
      </c>
      <c r="J54" s="272">
        <v>303</v>
      </c>
      <c r="K54" s="272">
        <v>244</v>
      </c>
      <c r="L54" s="272">
        <v>421</v>
      </c>
      <c r="M54" s="272">
        <v>7</v>
      </c>
      <c r="N54" s="272"/>
      <c r="O54" s="272">
        <v>496</v>
      </c>
      <c r="P54" s="272"/>
      <c r="Q54" s="289">
        <f t="shared" si="0"/>
        <v>3278</v>
      </c>
    </row>
    <row r="55" spans="1:17" x14ac:dyDescent="0.35">
      <c r="A55" s="687" t="s">
        <v>361</v>
      </c>
      <c r="B55" s="691"/>
      <c r="C55" s="688"/>
      <c r="D55" s="272"/>
      <c r="E55" s="272"/>
      <c r="F55" s="272"/>
      <c r="G55" s="272"/>
      <c r="H55" s="272">
        <v>602</v>
      </c>
      <c r="I55" s="272"/>
      <c r="J55" s="272">
        <v>3</v>
      </c>
      <c r="K55" s="272"/>
      <c r="L55" s="272"/>
      <c r="M55" s="272">
        <v>228</v>
      </c>
      <c r="N55" s="272"/>
      <c r="O55" s="272"/>
      <c r="P55" s="272"/>
      <c r="Q55" s="289">
        <f t="shared" si="0"/>
        <v>833</v>
      </c>
    </row>
    <row r="56" spans="1:17" x14ac:dyDescent="0.35">
      <c r="A56" s="687" t="s">
        <v>369</v>
      </c>
      <c r="B56" s="691"/>
      <c r="C56" s="688"/>
      <c r="D56" s="277"/>
      <c r="E56" s="272"/>
      <c r="F56" s="272"/>
      <c r="G56" s="272"/>
      <c r="H56" s="272">
        <v>18</v>
      </c>
      <c r="I56" s="272"/>
      <c r="J56" s="272"/>
      <c r="K56" s="272">
        <v>60</v>
      </c>
      <c r="L56" s="272"/>
      <c r="M56" s="272">
        <v>1002</v>
      </c>
      <c r="N56" s="272">
        <v>239</v>
      </c>
      <c r="O56" s="272"/>
      <c r="P56" s="272">
        <v>24</v>
      </c>
      <c r="Q56" s="289">
        <f t="shared" si="0"/>
        <v>1343</v>
      </c>
    </row>
    <row r="57" spans="1:17" x14ac:dyDescent="0.35">
      <c r="A57" s="687" t="s">
        <v>363</v>
      </c>
      <c r="B57" s="691"/>
      <c r="C57" s="688"/>
      <c r="D57" s="272">
        <v>180</v>
      </c>
      <c r="E57" s="272">
        <v>2114</v>
      </c>
      <c r="F57" s="272">
        <v>3017</v>
      </c>
      <c r="G57" s="272">
        <v>3167</v>
      </c>
      <c r="H57" s="272">
        <v>124</v>
      </c>
      <c r="I57" s="272">
        <v>8024</v>
      </c>
      <c r="J57" s="272">
        <v>12505</v>
      </c>
      <c r="K57" s="272">
        <v>4591</v>
      </c>
      <c r="L57" s="272">
        <v>4839</v>
      </c>
      <c r="M57" s="272">
        <v>206</v>
      </c>
      <c r="N57" s="272">
        <v>4615</v>
      </c>
      <c r="O57" s="272">
        <v>359</v>
      </c>
      <c r="P57" s="272">
        <v>557</v>
      </c>
      <c r="Q57" s="289">
        <f t="shared" si="0"/>
        <v>44298</v>
      </c>
    </row>
    <row r="58" spans="1:17" ht="18.75" x14ac:dyDescent="0.35">
      <c r="A58" s="264"/>
      <c r="B58" s="264"/>
      <c r="C58" s="265"/>
      <c r="D58" s="266"/>
      <c r="E58" s="265"/>
      <c r="F58" s="266"/>
      <c r="G58" s="267"/>
      <c r="H58" s="267"/>
      <c r="I58" s="267"/>
      <c r="J58" s="267"/>
      <c r="K58" s="267"/>
      <c r="L58" s="267"/>
      <c r="M58" s="267"/>
      <c r="N58" s="267"/>
      <c r="O58" s="267"/>
      <c r="P58" s="267"/>
      <c r="Q58" s="267"/>
    </row>
    <row r="59" spans="1:17" ht="18.75" x14ac:dyDescent="0.35">
      <c r="A59" s="264" t="s">
        <v>373</v>
      </c>
      <c r="B59" s="264"/>
      <c r="C59" s="265"/>
      <c r="D59" s="266"/>
      <c r="E59" s="265"/>
      <c r="F59" s="266"/>
      <c r="G59" s="267"/>
      <c r="H59" s="267"/>
      <c r="I59" s="267"/>
      <c r="J59" s="267"/>
      <c r="K59" s="267"/>
      <c r="L59" s="267"/>
      <c r="M59" s="267"/>
      <c r="N59" s="267"/>
      <c r="O59" s="267"/>
      <c r="P59" s="267"/>
      <c r="Q59" s="267"/>
    </row>
  </sheetData>
  <mergeCells count="31">
    <mergeCell ref="D2:AA2"/>
    <mergeCell ref="D3:G3"/>
    <mergeCell ref="AB2:AU2"/>
    <mergeCell ref="AV2:BO2"/>
    <mergeCell ref="BK3:BO3"/>
    <mergeCell ref="AG3:AK3"/>
    <mergeCell ref="AL3:AP3"/>
    <mergeCell ref="AQ3:AU3"/>
    <mergeCell ref="AV3:AZ3"/>
    <mergeCell ref="BA3:BE3"/>
    <mergeCell ref="BF3:BJ3"/>
    <mergeCell ref="H3:L3"/>
    <mergeCell ref="M3:Q3"/>
    <mergeCell ref="R3:V3"/>
    <mergeCell ref="W3:AA3"/>
    <mergeCell ref="AB3:AF3"/>
    <mergeCell ref="Q47:Q48"/>
    <mergeCell ref="A49:C49"/>
    <mergeCell ref="A50:C50"/>
    <mergeCell ref="A51:C51"/>
    <mergeCell ref="A52:C52"/>
    <mergeCell ref="D47:H47"/>
    <mergeCell ref="I47:L47"/>
    <mergeCell ref="M47:P47"/>
    <mergeCell ref="A55:C55"/>
    <mergeCell ref="A56:C56"/>
    <mergeCell ref="A57:C57"/>
    <mergeCell ref="A48:C48"/>
    <mergeCell ref="B47:C47"/>
    <mergeCell ref="A53:C53"/>
    <mergeCell ref="A54:C54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9"/>
  <sheetViews>
    <sheetView showGridLines="0" zoomScale="70" zoomScaleNormal="70" workbookViewId="0"/>
  </sheetViews>
  <sheetFormatPr baseColWidth="10" defaultRowHeight="18" x14ac:dyDescent="0.35"/>
  <cols>
    <col min="1" max="1" width="23.7109375" style="221" customWidth="1"/>
    <col min="2" max="2" width="17.7109375" style="221" customWidth="1"/>
    <col min="3" max="3" width="9.28515625" style="221" bestFit="1" customWidth="1"/>
    <col min="4" max="4" width="13.5703125" style="221" bestFit="1" customWidth="1"/>
    <col min="5" max="5" width="10" style="221" bestFit="1" customWidth="1"/>
    <col min="6" max="6" width="11" style="221" bestFit="1" customWidth="1"/>
    <col min="7" max="7" width="10.28515625" style="221" bestFit="1" customWidth="1"/>
    <col min="8" max="8" width="13.140625" style="221" customWidth="1"/>
    <col min="9" max="9" width="13.5703125" style="221" bestFit="1" customWidth="1"/>
    <col min="10" max="10" width="10" style="221" bestFit="1" customWidth="1"/>
    <col min="11" max="11" width="11" style="221" bestFit="1" customWidth="1"/>
    <col min="12" max="12" width="12.140625" style="221" customWidth="1"/>
    <col min="13" max="13" width="11.85546875" style="221" customWidth="1"/>
    <col min="14" max="14" width="13.5703125" style="221" bestFit="1" customWidth="1"/>
    <col min="15" max="15" width="10" style="221" bestFit="1" customWidth="1"/>
    <col min="16" max="16" width="11" style="221" bestFit="1" customWidth="1"/>
    <col min="17" max="17" width="10.28515625" style="221" bestFit="1" customWidth="1"/>
    <col min="18" max="18" width="9.5703125" style="221" bestFit="1" customWidth="1"/>
    <col min="19" max="19" width="13.5703125" style="221" bestFit="1" customWidth="1"/>
    <col min="20" max="20" width="10" style="221" bestFit="1" customWidth="1"/>
    <col min="21" max="21" width="11" style="221" bestFit="1" customWidth="1"/>
    <col min="22" max="22" width="10.28515625" style="221" bestFit="1" customWidth="1"/>
    <col min="23" max="23" width="9.28515625" style="221" bestFit="1" customWidth="1"/>
    <col min="24" max="24" width="13.5703125" style="221" bestFit="1" customWidth="1"/>
    <col min="25" max="25" width="10" style="221" bestFit="1" customWidth="1"/>
    <col min="26" max="26" width="11" style="221" bestFit="1" customWidth="1"/>
    <col min="27" max="27" width="10.28515625" style="221" bestFit="1" customWidth="1"/>
    <col min="28" max="28" width="9.28515625" style="221" bestFit="1" customWidth="1"/>
    <col min="29" max="29" width="13.5703125" style="221" bestFit="1" customWidth="1"/>
    <col min="30" max="30" width="10" style="221" bestFit="1" customWidth="1"/>
    <col min="31" max="31" width="11" style="221" bestFit="1" customWidth="1"/>
    <col min="32" max="32" width="10.28515625" style="221" bestFit="1" customWidth="1"/>
    <col min="33" max="33" width="9.28515625" style="221" bestFit="1" customWidth="1"/>
    <col min="34" max="34" width="13.5703125" style="221" bestFit="1" customWidth="1"/>
    <col min="35" max="35" width="10" style="221" bestFit="1" customWidth="1"/>
    <col min="36" max="36" width="11" style="221" bestFit="1" customWidth="1"/>
    <col min="37" max="37" width="10.28515625" style="221" bestFit="1" customWidth="1"/>
    <col min="38" max="38" width="9.28515625" style="221" bestFit="1" customWidth="1"/>
    <col min="39" max="39" width="13.5703125" style="221" bestFit="1" customWidth="1"/>
    <col min="40" max="40" width="10" style="221" bestFit="1" customWidth="1"/>
    <col min="41" max="41" width="11" style="221" bestFit="1" customWidth="1"/>
    <col min="42" max="42" width="10.28515625" style="221" bestFit="1" customWidth="1"/>
    <col min="43" max="43" width="8.28515625" style="221" bestFit="1" customWidth="1"/>
    <col min="44" max="44" width="13.5703125" style="221" bestFit="1" customWidth="1"/>
    <col min="45" max="45" width="10" style="221" bestFit="1" customWidth="1"/>
    <col min="46" max="46" width="11" style="221" bestFit="1" customWidth="1"/>
    <col min="47" max="47" width="10.28515625" style="221" bestFit="1" customWidth="1"/>
    <col min="48" max="48" width="9.5703125" style="221" bestFit="1" customWidth="1"/>
    <col min="49" max="49" width="13.5703125" style="221" bestFit="1" customWidth="1"/>
    <col min="50" max="50" width="10" style="221" bestFit="1" customWidth="1"/>
    <col min="51" max="51" width="11" style="221" bestFit="1" customWidth="1"/>
    <col min="52" max="52" width="10.28515625" style="221" bestFit="1" customWidth="1"/>
    <col min="53" max="53" width="9.5703125" style="221" bestFit="1" customWidth="1"/>
    <col min="54" max="54" width="13.5703125" style="221" bestFit="1" customWidth="1"/>
    <col min="55" max="55" width="10" style="221" bestFit="1" customWidth="1"/>
    <col min="56" max="56" width="11" style="221" bestFit="1" customWidth="1"/>
    <col min="57" max="57" width="10.28515625" style="221" bestFit="1" customWidth="1"/>
    <col min="58" max="58" width="9.5703125" style="221" bestFit="1" customWidth="1"/>
    <col min="59" max="59" width="13.5703125" style="221" bestFit="1" customWidth="1"/>
    <col min="60" max="60" width="10" style="221" bestFit="1" customWidth="1"/>
    <col min="61" max="61" width="11" style="221" bestFit="1" customWidth="1"/>
    <col min="62" max="62" width="10.28515625" style="221" bestFit="1" customWidth="1"/>
    <col min="63" max="63" width="9.5703125" style="221" bestFit="1" customWidth="1"/>
    <col min="64" max="64" width="13.5703125" style="221" bestFit="1" customWidth="1"/>
    <col min="65" max="65" width="10" style="221" bestFit="1" customWidth="1"/>
    <col min="66" max="66" width="11" style="221" bestFit="1" customWidth="1"/>
    <col min="67" max="67" width="10.28515625" style="221" bestFit="1" customWidth="1"/>
    <col min="68" max="16384" width="11.42578125" style="221"/>
  </cols>
  <sheetData>
    <row r="1" spans="1:67" x14ac:dyDescent="0.35">
      <c r="A1" s="221" t="s">
        <v>252</v>
      </c>
    </row>
    <row r="2" spans="1:67" x14ac:dyDescent="0.35">
      <c r="A2" s="1"/>
      <c r="B2" s="1"/>
      <c r="C2" s="237" t="s">
        <v>331</v>
      </c>
      <c r="D2" s="677" t="s">
        <v>329</v>
      </c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9"/>
      <c r="AB2" s="677" t="s">
        <v>332</v>
      </c>
      <c r="AC2" s="678"/>
      <c r="AD2" s="678"/>
      <c r="AE2" s="678"/>
      <c r="AF2" s="678"/>
      <c r="AG2" s="678"/>
      <c r="AH2" s="678"/>
      <c r="AI2" s="678"/>
      <c r="AJ2" s="678"/>
      <c r="AK2" s="678"/>
      <c r="AL2" s="678"/>
      <c r="AM2" s="678"/>
      <c r="AN2" s="678"/>
      <c r="AO2" s="678"/>
      <c r="AP2" s="678"/>
      <c r="AQ2" s="678"/>
      <c r="AR2" s="678"/>
      <c r="AS2" s="678"/>
      <c r="AT2" s="678"/>
      <c r="AU2" s="679"/>
      <c r="AV2" s="677" t="s">
        <v>333</v>
      </c>
      <c r="AW2" s="678"/>
      <c r="AX2" s="678"/>
      <c r="AY2" s="678"/>
      <c r="AZ2" s="678"/>
      <c r="BA2" s="678"/>
      <c r="BB2" s="678"/>
      <c r="BC2" s="678"/>
      <c r="BD2" s="678"/>
      <c r="BE2" s="678"/>
      <c r="BF2" s="678"/>
      <c r="BG2" s="678"/>
      <c r="BH2" s="678"/>
      <c r="BI2" s="678"/>
      <c r="BJ2" s="678"/>
      <c r="BK2" s="678"/>
      <c r="BL2" s="678"/>
      <c r="BM2" s="678"/>
      <c r="BN2" s="678"/>
      <c r="BO2" s="679"/>
    </row>
    <row r="3" spans="1:67" x14ac:dyDescent="0.35">
      <c r="A3" s="1"/>
      <c r="B3" s="1"/>
      <c r="C3" s="237" t="s">
        <v>330</v>
      </c>
      <c r="D3" s="678">
        <v>9</v>
      </c>
      <c r="E3" s="678"/>
      <c r="F3" s="678"/>
      <c r="G3" s="679"/>
      <c r="H3" s="677">
        <v>12</v>
      </c>
      <c r="I3" s="678"/>
      <c r="J3" s="678"/>
      <c r="K3" s="678"/>
      <c r="L3" s="679"/>
      <c r="M3" s="677">
        <v>46</v>
      </c>
      <c r="N3" s="678"/>
      <c r="O3" s="678"/>
      <c r="P3" s="678"/>
      <c r="Q3" s="679"/>
      <c r="R3" s="677">
        <v>48</v>
      </c>
      <c r="S3" s="678"/>
      <c r="T3" s="678"/>
      <c r="U3" s="678"/>
      <c r="V3" s="679"/>
      <c r="W3" s="677">
        <v>65</v>
      </c>
      <c r="X3" s="678"/>
      <c r="Y3" s="678"/>
      <c r="Z3" s="678"/>
      <c r="AA3" s="679"/>
      <c r="AB3" s="677">
        <v>11</v>
      </c>
      <c r="AC3" s="678"/>
      <c r="AD3" s="678"/>
      <c r="AE3" s="678"/>
      <c r="AF3" s="679"/>
      <c r="AG3" s="677">
        <v>30</v>
      </c>
      <c r="AH3" s="678"/>
      <c r="AI3" s="678"/>
      <c r="AJ3" s="678"/>
      <c r="AK3" s="679"/>
      <c r="AL3" s="677">
        <v>34</v>
      </c>
      <c r="AM3" s="678"/>
      <c r="AN3" s="678"/>
      <c r="AO3" s="678"/>
      <c r="AP3" s="679"/>
      <c r="AQ3" s="677">
        <v>66</v>
      </c>
      <c r="AR3" s="678"/>
      <c r="AS3" s="678"/>
      <c r="AT3" s="678"/>
      <c r="AU3" s="679"/>
      <c r="AV3" s="677">
        <v>31</v>
      </c>
      <c r="AW3" s="678"/>
      <c r="AX3" s="678"/>
      <c r="AY3" s="678"/>
      <c r="AZ3" s="679"/>
      <c r="BA3" s="677">
        <v>32</v>
      </c>
      <c r="BB3" s="678"/>
      <c r="BC3" s="678"/>
      <c r="BD3" s="678"/>
      <c r="BE3" s="679"/>
      <c r="BF3" s="677">
        <v>81</v>
      </c>
      <c r="BG3" s="678"/>
      <c r="BH3" s="678"/>
      <c r="BI3" s="678"/>
      <c r="BJ3" s="679"/>
      <c r="BK3" s="677">
        <v>82</v>
      </c>
      <c r="BL3" s="678"/>
      <c r="BM3" s="678"/>
      <c r="BN3" s="678"/>
      <c r="BO3" s="679"/>
    </row>
    <row r="4" spans="1:67" ht="36" x14ac:dyDescent="0.35">
      <c r="B4" s="222" t="s">
        <v>88</v>
      </c>
      <c r="C4" s="226"/>
      <c r="D4" s="223" t="s">
        <v>89</v>
      </c>
      <c r="E4" s="224" t="s">
        <v>90</v>
      </c>
      <c r="F4" s="225" t="s">
        <v>4</v>
      </c>
      <c r="G4" s="225" t="s">
        <v>91</v>
      </c>
      <c r="H4" s="226"/>
      <c r="I4" s="223" t="s">
        <v>89</v>
      </c>
      <c r="J4" s="224" t="s">
        <v>90</v>
      </c>
      <c r="K4" s="225" t="s">
        <v>4</v>
      </c>
      <c r="L4" s="225" t="s">
        <v>91</v>
      </c>
      <c r="M4" s="226"/>
      <c r="N4" s="223" t="s">
        <v>89</v>
      </c>
      <c r="O4" s="224" t="s">
        <v>90</v>
      </c>
      <c r="P4" s="225" t="s">
        <v>4</v>
      </c>
      <c r="Q4" s="225" t="s">
        <v>91</v>
      </c>
      <c r="R4" s="226"/>
      <c r="S4" s="223" t="s">
        <v>89</v>
      </c>
      <c r="T4" s="224" t="s">
        <v>90</v>
      </c>
      <c r="U4" s="225" t="s">
        <v>4</v>
      </c>
      <c r="V4" s="225" t="s">
        <v>91</v>
      </c>
      <c r="W4" s="226"/>
      <c r="X4" s="223" t="s">
        <v>89</v>
      </c>
      <c r="Y4" s="224" t="s">
        <v>90</v>
      </c>
      <c r="Z4" s="225" t="s">
        <v>4</v>
      </c>
      <c r="AA4" s="225" t="s">
        <v>91</v>
      </c>
      <c r="AB4" s="226"/>
      <c r="AC4" s="223" t="s">
        <v>89</v>
      </c>
      <c r="AD4" s="224" t="s">
        <v>90</v>
      </c>
      <c r="AE4" s="225" t="s">
        <v>4</v>
      </c>
      <c r="AF4" s="225" t="s">
        <v>91</v>
      </c>
      <c r="AG4" s="226"/>
      <c r="AH4" s="223" t="s">
        <v>89</v>
      </c>
      <c r="AI4" s="224" t="s">
        <v>90</v>
      </c>
      <c r="AJ4" s="225" t="s">
        <v>4</v>
      </c>
      <c r="AK4" s="225" t="s">
        <v>91</v>
      </c>
      <c r="AL4" s="226"/>
      <c r="AM4" s="223" t="s">
        <v>89</v>
      </c>
      <c r="AN4" s="224" t="s">
        <v>90</v>
      </c>
      <c r="AO4" s="225" t="s">
        <v>4</v>
      </c>
      <c r="AP4" s="225" t="s">
        <v>91</v>
      </c>
      <c r="AQ4" s="226"/>
      <c r="AR4" s="223" t="s">
        <v>89</v>
      </c>
      <c r="AS4" s="224" t="s">
        <v>90</v>
      </c>
      <c r="AT4" s="225" t="s">
        <v>4</v>
      </c>
      <c r="AU4" s="225" t="s">
        <v>91</v>
      </c>
      <c r="AV4" s="226"/>
      <c r="AW4" s="223" t="s">
        <v>89</v>
      </c>
      <c r="AX4" s="224" t="s">
        <v>90</v>
      </c>
      <c r="AY4" s="225" t="s">
        <v>4</v>
      </c>
      <c r="AZ4" s="225" t="s">
        <v>91</v>
      </c>
      <c r="BA4" s="226"/>
      <c r="BB4" s="223" t="s">
        <v>89</v>
      </c>
      <c r="BC4" s="224" t="s">
        <v>90</v>
      </c>
      <c r="BD4" s="225" t="s">
        <v>4</v>
      </c>
      <c r="BE4" s="225" t="s">
        <v>91</v>
      </c>
      <c r="BF4" s="226"/>
      <c r="BG4" s="223" t="s">
        <v>89</v>
      </c>
      <c r="BH4" s="224" t="s">
        <v>90</v>
      </c>
      <c r="BI4" s="225" t="s">
        <v>4</v>
      </c>
      <c r="BJ4" s="225" t="s">
        <v>91</v>
      </c>
      <c r="BK4" s="226"/>
      <c r="BL4" s="223" t="s">
        <v>89</v>
      </c>
      <c r="BM4" s="224" t="s">
        <v>90</v>
      </c>
      <c r="BN4" s="225" t="s">
        <v>4</v>
      </c>
      <c r="BO4" s="225" t="s">
        <v>91</v>
      </c>
    </row>
    <row r="5" spans="1:67" x14ac:dyDescent="0.35">
      <c r="A5" s="222" t="s">
        <v>74</v>
      </c>
      <c r="B5" s="222" t="s">
        <v>253</v>
      </c>
      <c r="C5" s="227">
        <v>142002.82999999999</v>
      </c>
      <c r="D5" s="228"/>
      <c r="E5" s="228"/>
      <c r="F5" s="228"/>
      <c r="G5" s="228"/>
      <c r="H5" s="227">
        <v>521935.73</v>
      </c>
      <c r="I5" s="228"/>
      <c r="J5" s="228"/>
      <c r="K5" s="228"/>
      <c r="L5" s="228"/>
      <c r="M5" s="227">
        <v>222130.99</v>
      </c>
      <c r="N5" s="228"/>
      <c r="O5" s="228"/>
      <c r="P5" s="228"/>
      <c r="Q5" s="228"/>
      <c r="R5" s="227">
        <v>285648.17</v>
      </c>
      <c r="S5" s="228"/>
      <c r="T5" s="228"/>
      <c r="U5" s="228"/>
      <c r="V5" s="228"/>
      <c r="W5" s="227">
        <v>126687.92</v>
      </c>
      <c r="X5" s="228"/>
      <c r="Y5" s="228"/>
      <c r="Z5" s="228"/>
      <c r="AA5" s="228"/>
      <c r="AB5" s="227">
        <v>196449.36</v>
      </c>
      <c r="AC5" s="228"/>
      <c r="AD5" s="228"/>
      <c r="AE5" s="228"/>
      <c r="AF5" s="228"/>
      <c r="AG5" s="227">
        <v>141461.28</v>
      </c>
      <c r="AH5" s="228"/>
      <c r="AI5" s="228"/>
      <c r="AJ5" s="228"/>
      <c r="AK5" s="228"/>
      <c r="AL5" s="227">
        <v>136029.14000000001</v>
      </c>
      <c r="AM5" s="228"/>
      <c r="AN5" s="228"/>
      <c r="AO5" s="228"/>
      <c r="AP5" s="228"/>
      <c r="AQ5" s="227">
        <v>77211.839999999997</v>
      </c>
      <c r="AR5" s="228"/>
      <c r="AS5" s="228"/>
      <c r="AT5" s="228"/>
      <c r="AU5" s="228"/>
      <c r="AV5" s="227">
        <v>327324.14</v>
      </c>
      <c r="AW5" s="228"/>
      <c r="AX5" s="228"/>
      <c r="AY5" s="228"/>
      <c r="AZ5" s="228"/>
      <c r="BA5" s="227">
        <v>444203.16</v>
      </c>
      <c r="BB5" s="228"/>
      <c r="BC5" s="228"/>
      <c r="BD5" s="228"/>
      <c r="BE5" s="228"/>
      <c r="BF5" s="227">
        <v>294991.56</v>
      </c>
      <c r="BG5" s="228"/>
      <c r="BH5" s="228"/>
      <c r="BI5" s="228"/>
      <c r="BJ5" s="228"/>
      <c r="BK5" s="227">
        <v>204732.79999999999</v>
      </c>
      <c r="BL5" s="228"/>
      <c r="BM5" s="228"/>
      <c r="BN5" s="228"/>
      <c r="BO5" s="228"/>
    </row>
    <row r="6" spans="1:67" x14ac:dyDescent="0.35">
      <c r="A6" s="222" t="s">
        <v>75</v>
      </c>
      <c r="B6" s="222" t="s">
        <v>254</v>
      </c>
      <c r="C6" s="227">
        <v>188523.2</v>
      </c>
      <c r="D6" s="228"/>
      <c r="E6" s="228"/>
      <c r="F6" s="228"/>
      <c r="G6" s="228"/>
      <c r="H6" s="227">
        <v>490412.85</v>
      </c>
      <c r="I6" s="228"/>
      <c r="J6" s="228"/>
      <c r="K6" s="228"/>
      <c r="L6" s="228"/>
      <c r="M6" s="227">
        <v>204791.81</v>
      </c>
      <c r="N6" s="228"/>
      <c r="O6" s="228"/>
      <c r="P6" s="228"/>
      <c r="Q6" s="228"/>
      <c r="R6" s="227">
        <v>233912.26</v>
      </c>
      <c r="S6" s="228"/>
      <c r="T6" s="228"/>
      <c r="U6" s="228"/>
      <c r="V6" s="228"/>
      <c r="W6" s="227">
        <v>183008.46</v>
      </c>
      <c r="X6" s="228"/>
      <c r="Y6" s="228"/>
      <c r="Z6" s="228"/>
      <c r="AA6" s="228"/>
      <c r="AB6" s="227">
        <v>158015.84</v>
      </c>
      <c r="AC6" s="228"/>
      <c r="AD6" s="228"/>
      <c r="AE6" s="228"/>
      <c r="AF6" s="228"/>
      <c r="AG6" s="227">
        <v>98568.18</v>
      </c>
      <c r="AH6" s="228"/>
      <c r="AI6" s="228"/>
      <c r="AJ6" s="228"/>
      <c r="AK6" s="228"/>
      <c r="AL6" s="227">
        <v>84171.5</v>
      </c>
      <c r="AM6" s="228"/>
      <c r="AN6" s="228"/>
      <c r="AO6" s="228"/>
      <c r="AP6" s="228"/>
      <c r="AQ6" s="227">
        <v>63680.27</v>
      </c>
      <c r="AR6" s="228"/>
      <c r="AS6" s="228"/>
      <c r="AT6" s="228"/>
      <c r="AU6" s="228"/>
      <c r="AV6" s="227">
        <v>334164.27</v>
      </c>
      <c r="AW6" s="228"/>
      <c r="AX6" s="228"/>
      <c r="AY6" s="228"/>
      <c r="AZ6" s="228"/>
      <c r="BA6" s="227">
        <v>420275.65</v>
      </c>
      <c r="BB6" s="228"/>
      <c r="BC6" s="228"/>
      <c r="BD6" s="228"/>
      <c r="BE6" s="228"/>
      <c r="BF6" s="227">
        <v>281886.90999999997</v>
      </c>
      <c r="BG6" s="228"/>
      <c r="BH6" s="228"/>
      <c r="BI6" s="228"/>
      <c r="BJ6" s="228"/>
      <c r="BK6" s="227">
        <v>197995.79</v>
      </c>
      <c r="BL6" s="228"/>
      <c r="BM6" s="228"/>
      <c r="BN6" s="228"/>
      <c r="BO6" s="228"/>
    </row>
    <row r="7" spans="1:67" x14ac:dyDescent="0.35">
      <c r="A7" s="229" t="s">
        <v>14</v>
      </c>
      <c r="B7" s="229" t="s">
        <v>255</v>
      </c>
      <c r="C7" s="230"/>
      <c r="D7" s="230">
        <v>1993</v>
      </c>
      <c r="E7" s="230">
        <v>46236.373749999999</v>
      </c>
      <c r="F7" s="230">
        <v>23199.384721525337</v>
      </c>
      <c r="G7" s="230">
        <v>13805.17</v>
      </c>
      <c r="H7" s="230"/>
      <c r="I7" s="230">
        <v>7052</v>
      </c>
      <c r="J7" s="230">
        <v>162528.88613</v>
      </c>
      <c r="K7" s="230">
        <v>23047.204499432784</v>
      </c>
      <c r="L7" s="230">
        <v>19037.255000000001</v>
      </c>
      <c r="M7" s="230"/>
      <c r="N7" s="230">
        <v>3402</v>
      </c>
      <c r="O7" s="230">
        <v>58498.384009999994</v>
      </c>
      <c r="P7" s="230">
        <v>17195.292184009406</v>
      </c>
      <c r="Q7" s="230">
        <v>10855.365</v>
      </c>
      <c r="R7" s="230"/>
      <c r="S7" s="230">
        <v>2174</v>
      </c>
      <c r="T7" s="230">
        <v>61710.833210000004</v>
      </c>
      <c r="U7" s="230">
        <v>28385.847842686293</v>
      </c>
      <c r="V7" s="230">
        <v>22939.16</v>
      </c>
      <c r="W7" s="230"/>
      <c r="X7" s="230">
        <v>3735</v>
      </c>
      <c r="Y7" s="230">
        <v>49175.08988</v>
      </c>
      <c r="Z7" s="230">
        <v>13166.021386880857</v>
      </c>
      <c r="AA7" s="230">
        <v>8381.8299999999981</v>
      </c>
      <c r="AB7" s="230"/>
      <c r="AC7" s="230">
        <v>2746</v>
      </c>
      <c r="AD7" s="230">
        <v>39928.690210000001</v>
      </c>
      <c r="AE7" s="230">
        <v>14540.673783685361</v>
      </c>
      <c r="AF7" s="230">
        <v>6613.7749999999996</v>
      </c>
      <c r="AG7" s="230"/>
      <c r="AH7" s="230">
        <v>2223</v>
      </c>
      <c r="AI7" s="230">
        <v>25357.550520000001</v>
      </c>
      <c r="AJ7" s="230">
        <v>11406.905317139001</v>
      </c>
      <c r="AK7" s="230">
        <v>4454.95</v>
      </c>
      <c r="AL7" s="230"/>
      <c r="AM7" s="230">
        <v>1408</v>
      </c>
      <c r="AN7" s="230">
        <v>19094.847260000002</v>
      </c>
      <c r="AO7" s="230">
        <v>13561.681292613637</v>
      </c>
      <c r="AP7" s="230">
        <v>3419.3199999999997</v>
      </c>
      <c r="AQ7" s="230"/>
      <c r="AR7" s="230">
        <v>844</v>
      </c>
      <c r="AS7" s="230">
        <v>12896.733689999999</v>
      </c>
      <c r="AT7" s="230">
        <v>15280.490154028435</v>
      </c>
      <c r="AU7" s="230">
        <v>3886.85</v>
      </c>
      <c r="AV7" s="230"/>
      <c r="AW7" s="230">
        <v>5068</v>
      </c>
      <c r="AX7" s="230">
        <v>84985.241699999999</v>
      </c>
      <c r="AY7" s="230">
        <v>16768.990074980269</v>
      </c>
      <c r="AZ7" s="230">
        <v>9992.9549999999999</v>
      </c>
      <c r="BA7" s="230"/>
      <c r="BB7" s="230">
        <v>6087</v>
      </c>
      <c r="BC7" s="230">
        <v>107260.88245999999</v>
      </c>
      <c r="BD7" s="230">
        <v>17621.304823394119</v>
      </c>
      <c r="BE7" s="230">
        <v>13601.26</v>
      </c>
      <c r="BF7" s="230"/>
      <c r="BG7" s="230">
        <v>4542</v>
      </c>
      <c r="BH7" s="230">
        <v>81272.687560000006</v>
      </c>
      <c r="BI7" s="230">
        <v>17893.590391897844</v>
      </c>
      <c r="BJ7" s="230">
        <v>13361.9</v>
      </c>
      <c r="BK7" s="230"/>
      <c r="BL7" s="230">
        <v>3871</v>
      </c>
      <c r="BM7" s="230">
        <v>50727.109589999993</v>
      </c>
      <c r="BN7" s="230">
        <v>13104.394107465771</v>
      </c>
      <c r="BO7" s="230">
        <v>8090.61</v>
      </c>
    </row>
    <row r="8" spans="1:67" x14ac:dyDescent="0.35">
      <c r="A8" s="232" t="s">
        <v>15</v>
      </c>
      <c r="B8" s="232" t="s">
        <v>256</v>
      </c>
      <c r="C8" s="233"/>
      <c r="D8" s="233">
        <v>1978</v>
      </c>
      <c r="E8" s="233">
        <v>38113.543939999996</v>
      </c>
      <c r="F8" s="233">
        <v>19268.727977755309</v>
      </c>
      <c r="G8" s="233">
        <v>11343.255000000001</v>
      </c>
      <c r="H8" s="233"/>
      <c r="I8" s="233">
        <v>7010</v>
      </c>
      <c r="J8" s="233">
        <v>111014.17392</v>
      </c>
      <c r="K8" s="233">
        <v>15836.54406847361</v>
      </c>
      <c r="L8" s="233">
        <v>13195.329999999998</v>
      </c>
      <c r="M8" s="233"/>
      <c r="N8" s="233">
        <v>3395</v>
      </c>
      <c r="O8" s="233">
        <v>45126.27233</v>
      </c>
      <c r="P8" s="233">
        <v>13291.980067746686</v>
      </c>
      <c r="Q8" s="233">
        <v>9156.33</v>
      </c>
      <c r="R8" s="233"/>
      <c r="S8" s="233">
        <v>2167</v>
      </c>
      <c r="T8" s="233">
        <v>47539.651720000002</v>
      </c>
      <c r="U8" s="233">
        <v>21938.002639593909</v>
      </c>
      <c r="V8" s="233">
        <v>17531.04</v>
      </c>
      <c r="W8" s="233"/>
      <c r="X8" s="233">
        <v>3710</v>
      </c>
      <c r="Y8" s="233">
        <v>39678.6515</v>
      </c>
      <c r="Z8" s="233">
        <v>10695.054312668464</v>
      </c>
      <c r="AA8" s="233">
        <v>6848.43</v>
      </c>
      <c r="AB8" s="233"/>
      <c r="AC8" s="233">
        <v>2738</v>
      </c>
      <c r="AD8" s="233">
        <v>34691.40713</v>
      </c>
      <c r="AE8" s="233">
        <v>12670.345920379839</v>
      </c>
      <c r="AF8" s="233">
        <v>6242.6849999999995</v>
      </c>
      <c r="AG8" s="233"/>
      <c r="AH8" s="233">
        <v>2195</v>
      </c>
      <c r="AI8" s="233">
        <v>21885.944199999998</v>
      </c>
      <c r="AJ8" s="233">
        <v>9970.8174031890667</v>
      </c>
      <c r="AK8" s="233">
        <v>4306.87</v>
      </c>
      <c r="AL8" s="233"/>
      <c r="AM8" s="233">
        <v>1391</v>
      </c>
      <c r="AN8" s="233">
        <v>16781.173600000002</v>
      </c>
      <c r="AO8" s="233">
        <v>12064.107548526241</v>
      </c>
      <c r="AP8" s="233">
        <v>3403.13</v>
      </c>
      <c r="AQ8" s="233"/>
      <c r="AR8" s="233">
        <v>840</v>
      </c>
      <c r="AS8" s="233">
        <v>11279.8626</v>
      </c>
      <c r="AT8" s="233">
        <v>13428.407857142858</v>
      </c>
      <c r="AU8" s="233">
        <v>3666.7049999999999</v>
      </c>
      <c r="AV8" s="233"/>
      <c r="AW8" s="233">
        <v>5055</v>
      </c>
      <c r="AX8" s="233">
        <v>73110.651249999995</v>
      </c>
      <c r="AY8" s="233">
        <v>14463.036844708209</v>
      </c>
      <c r="AZ8" s="233">
        <v>8920.73</v>
      </c>
      <c r="BA8" s="233"/>
      <c r="BB8" s="233">
        <v>6072</v>
      </c>
      <c r="BC8" s="233">
        <v>94277.417959999992</v>
      </c>
      <c r="BD8" s="233">
        <v>15526.583985507246</v>
      </c>
      <c r="BE8" s="233">
        <v>12333.055</v>
      </c>
      <c r="BF8" s="233"/>
      <c r="BG8" s="233">
        <v>4525</v>
      </c>
      <c r="BH8" s="233">
        <v>63465.021130000001</v>
      </c>
      <c r="BI8" s="233">
        <v>14025.419034254144</v>
      </c>
      <c r="BJ8" s="233">
        <v>11258.73</v>
      </c>
      <c r="BK8" s="233"/>
      <c r="BL8" s="233">
        <v>3861</v>
      </c>
      <c r="BM8" s="233">
        <v>44404.720270000005</v>
      </c>
      <c r="BN8" s="233">
        <v>11500.834050764051</v>
      </c>
      <c r="BO8" s="233">
        <v>7708.66</v>
      </c>
    </row>
    <row r="9" spans="1:67" x14ac:dyDescent="0.35">
      <c r="A9" s="222" t="s">
        <v>17</v>
      </c>
      <c r="B9" s="222" t="s">
        <v>257</v>
      </c>
      <c r="C9" s="234"/>
      <c r="D9" s="227">
        <v>1977</v>
      </c>
      <c r="E9" s="227">
        <v>19363.75446</v>
      </c>
      <c r="F9" s="227">
        <v>9794.5141426403643</v>
      </c>
      <c r="G9" s="227">
        <v>5116.33</v>
      </c>
      <c r="H9" s="234"/>
      <c r="I9" s="227">
        <v>7009</v>
      </c>
      <c r="J9" s="227">
        <v>53464.525139999998</v>
      </c>
      <c r="K9" s="227">
        <v>7627.9819004137535</v>
      </c>
      <c r="L9" s="227">
        <v>6176</v>
      </c>
      <c r="M9" s="234"/>
      <c r="N9" s="227">
        <v>3395</v>
      </c>
      <c r="O9" s="227">
        <v>22314.323969999998</v>
      </c>
      <c r="P9" s="227">
        <v>6572.7022002945505</v>
      </c>
      <c r="Q9" s="227">
        <v>4177.45</v>
      </c>
      <c r="R9" s="234"/>
      <c r="S9" s="227">
        <v>2167</v>
      </c>
      <c r="T9" s="227">
        <v>23616.071969999997</v>
      </c>
      <c r="U9" s="227">
        <v>10898.048901707429</v>
      </c>
      <c r="V9" s="227">
        <v>8506.9699999999993</v>
      </c>
      <c r="W9" s="234"/>
      <c r="X9" s="227">
        <v>3708</v>
      </c>
      <c r="Y9" s="227">
        <v>19597.895479999999</v>
      </c>
      <c r="Z9" s="227">
        <v>5285.3008306364618</v>
      </c>
      <c r="AA9" s="227">
        <v>3150.0550000000003</v>
      </c>
      <c r="AB9" s="234"/>
      <c r="AC9" s="227">
        <v>2737</v>
      </c>
      <c r="AD9" s="227">
        <v>17691.674480000001</v>
      </c>
      <c r="AE9" s="227">
        <v>6463.8927584947023</v>
      </c>
      <c r="AF9" s="227">
        <v>2824.24</v>
      </c>
      <c r="AG9" s="234"/>
      <c r="AH9" s="227">
        <v>2193</v>
      </c>
      <c r="AI9" s="227">
        <v>11134.40047</v>
      </c>
      <c r="AJ9" s="227">
        <v>5077.2459963520296</v>
      </c>
      <c r="AK9" s="227">
        <v>1970.69</v>
      </c>
      <c r="AL9" s="234"/>
      <c r="AM9" s="227">
        <v>1391</v>
      </c>
      <c r="AN9" s="227">
        <v>8715.7838200000006</v>
      </c>
      <c r="AO9" s="227">
        <v>6265.8402731847591</v>
      </c>
      <c r="AP9" s="227">
        <v>1569.29</v>
      </c>
      <c r="AQ9" s="234"/>
      <c r="AR9" s="227">
        <v>840</v>
      </c>
      <c r="AS9" s="227">
        <v>5765.4424100000006</v>
      </c>
      <c r="AT9" s="227">
        <v>6863.6219166666669</v>
      </c>
      <c r="AU9" s="227">
        <v>1570.1550000000002</v>
      </c>
      <c r="AV9" s="234"/>
      <c r="AW9" s="227">
        <v>5054</v>
      </c>
      <c r="AX9" s="227">
        <v>37676.740600000005</v>
      </c>
      <c r="AY9" s="227">
        <v>7454.8358923624855</v>
      </c>
      <c r="AZ9" s="227">
        <v>4114.3599999999997</v>
      </c>
      <c r="BA9" s="234"/>
      <c r="BB9" s="227">
        <v>6072</v>
      </c>
      <c r="BC9" s="227">
        <v>48372.18621</v>
      </c>
      <c r="BD9" s="227">
        <v>7966.4338290513833</v>
      </c>
      <c r="BE9" s="227">
        <v>5721.27</v>
      </c>
      <c r="BF9" s="234"/>
      <c r="BG9" s="227">
        <v>4524</v>
      </c>
      <c r="BH9" s="227">
        <v>31461.580730000001</v>
      </c>
      <c r="BI9" s="227">
        <v>6954.3723983200707</v>
      </c>
      <c r="BJ9" s="227">
        <v>5132.97</v>
      </c>
      <c r="BK9" s="234"/>
      <c r="BL9" s="227">
        <v>3860</v>
      </c>
      <c r="BM9" s="227">
        <v>22200.94641</v>
      </c>
      <c r="BN9" s="227">
        <v>5751.5405207253889</v>
      </c>
      <c r="BO9" s="227">
        <v>3510.45</v>
      </c>
    </row>
    <row r="10" spans="1:67" x14ac:dyDescent="0.35">
      <c r="A10" s="222" t="s">
        <v>19</v>
      </c>
      <c r="B10" s="222" t="s">
        <v>258</v>
      </c>
      <c r="C10" s="234"/>
      <c r="D10" s="227">
        <v>1977</v>
      </c>
      <c r="E10" s="227">
        <v>13410.05746</v>
      </c>
      <c r="F10" s="227">
        <v>6783.0336165907938</v>
      </c>
      <c r="G10" s="227">
        <v>3566.35</v>
      </c>
      <c r="H10" s="234"/>
      <c r="I10" s="227">
        <v>7007</v>
      </c>
      <c r="J10" s="227">
        <v>36988.78299</v>
      </c>
      <c r="K10" s="227">
        <v>5278.8330226915941</v>
      </c>
      <c r="L10" s="227">
        <v>4276.03</v>
      </c>
      <c r="M10" s="234"/>
      <c r="N10" s="227">
        <v>3393</v>
      </c>
      <c r="O10" s="227">
        <v>15454.372509999999</v>
      </c>
      <c r="P10" s="227">
        <v>4554.7811700559978</v>
      </c>
      <c r="Q10" s="227">
        <v>2891.15</v>
      </c>
      <c r="R10" s="234"/>
      <c r="S10" s="227">
        <v>2166</v>
      </c>
      <c r="T10" s="227">
        <v>16357.440849999999</v>
      </c>
      <c r="U10" s="227">
        <v>7551.9117497691595</v>
      </c>
      <c r="V10" s="227">
        <v>5905.6550000000007</v>
      </c>
      <c r="W10" s="234"/>
      <c r="X10" s="227">
        <v>3707</v>
      </c>
      <c r="Y10" s="227">
        <v>13562.721939999999</v>
      </c>
      <c r="Z10" s="227">
        <v>3658.6786997572162</v>
      </c>
      <c r="AA10" s="227">
        <v>2167.64</v>
      </c>
      <c r="AB10" s="234"/>
      <c r="AC10" s="227">
        <v>2736</v>
      </c>
      <c r="AD10" s="227">
        <v>12244.63183</v>
      </c>
      <c r="AE10" s="227">
        <v>4475.3771308479536</v>
      </c>
      <c r="AF10" s="227">
        <v>1963.5450000000001</v>
      </c>
      <c r="AG10" s="234"/>
      <c r="AH10" s="227">
        <v>2189</v>
      </c>
      <c r="AI10" s="227">
        <v>7680.6641100000006</v>
      </c>
      <c r="AJ10" s="227">
        <v>3508.7547327546827</v>
      </c>
      <c r="AK10" s="227">
        <v>1367.75</v>
      </c>
      <c r="AL10" s="234"/>
      <c r="AM10" s="227">
        <v>1381</v>
      </c>
      <c r="AN10" s="227">
        <v>5987.9819800000005</v>
      </c>
      <c r="AO10" s="227">
        <v>4335.9753656770454</v>
      </c>
      <c r="AP10" s="227">
        <v>1046.8800000000001</v>
      </c>
      <c r="AQ10" s="234"/>
      <c r="AR10" s="227">
        <v>840</v>
      </c>
      <c r="AS10" s="227">
        <v>4019.1939300000004</v>
      </c>
      <c r="AT10" s="227">
        <v>4784.7546785714285</v>
      </c>
      <c r="AU10" s="227">
        <v>1097.415</v>
      </c>
      <c r="AV10" s="234"/>
      <c r="AW10" s="227">
        <v>5048</v>
      </c>
      <c r="AX10" s="227">
        <v>26020.971129999998</v>
      </c>
      <c r="AY10" s="227">
        <v>5154.709019413629</v>
      </c>
      <c r="AZ10" s="227">
        <v>2839.4549999999999</v>
      </c>
      <c r="BA10" s="234"/>
      <c r="BB10" s="227">
        <v>6064</v>
      </c>
      <c r="BC10" s="227">
        <v>33383.838490000002</v>
      </c>
      <c r="BD10" s="227">
        <v>5505.2504106200531</v>
      </c>
      <c r="BE10" s="227">
        <v>3951.4049999999997</v>
      </c>
      <c r="BF10" s="234"/>
      <c r="BG10" s="227">
        <v>4523</v>
      </c>
      <c r="BH10" s="227">
        <v>21741.01281</v>
      </c>
      <c r="BI10" s="227">
        <v>4806.7682533716561</v>
      </c>
      <c r="BJ10" s="227">
        <v>3550.27</v>
      </c>
      <c r="BK10" s="234"/>
      <c r="BL10" s="227">
        <v>3859</v>
      </c>
      <c r="BM10" s="227">
        <v>15324.900300000001</v>
      </c>
      <c r="BN10" s="227">
        <v>3971.2102358123866</v>
      </c>
      <c r="BO10" s="227">
        <v>2405.36</v>
      </c>
    </row>
    <row r="11" spans="1:67" x14ac:dyDescent="0.35">
      <c r="A11" s="222" t="s">
        <v>20</v>
      </c>
      <c r="B11" s="222" t="s">
        <v>259</v>
      </c>
      <c r="C11" s="234"/>
      <c r="D11" s="227">
        <v>1974</v>
      </c>
      <c r="E11" s="227">
        <v>4628.2095899999995</v>
      </c>
      <c r="F11" s="227">
        <v>2344.5843920972643</v>
      </c>
      <c r="G11" s="227">
        <v>2518.4650000000001</v>
      </c>
      <c r="H11" s="234"/>
      <c r="I11" s="227">
        <v>7009</v>
      </c>
      <c r="J11" s="227">
        <v>18292.110570000001</v>
      </c>
      <c r="K11" s="227">
        <v>2609.8031916107861</v>
      </c>
      <c r="L11" s="227">
        <v>2579.2199999999998</v>
      </c>
      <c r="M11" s="234"/>
      <c r="N11" s="227">
        <v>3395</v>
      </c>
      <c r="O11" s="227">
        <v>6629.1932299999999</v>
      </c>
      <c r="P11" s="227">
        <v>1952.6342356406481</v>
      </c>
      <c r="Q11" s="227">
        <v>1871.23</v>
      </c>
      <c r="R11" s="234"/>
      <c r="S11" s="227">
        <v>2167</v>
      </c>
      <c r="T11" s="227">
        <v>6779.5774700000002</v>
      </c>
      <c r="U11" s="227">
        <v>3128.554439317028</v>
      </c>
      <c r="V11" s="227">
        <v>2579.2199999999998</v>
      </c>
      <c r="W11" s="234"/>
      <c r="X11" s="227">
        <v>3708</v>
      </c>
      <c r="Y11" s="227">
        <v>5836.8168299999998</v>
      </c>
      <c r="Z11" s="227">
        <v>1574.1145711974109</v>
      </c>
      <c r="AA11" s="227">
        <v>1434.51</v>
      </c>
      <c r="AB11" s="234"/>
      <c r="AC11" s="227">
        <v>2738</v>
      </c>
      <c r="AD11" s="227">
        <v>4243.4659199999996</v>
      </c>
      <c r="AE11" s="227">
        <v>1549.8414609203799</v>
      </c>
      <c r="AF11" s="227">
        <v>1277.96</v>
      </c>
      <c r="AG11" s="234"/>
      <c r="AH11" s="227">
        <v>2193</v>
      </c>
      <c r="AI11" s="227">
        <v>2784.5511799999995</v>
      </c>
      <c r="AJ11" s="227">
        <v>1269.7451801185591</v>
      </c>
      <c r="AK11" s="227">
        <v>885.37</v>
      </c>
      <c r="AL11" s="234"/>
      <c r="AM11" s="227">
        <v>1391</v>
      </c>
      <c r="AN11" s="227">
        <v>1847.28503</v>
      </c>
      <c r="AO11" s="227">
        <v>1328.0266211358735</v>
      </c>
      <c r="AP11" s="227">
        <v>721.02</v>
      </c>
      <c r="AQ11" s="234"/>
      <c r="AR11" s="227">
        <v>840</v>
      </c>
      <c r="AS11" s="227">
        <v>1275.57422</v>
      </c>
      <c r="AT11" s="227">
        <v>1518.5407380952381</v>
      </c>
      <c r="AU11" s="227">
        <v>911.20500000000004</v>
      </c>
      <c r="AV11" s="234"/>
      <c r="AW11" s="227">
        <v>5054</v>
      </c>
      <c r="AX11" s="227">
        <v>8630.2885800000004</v>
      </c>
      <c r="AY11" s="227">
        <v>1707.6154689354967</v>
      </c>
      <c r="AZ11" s="227">
        <v>1835.22</v>
      </c>
      <c r="BA11" s="234"/>
      <c r="BB11" s="227">
        <v>6072</v>
      </c>
      <c r="BC11" s="227">
        <v>11455.491759999999</v>
      </c>
      <c r="BD11" s="227">
        <v>1886.6093148880104</v>
      </c>
      <c r="BE11" s="227">
        <v>2463.9049999999997</v>
      </c>
      <c r="BF11" s="234"/>
      <c r="BG11" s="227">
        <v>4522</v>
      </c>
      <c r="BH11" s="227">
        <v>9233.2231599999996</v>
      </c>
      <c r="BI11" s="227">
        <v>2041.8450154798761</v>
      </c>
      <c r="BJ11" s="227">
        <v>2319.8150000000001</v>
      </c>
      <c r="BK11" s="234"/>
      <c r="BL11" s="227">
        <v>3860</v>
      </c>
      <c r="BM11" s="227">
        <v>6296.3744699999997</v>
      </c>
      <c r="BN11" s="227">
        <v>1631.1850958549221</v>
      </c>
      <c r="BO11" s="227">
        <v>1573.08</v>
      </c>
    </row>
    <row r="12" spans="1:67" x14ac:dyDescent="0.35">
      <c r="A12" s="222" t="s">
        <v>21</v>
      </c>
      <c r="B12" s="222" t="s">
        <v>260</v>
      </c>
      <c r="C12" s="234"/>
      <c r="D12" s="227">
        <v>248</v>
      </c>
      <c r="E12" s="227">
        <v>711.52242999999999</v>
      </c>
      <c r="F12" s="227">
        <v>2869.042056451613</v>
      </c>
      <c r="G12" s="227">
        <v>3489.14</v>
      </c>
      <c r="H12" s="234"/>
      <c r="I12" s="227">
        <v>727</v>
      </c>
      <c r="J12" s="227">
        <v>2268.7552199999996</v>
      </c>
      <c r="K12" s="227">
        <v>3120.7086932599723</v>
      </c>
      <c r="L12" s="227">
        <v>3489.14</v>
      </c>
      <c r="M12" s="234"/>
      <c r="N12" s="227">
        <v>268</v>
      </c>
      <c r="O12" s="227">
        <v>728.38261999999997</v>
      </c>
      <c r="P12" s="227">
        <v>2717.8455970149253</v>
      </c>
      <c r="Q12" s="227">
        <v>3489.14</v>
      </c>
      <c r="R12" s="234"/>
      <c r="S12" s="227">
        <v>244</v>
      </c>
      <c r="T12" s="227">
        <v>786.56142999999997</v>
      </c>
      <c r="U12" s="227">
        <v>3223.612418032787</v>
      </c>
      <c r="V12" s="227">
        <v>3489.14</v>
      </c>
      <c r="W12" s="234"/>
      <c r="X12" s="227">
        <v>249</v>
      </c>
      <c r="Y12" s="227">
        <v>681.21725000000004</v>
      </c>
      <c r="Z12" s="227">
        <v>2735.8122489959837</v>
      </c>
      <c r="AA12" s="227">
        <v>3489.14</v>
      </c>
      <c r="AB12" s="234"/>
      <c r="AC12" s="227">
        <v>204</v>
      </c>
      <c r="AD12" s="227">
        <v>511.63489999999996</v>
      </c>
      <c r="AE12" s="227">
        <v>2508.0142156862744</v>
      </c>
      <c r="AF12" s="227">
        <v>3489.14</v>
      </c>
      <c r="AG12" s="234"/>
      <c r="AH12" s="227">
        <v>139</v>
      </c>
      <c r="AI12" s="227">
        <v>286.32844</v>
      </c>
      <c r="AJ12" s="227">
        <v>2059.9168345323742</v>
      </c>
      <c r="AK12" s="227">
        <v>1726.1</v>
      </c>
      <c r="AL12" s="234"/>
      <c r="AM12" s="227">
        <v>116</v>
      </c>
      <c r="AN12" s="227">
        <v>230.12277</v>
      </c>
      <c r="AO12" s="227">
        <v>1983.8169827586207</v>
      </c>
      <c r="AP12" s="227">
        <v>2032.84</v>
      </c>
      <c r="AQ12" s="234"/>
      <c r="AR12" s="227">
        <v>90</v>
      </c>
      <c r="AS12" s="227">
        <v>219.65203999999997</v>
      </c>
      <c r="AT12" s="227">
        <v>2440.5782222222219</v>
      </c>
      <c r="AU12" s="227">
        <v>3489.14</v>
      </c>
      <c r="AV12" s="234"/>
      <c r="AW12" s="227">
        <v>292</v>
      </c>
      <c r="AX12" s="227">
        <v>782.65093999999999</v>
      </c>
      <c r="AY12" s="227">
        <v>2680.3114383561642</v>
      </c>
      <c r="AZ12" s="227">
        <v>3489.14</v>
      </c>
      <c r="BA12" s="234"/>
      <c r="BB12" s="227">
        <v>368</v>
      </c>
      <c r="BC12" s="227">
        <v>1065.9014999999999</v>
      </c>
      <c r="BD12" s="227">
        <v>2896.4714673913045</v>
      </c>
      <c r="BE12" s="227">
        <v>3489.14</v>
      </c>
      <c r="BF12" s="234"/>
      <c r="BG12" s="227">
        <v>371</v>
      </c>
      <c r="BH12" s="227">
        <v>1029.20443</v>
      </c>
      <c r="BI12" s="227">
        <v>2774.1359299191372</v>
      </c>
      <c r="BJ12" s="227">
        <v>3489.14</v>
      </c>
      <c r="BK12" s="234"/>
      <c r="BL12" s="227">
        <v>220</v>
      </c>
      <c r="BM12" s="227">
        <v>582.49909000000002</v>
      </c>
      <c r="BN12" s="227">
        <v>2647.7231363636365</v>
      </c>
      <c r="BO12" s="227">
        <v>3489.14</v>
      </c>
    </row>
    <row r="13" spans="1:67" x14ac:dyDescent="0.35">
      <c r="A13" s="232" t="s">
        <v>22</v>
      </c>
      <c r="B13" s="232" t="s">
        <v>261</v>
      </c>
      <c r="C13" s="233"/>
      <c r="D13" s="233">
        <v>1225</v>
      </c>
      <c r="E13" s="233">
        <v>8122.8298099999993</v>
      </c>
      <c r="F13" s="233">
        <v>6630.88147755102</v>
      </c>
      <c r="G13" s="233">
        <v>4486.18</v>
      </c>
      <c r="H13" s="234"/>
      <c r="I13" s="233">
        <v>5389</v>
      </c>
      <c r="J13" s="233">
        <v>51514.712209999998</v>
      </c>
      <c r="K13" s="233">
        <v>9559.2340341436266</v>
      </c>
      <c r="L13" s="233">
        <v>8109.62</v>
      </c>
      <c r="M13" s="233"/>
      <c r="N13" s="233">
        <v>1862</v>
      </c>
      <c r="O13" s="233">
        <v>13372.11168</v>
      </c>
      <c r="P13" s="233">
        <v>7181.5852201933403</v>
      </c>
      <c r="Q13" s="233">
        <v>5253.66</v>
      </c>
      <c r="R13" s="233"/>
      <c r="S13" s="233">
        <v>1747</v>
      </c>
      <c r="T13" s="233">
        <v>14171.181490000001</v>
      </c>
      <c r="U13" s="233">
        <v>8111.7238065254724</v>
      </c>
      <c r="V13" s="233">
        <v>6901.81</v>
      </c>
      <c r="W13" s="233"/>
      <c r="X13" s="233">
        <v>1955</v>
      </c>
      <c r="Y13" s="233">
        <v>9496.4383800000014</v>
      </c>
      <c r="Z13" s="233">
        <v>4857.5132378516628</v>
      </c>
      <c r="AA13" s="233">
        <v>3488.38</v>
      </c>
      <c r="AB13" s="233"/>
      <c r="AC13" s="233">
        <v>1243</v>
      </c>
      <c r="AD13" s="233">
        <v>5237.2830800000002</v>
      </c>
      <c r="AE13" s="233">
        <v>4213.4216251005628</v>
      </c>
      <c r="AF13" s="233">
        <v>2761.81</v>
      </c>
      <c r="AG13" s="233"/>
      <c r="AH13" s="233">
        <v>818</v>
      </c>
      <c r="AI13" s="233">
        <v>3471.6063199999999</v>
      </c>
      <c r="AJ13" s="233">
        <v>4244.0175061124692</v>
      </c>
      <c r="AK13" s="233">
        <v>1906.26</v>
      </c>
      <c r="AL13" s="233"/>
      <c r="AM13" s="233">
        <v>470</v>
      </c>
      <c r="AN13" s="233">
        <v>2313.6736599999999</v>
      </c>
      <c r="AO13" s="233">
        <v>4922.7099148936168</v>
      </c>
      <c r="AP13" s="233">
        <v>2161.6549999999997</v>
      </c>
      <c r="AQ13" s="233"/>
      <c r="AR13" s="233">
        <v>252</v>
      </c>
      <c r="AS13" s="233">
        <v>1616.8710900000001</v>
      </c>
      <c r="AT13" s="233">
        <v>6416.1551190476193</v>
      </c>
      <c r="AU13" s="233">
        <v>5003.8100000000004</v>
      </c>
      <c r="AV13" s="233"/>
      <c r="AW13" s="233">
        <v>2656</v>
      </c>
      <c r="AX13" s="233">
        <v>11874.59045</v>
      </c>
      <c r="AY13" s="233">
        <v>4470.8548381024093</v>
      </c>
      <c r="AZ13" s="233">
        <v>2641.5249999999996</v>
      </c>
      <c r="BA13" s="233"/>
      <c r="BB13" s="233">
        <v>3270</v>
      </c>
      <c r="BC13" s="233">
        <v>12983.4645</v>
      </c>
      <c r="BD13" s="233">
        <v>3970.4784403669723</v>
      </c>
      <c r="BE13" s="233">
        <v>1987.38</v>
      </c>
      <c r="BF13" s="233"/>
      <c r="BG13" s="233">
        <v>2639</v>
      </c>
      <c r="BH13" s="233">
        <v>17807.666430000001</v>
      </c>
      <c r="BI13" s="233">
        <v>6747.8842099280027</v>
      </c>
      <c r="BJ13" s="233">
        <v>4617.13</v>
      </c>
      <c r="BK13" s="233"/>
      <c r="BL13" s="233">
        <v>1447</v>
      </c>
      <c r="BM13" s="233">
        <v>6322.3893200000002</v>
      </c>
      <c r="BN13" s="233">
        <v>4369.3084450587421</v>
      </c>
      <c r="BO13" s="233">
        <v>2174.6999999999998</v>
      </c>
    </row>
    <row r="14" spans="1:67" x14ac:dyDescent="0.35">
      <c r="A14" s="241" t="s">
        <v>23</v>
      </c>
      <c r="B14" s="241" t="s">
        <v>262</v>
      </c>
      <c r="C14" s="242"/>
      <c r="D14" s="242">
        <v>1025</v>
      </c>
      <c r="E14" s="242">
        <v>7230.6838699999998</v>
      </c>
      <c r="F14" s="242">
        <v>7054.3257268292682</v>
      </c>
      <c r="G14" s="242">
        <v>4953.41</v>
      </c>
      <c r="H14" s="242"/>
      <c r="I14" s="242">
        <v>5217</v>
      </c>
      <c r="J14" s="242">
        <v>47155.520539999998</v>
      </c>
      <c r="K14" s="242">
        <v>9038.8193482844545</v>
      </c>
      <c r="L14" s="242">
        <v>7764.53</v>
      </c>
      <c r="M14" s="242"/>
      <c r="N14" s="242">
        <v>1583</v>
      </c>
      <c r="O14" s="242">
        <v>11903.409250000001</v>
      </c>
      <c r="P14" s="242">
        <v>7519.5257422615286</v>
      </c>
      <c r="Q14" s="242">
        <v>5693.99</v>
      </c>
      <c r="R14" s="242"/>
      <c r="S14" s="242">
        <v>1719</v>
      </c>
      <c r="T14" s="242">
        <v>13512.360560000001</v>
      </c>
      <c r="U14" s="242">
        <v>7860.5936940081447</v>
      </c>
      <c r="V14" s="242">
        <v>6729.26</v>
      </c>
      <c r="W14" s="242"/>
      <c r="X14" s="242">
        <v>1576</v>
      </c>
      <c r="Y14" s="242">
        <v>8957.9632100000017</v>
      </c>
      <c r="Z14" s="242">
        <v>5683.9868083756346</v>
      </c>
      <c r="AA14" s="242">
        <v>4330.1849999999995</v>
      </c>
      <c r="AB14" s="242"/>
      <c r="AC14" s="242">
        <v>452</v>
      </c>
      <c r="AD14" s="242">
        <v>2607.07285</v>
      </c>
      <c r="AE14" s="242">
        <v>5767.8602876106197</v>
      </c>
      <c r="AF14" s="242">
        <v>4568.68</v>
      </c>
      <c r="AG14" s="242"/>
      <c r="AH14" s="242">
        <v>321</v>
      </c>
      <c r="AI14" s="242">
        <v>1582.38922</v>
      </c>
      <c r="AJ14" s="242">
        <v>4929.5614330218068</v>
      </c>
      <c r="AK14" s="242">
        <v>3606.2</v>
      </c>
      <c r="AL14" s="242"/>
      <c r="AM14" s="242">
        <v>239</v>
      </c>
      <c r="AN14" s="242">
        <v>1454.6649600000001</v>
      </c>
      <c r="AO14" s="242">
        <v>6086.4642677824268</v>
      </c>
      <c r="AP14" s="242">
        <v>4313.63</v>
      </c>
      <c r="AQ14" s="242"/>
      <c r="AR14" s="242">
        <v>233</v>
      </c>
      <c r="AS14" s="242">
        <v>1515.4248700000001</v>
      </c>
      <c r="AT14" s="242">
        <v>6503.9693991416307</v>
      </c>
      <c r="AU14" s="242">
        <v>5290.04</v>
      </c>
      <c r="AV14" s="242"/>
      <c r="AW14" s="242">
        <v>1063</v>
      </c>
      <c r="AX14" s="242">
        <v>6964.9450200000001</v>
      </c>
      <c r="AY14" s="242">
        <v>6552.1590028222017</v>
      </c>
      <c r="AZ14" s="242">
        <v>5156.74</v>
      </c>
      <c r="BA14" s="242"/>
      <c r="BB14" s="242">
        <v>984</v>
      </c>
      <c r="BC14" s="242">
        <v>5892.8962899999997</v>
      </c>
      <c r="BD14" s="242">
        <v>5988.7157418699189</v>
      </c>
      <c r="BE14" s="242">
        <v>4658.72</v>
      </c>
      <c r="BF14" s="242"/>
      <c r="BG14" s="242">
        <v>1744</v>
      </c>
      <c r="BH14" s="242">
        <v>14245.749159999999</v>
      </c>
      <c r="BI14" s="242">
        <v>8168.4341513761465</v>
      </c>
      <c r="BJ14" s="242">
        <v>6732.79</v>
      </c>
      <c r="BK14" s="242"/>
      <c r="BL14" s="242">
        <v>644</v>
      </c>
      <c r="BM14" s="242">
        <v>3978.0915599999998</v>
      </c>
      <c r="BN14" s="242">
        <v>6177.1608074534161</v>
      </c>
      <c r="BO14" s="242">
        <v>4831.2700000000004</v>
      </c>
    </row>
    <row r="15" spans="1:67" x14ac:dyDescent="0.35">
      <c r="A15" s="222" t="s">
        <v>24</v>
      </c>
      <c r="B15" s="222" t="s">
        <v>263</v>
      </c>
      <c r="C15" s="234"/>
      <c r="D15" s="227">
        <v>699</v>
      </c>
      <c r="E15" s="227">
        <v>5424.2736699999996</v>
      </c>
      <c r="F15" s="227">
        <v>7760.0481688125892</v>
      </c>
      <c r="G15" s="227">
        <v>6039.08</v>
      </c>
      <c r="H15" s="234"/>
      <c r="I15" s="227">
        <v>3220</v>
      </c>
      <c r="J15" s="227">
        <v>26592.192280000003</v>
      </c>
      <c r="K15" s="227">
        <v>8258.4448074534157</v>
      </c>
      <c r="L15" s="227">
        <v>7246.9</v>
      </c>
      <c r="M15" s="234"/>
      <c r="N15" s="227">
        <v>913</v>
      </c>
      <c r="O15" s="227">
        <v>6460.3522800000001</v>
      </c>
      <c r="P15" s="227">
        <v>7075.9608762322014</v>
      </c>
      <c r="Q15" s="227">
        <v>5693.99</v>
      </c>
      <c r="R15" s="234"/>
      <c r="S15" s="227">
        <v>1240</v>
      </c>
      <c r="T15" s="227">
        <v>9645.6905500000012</v>
      </c>
      <c r="U15" s="227">
        <v>7778.7827016129031</v>
      </c>
      <c r="V15" s="227">
        <v>6556.72</v>
      </c>
      <c r="W15" s="234"/>
      <c r="X15" s="227">
        <v>1148</v>
      </c>
      <c r="Y15" s="227">
        <v>6713.72804</v>
      </c>
      <c r="Z15" s="227">
        <v>5848.1951567944252</v>
      </c>
      <c r="AA15" s="227">
        <v>4744.1350000000002</v>
      </c>
      <c r="AB15" s="234"/>
      <c r="AC15" s="227">
        <v>251</v>
      </c>
      <c r="AD15" s="227">
        <v>1668.46118</v>
      </c>
      <c r="AE15" s="227">
        <v>6647.2556972111552</v>
      </c>
      <c r="AF15" s="227">
        <v>5693.99</v>
      </c>
      <c r="AG15" s="234"/>
      <c r="AH15" s="227">
        <v>122</v>
      </c>
      <c r="AI15" s="227">
        <v>599.87751000000003</v>
      </c>
      <c r="AJ15" s="227">
        <v>4917.0287704918037</v>
      </c>
      <c r="AK15" s="227">
        <v>4054.8150000000001</v>
      </c>
      <c r="AL15" s="234"/>
      <c r="AM15" s="227">
        <v>113</v>
      </c>
      <c r="AN15" s="227">
        <v>646.65048999999999</v>
      </c>
      <c r="AO15" s="227">
        <v>5722.5707079646018</v>
      </c>
      <c r="AP15" s="227">
        <v>4141.09</v>
      </c>
      <c r="AQ15" s="234"/>
      <c r="AR15" s="227">
        <v>153</v>
      </c>
      <c r="AS15" s="227">
        <v>1189.1687299999999</v>
      </c>
      <c r="AT15" s="227">
        <v>7772.344640522876</v>
      </c>
      <c r="AU15" s="227">
        <v>7074.35</v>
      </c>
      <c r="AV15" s="234"/>
      <c r="AW15" s="227">
        <v>778</v>
      </c>
      <c r="AX15" s="227">
        <v>5542.4099800000004</v>
      </c>
      <c r="AY15" s="227">
        <v>7123.9202827763493</v>
      </c>
      <c r="AZ15" s="227">
        <v>6122.7649999999994</v>
      </c>
      <c r="BA15" s="234"/>
      <c r="BB15" s="227">
        <v>816</v>
      </c>
      <c r="BC15" s="227">
        <v>5146.2361900000005</v>
      </c>
      <c r="BD15" s="227">
        <v>6306.6619975490194</v>
      </c>
      <c r="BE15" s="227">
        <v>5176.3599999999997</v>
      </c>
      <c r="BF15" s="234"/>
      <c r="BG15" s="227">
        <v>1087</v>
      </c>
      <c r="BH15" s="227">
        <v>8715.05897</v>
      </c>
      <c r="BI15" s="227">
        <v>8017.533551057958</v>
      </c>
      <c r="BJ15" s="227">
        <v>6901.81</v>
      </c>
      <c r="BK15" s="234"/>
      <c r="BL15" s="227">
        <v>449</v>
      </c>
      <c r="BM15" s="227">
        <v>3000.2911600000002</v>
      </c>
      <c r="BN15" s="227">
        <v>6682.1629398663699</v>
      </c>
      <c r="BO15" s="227">
        <v>5348.9</v>
      </c>
    </row>
    <row r="16" spans="1:67" x14ac:dyDescent="0.35">
      <c r="A16" s="222" t="s">
        <v>25</v>
      </c>
      <c r="B16" s="222" t="s">
        <v>264</v>
      </c>
      <c r="C16" s="234"/>
      <c r="D16" s="227">
        <v>65</v>
      </c>
      <c r="E16" s="227">
        <v>187.43136999999999</v>
      </c>
      <c r="F16" s="227">
        <v>2883.5595384615385</v>
      </c>
      <c r="G16" s="227">
        <v>2101.89</v>
      </c>
      <c r="H16" s="234"/>
      <c r="I16" s="227">
        <v>798</v>
      </c>
      <c r="J16" s="227">
        <v>2766.9893199999997</v>
      </c>
      <c r="K16" s="227">
        <v>3467.4051629072683</v>
      </c>
      <c r="L16" s="227">
        <v>2523.2800000000002</v>
      </c>
      <c r="M16" s="234"/>
      <c r="N16" s="227">
        <v>214</v>
      </c>
      <c r="O16" s="227">
        <v>707.56603000000007</v>
      </c>
      <c r="P16" s="227">
        <v>3306.3833177570095</v>
      </c>
      <c r="Q16" s="227">
        <v>2523.2800000000002</v>
      </c>
      <c r="R16" s="234"/>
      <c r="S16" s="227">
        <v>294</v>
      </c>
      <c r="T16" s="227">
        <v>838.84793000000002</v>
      </c>
      <c r="U16" s="227">
        <v>2853.2242517006803</v>
      </c>
      <c r="V16" s="227">
        <v>2523.2800000000002</v>
      </c>
      <c r="W16" s="234"/>
      <c r="X16" s="227">
        <v>117</v>
      </c>
      <c r="Y16" s="227">
        <v>211.33289000000002</v>
      </c>
      <c r="Z16" s="227">
        <v>1806.2640170940172</v>
      </c>
      <c r="AA16" s="227">
        <v>1688.22</v>
      </c>
      <c r="AB16" s="234"/>
      <c r="AC16" s="227">
        <v>22</v>
      </c>
      <c r="AD16" s="227">
        <v>46.515929999999997</v>
      </c>
      <c r="AE16" s="227">
        <v>2114.3604545454546</v>
      </c>
      <c r="AF16" s="227">
        <v>1682.19</v>
      </c>
      <c r="AG16" s="234"/>
      <c r="AH16" s="227">
        <v>3</v>
      </c>
      <c r="AI16" s="227">
        <v>1.4189500000000002</v>
      </c>
      <c r="AJ16" s="227">
        <v>472.98333333333335</v>
      </c>
      <c r="AK16" s="227">
        <v>450.34</v>
      </c>
      <c r="AL16" s="234"/>
      <c r="AM16" s="227">
        <v>4</v>
      </c>
      <c r="AN16" s="227">
        <v>9.1656899999999997</v>
      </c>
      <c r="AO16" s="227">
        <v>2291.4225000000001</v>
      </c>
      <c r="AP16" s="227">
        <v>1724.2400000000002</v>
      </c>
      <c r="AQ16" s="234"/>
      <c r="AR16" s="227">
        <v>10</v>
      </c>
      <c r="AS16" s="227">
        <v>16.562840000000001</v>
      </c>
      <c r="AT16" s="227">
        <v>1656.2840000000001</v>
      </c>
      <c r="AU16" s="227">
        <v>1093.425</v>
      </c>
      <c r="AV16" s="234"/>
      <c r="AW16" s="227">
        <v>127</v>
      </c>
      <c r="AX16" s="227">
        <v>345.38789000000003</v>
      </c>
      <c r="AY16" s="227">
        <v>2719.5896850393701</v>
      </c>
      <c r="AZ16" s="227">
        <v>2523.2800000000002</v>
      </c>
      <c r="BA16" s="234"/>
      <c r="BB16" s="227">
        <v>60</v>
      </c>
      <c r="BC16" s="227">
        <v>100.3912</v>
      </c>
      <c r="BD16" s="227">
        <v>1673.1866666666667</v>
      </c>
      <c r="BE16" s="227">
        <v>1683.1100000000001</v>
      </c>
      <c r="BF16" s="234"/>
      <c r="BG16" s="227">
        <v>249</v>
      </c>
      <c r="BH16" s="227">
        <v>672.49417000000005</v>
      </c>
      <c r="BI16" s="227">
        <v>2700.7797991967873</v>
      </c>
      <c r="BJ16" s="227">
        <v>2355.0700000000002</v>
      </c>
      <c r="BK16" s="234"/>
      <c r="BL16" s="227">
        <v>92</v>
      </c>
      <c r="BM16" s="227">
        <v>188.39285000000001</v>
      </c>
      <c r="BN16" s="227">
        <v>2047.7483695652174</v>
      </c>
      <c r="BO16" s="227">
        <v>1688.22</v>
      </c>
    </row>
    <row r="17" spans="1:67" x14ac:dyDescent="0.35">
      <c r="A17" s="222" t="s">
        <v>26</v>
      </c>
      <c r="B17" s="222" t="s">
        <v>265</v>
      </c>
      <c r="C17" s="234"/>
      <c r="D17" s="227">
        <v>362</v>
      </c>
      <c r="E17" s="227">
        <v>1536.30771</v>
      </c>
      <c r="F17" s="227">
        <v>4243.9439502762434</v>
      </c>
      <c r="G17" s="227">
        <v>2789.3</v>
      </c>
      <c r="H17" s="234"/>
      <c r="I17" s="227">
        <v>1693</v>
      </c>
      <c r="J17" s="227">
        <v>16118.675080000001</v>
      </c>
      <c r="K17" s="227">
        <v>9520.7767749557006</v>
      </c>
      <c r="L17" s="227">
        <v>8896.89</v>
      </c>
      <c r="M17" s="234"/>
      <c r="N17" s="227">
        <v>570</v>
      </c>
      <c r="O17" s="227">
        <v>4267.18624</v>
      </c>
      <c r="P17" s="227">
        <v>7486.291649122807</v>
      </c>
      <c r="Q17" s="227">
        <v>5530.5</v>
      </c>
      <c r="R17" s="234"/>
      <c r="S17" s="227">
        <v>422</v>
      </c>
      <c r="T17" s="227">
        <v>2915.6976600000003</v>
      </c>
      <c r="U17" s="227">
        <v>6909.2361611374408</v>
      </c>
      <c r="V17" s="227">
        <v>6299.97</v>
      </c>
      <c r="W17" s="234"/>
      <c r="X17" s="227">
        <v>462</v>
      </c>
      <c r="Y17" s="227">
        <v>1866.9941699999999</v>
      </c>
      <c r="Z17" s="227">
        <v>4041.1129220779221</v>
      </c>
      <c r="AA17" s="227">
        <v>2883.59</v>
      </c>
      <c r="AB17" s="234"/>
      <c r="AC17" s="227">
        <v>182</v>
      </c>
      <c r="AD17" s="227">
        <v>861.36040000000003</v>
      </c>
      <c r="AE17" s="227">
        <v>4732.7494505494506</v>
      </c>
      <c r="AF17" s="227">
        <v>3847.3</v>
      </c>
      <c r="AG17" s="234"/>
      <c r="AH17" s="227">
        <v>150</v>
      </c>
      <c r="AI17" s="227">
        <v>890.62833000000001</v>
      </c>
      <c r="AJ17" s="227">
        <v>5937.5222000000003</v>
      </c>
      <c r="AK17" s="227">
        <v>4723.17</v>
      </c>
      <c r="AL17" s="234"/>
      <c r="AM17" s="227">
        <v>113</v>
      </c>
      <c r="AN17" s="227">
        <v>747.48129000000006</v>
      </c>
      <c r="AO17" s="227">
        <v>6614.8786725663713</v>
      </c>
      <c r="AP17" s="227">
        <v>5386.23</v>
      </c>
      <c r="AQ17" s="234"/>
      <c r="AR17" s="227">
        <v>66</v>
      </c>
      <c r="AS17" s="227">
        <v>276.13074</v>
      </c>
      <c r="AT17" s="227">
        <v>4183.7990909090913</v>
      </c>
      <c r="AU17" s="227">
        <v>3005.71</v>
      </c>
      <c r="AV17" s="234"/>
      <c r="AW17" s="227">
        <v>217</v>
      </c>
      <c r="AX17" s="227">
        <v>968.50819999999999</v>
      </c>
      <c r="AY17" s="227">
        <v>4463.1714285714288</v>
      </c>
      <c r="AZ17" s="227">
        <v>3022.66</v>
      </c>
      <c r="BA17" s="234"/>
      <c r="BB17" s="227">
        <v>102</v>
      </c>
      <c r="BC17" s="227">
        <v>463.31108</v>
      </c>
      <c r="BD17" s="227">
        <v>4542.2654901960786</v>
      </c>
      <c r="BE17" s="227">
        <v>2645.03</v>
      </c>
      <c r="BF17" s="234"/>
      <c r="BG17" s="227">
        <v>594</v>
      </c>
      <c r="BH17" s="227">
        <v>4461.9189800000004</v>
      </c>
      <c r="BI17" s="227">
        <v>7511.6481144781146</v>
      </c>
      <c r="BJ17" s="227">
        <v>6985.26</v>
      </c>
      <c r="BK17" s="234"/>
      <c r="BL17" s="227">
        <v>95</v>
      </c>
      <c r="BM17" s="227">
        <v>540.72415999999998</v>
      </c>
      <c r="BN17" s="227">
        <v>5691.8332631578951</v>
      </c>
      <c r="BO17" s="227">
        <v>3823.26</v>
      </c>
    </row>
    <row r="18" spans="1:67" x14ac:dyDescent="0.35">
      <c r="A18" s="222" t="s">
        <v>27</v>
      </c>
      <c r="B18" s="222" t="s">
        <v>266</v>
      </c>
      <c r="C18" s="234"/>
      <c r="D18" s="227">
        <v>60</v>
      </c>
      <c r="E18" s="227">
        <v>72.145750000000007</v>
      </c>
      <c r="F18" s="227">
        <v>1202.4291666666668</v>
      </c>
      <c r="G18" s="227">
        <v>799.85</v>
      </c>
      <c r="H18" s="234"/>
      <c r="I18" s="227">
        <v>181</v>
      </c>
      <c r="J18" s="227">
        <v>753.71168</v>
      </c>
      <c r="K18" s="227">
        <v>4164.1529281767953</v>
      </c>
      <c r="L18" s="227">
        <v>3697.4</v>
      </c>
      <c r="M18" s="234"/>
      <c r="N18" s="227">
        <v>89</v>
      </c>
      <c r="O18" s="227">
        <v>320.93290000000002</v>
      </c>
      <c r="P18" s="227">
        <v>3605.9876404494385</v>
      </c>
      <c r="Q18" s="227">
        <v>3169.19</v>
      </c>
      <c r="R18" s="234"/>
      <c r="S18" s="227">
        <v>66</v>
      </c>
      <c r="T18" s="227">
        <v>97.660820000000001</v>
      </c>
      <c r="U18" s="227">
        <v>1479.709393939394</v>
      </c>
      <c r="V18" s="227">
        <v>1071.49</v>
      </c>
      <c r="W18" s="234"/>
      <c r="X18" s="227">
        <v>67</v>
      </c>
      <c r="Y18" s="227">
        <v>55.008019999999995</v>
      </c>
      <c r="Z18" s="227">
        <v>821.01522388059698</v>
      </c>
      <c r="AA18" s="227">
        <v>603.66</v>
      </c>
      <c r="AB18" s="234"/>
      <c r="AC18" s="227">
        <v>34</v>
      </c>
      <c r="AD18" s="227">
        <v>29.113139999999998</v>
      </c>
      <c r="AE18" s="227">
        <v>856.26882352941175</v>
      </c>
      <c r="AF18" s="227">
        <v>724.39</v>
      </c>
      <c r="AG18" s="234"/>
      <c r="AH18" s="227">
        <v>69</v>
      </c>
      <c r="AI18" s="227">
        <v>90.464430000000007</v>
      </c>
      <c r="AJ18" s="227">
        <v>1311.078695652174</v>
      </c>
      <c r="AK18" s="227">
        <v>905.49</v>
      </c>
      <c r="AL18" s="234"/>
      <c r="AM18" s="227">
        <v>43</v>
      </c>
      <c r="AN18" s="227">
        <v>51.318190000000001</v>
      </c>
      <c r="AO18" s="227">
        <v>1193.4462790697676</v>
      </c>
      <c r="AP18" s="227">
        <v>935.67</v>
      </c>
      <c r="AQ18" s="234"/>
      <c r="AR18" s="227">
        <v>30</v>
      </c>
      <c r="AS18" s="227">
        <v>30.862209999999997</v>
      </c>
      <c r="AT18" s="227">
        <v>1028.7403333333334</v>
      </c>
      <c r="AU18" s="227">
        <v>845.11500000000001</v>
      </c>
      <c r="AV18" s="234"/>
      <c r="AW18" s="227">
        <v>32</v>
      </c>
      <c r="AX18" s="227">
        <v>47.880879999999998</v>
      </c>
      <c r="AY18" s="227">
        <v>1496.2774999999999</v>
      </c>
      <c r="AZ18" s="227">
        <v>830.02</v>
      </c>
      <c r="BA18" s="234"/>
      <c r="BB18" s="227">
        <v>35</v>
      </c>
      <c r="BC18" s="227">
        <v>79.107699999999994</v>
      </c>
      <c r="BD18" s="227">
        <v>2260.2199999999998</v>
      </c>
      <c r="BE18" s="227">
        <v>1056.4000000000001</v>
      </c>
      <c r="BF18" s="234"/>
      <c r="BG18" s="227">
        <v>46</v>
      </c>
      <c r="BH18" s="227">
        <v>138.91103000000001</v>
      </c>
      <c r="BI18" s="227">
        <v>3019.8049999999998</v>
      </c>
      <c r="BJ18" s="227">
        <v>2754.1800000000003</v>
      </c>
      <c r="BK18" s="234"/>
      <c r="BL18" s="227">
        <v>59</v>
      </c>
      <c r="BM18" s="227">
        <v>229.66517999999999</v>
      </c>
      <c r="BN18" s="227">
        <v>3892.6301694915255</v>
      </c>
      <c r="BO18" s="227">
        <v>3621.94</v>
      </c>
    </row>
    <row r="19" spans="1:67" x14ac:dyDescent="0.35">
      <c r="A19" s="241" t="s">
        <v>28</v>
      </c>
      <c r="B19" s="241" t="s">
        <v>267</v>
      </c>
      <c r="C19" s="242"/>
      <c r="D19" s="242">
        <v>456</v>
      </c>
      <c r="E19" s="242">
        <v>892.14594</v>
      </c>
      <c r="F19" s="242">
        <v>1956.4603947368421</v>
      </c>
      <c r="G19" s="242">
        <v>1170.3400000000001</v>
      </c>
      <c r="H19" s="242"/>
      <c r="I19" s="242">
        <v>2000</v>
      </c>
      <c r="J19" s="242">
        <v>4359.1916700000002</v>
      </c>
      <c r="K19" s="242">
        <v>2179.5958350000001</v>
      </c>
      <c r="L19" s="242">
        <v>1306.53</v>
      </c>
      <c r="M19" s="242"/>
      <c r="N19" s="242">
        <v>867</v>
      </c>
      <c r="O19" s="242">
        <v>1468.7024299999998</v>
      </c>
      <c r="P19" s="242">
        <v>1694.005109573241</v>
      </c>
      <c r="Q19" s="242">
        <v>845.48</v>
      </c>
      <c r="R19" s="242"/>
      <c r="S19" s="242">
        <v>313</v>
      </c>
      <c r="T19" s="242">
        <v>658.82093000000009</v>
      </c>
      <c r="U19" s="242">
        <v>2104.8592012779554</v>
      </c>
      <c r="V19" s="242">
        <v>1086.6400000000001</v>
      </c>
      <c r="W19" s="242"/>
      <c r="X19" s="242">
        <v>625</v>
      </c>
      <c r="Y19" s="242">
        <v>538.47517000000005</v>
      </c>
      <c r="Z19" s="242">
        <v>861.56027199999994</v>
      </c>
      <c r="AA19" s="242">
        <v>479.48</v>
      </c>
      <c r="AB19" s="242"/>
      <c r="AC19" s="242">
        <v>971</v>
      </c>
      <c r="AD19" s="242">
        <v>2630.2102300000001</v>
      </c>
      <c r="AE19" s="242">
        <v>2708.7643975283213</v>
      </c>
      <c r="AF19" s="242">
        <v>1664.26</v>
      </c>
      <c r="AG19" s="242"/>
      <c r="AH19" s="242">
        <v>637</v>
      </c>
      <c r="AI19" s="242">
        <v>1889.2171000000001</v>
      </c>
      <c r="AJ19" s="242">
        <v>2965.803924646782</v>
      </c>
      <c r="AK19" s="242">
        <v>1265.3900000000001</v>
      </c>
      <c r="AL19" s="242"/>
      <c r="AM19" s="242">
        <v>328</v>
      </c>
      <c r="AN19" s="242">
        <v>859.00869999999998</v>
      </c>
      <c r="AO19" s="242">
        <v>2618.9289634146339</v>
      </c>
      <c r="AP19" s="242">
        <v>860.04500000000007</v>
      </c>
      <c r="AQ19" s="242"/>
      <c r="AR19" s="242">
        <v>60</v>
      </c>
      <c r="AS19" s="242">
        <v>101.44622</v>
      </c>
      <c r="AT19" s="242">
        <v>1690.7703333333334</v>
      </c>
      <c r="AU19" s="242">
        <v>821.37</v>
      </c>
      <c r="AV19" s="242"/>
      <c r="AW19" s="242">
        <v>2122</v>
      </c>
      <c r="AX19" s="242">
        <v>4909.6454299999996</v>
      </c>
      <c r="AY19" s="242">
        <v>2313.6877615457115</v>
      </c>
      <c r="AZ19" s="242">
        <v>1343.15</v>
      </c>
      <c r="BA19" s="242"/>
      <c r="BB19" s="242">
        <v>2904</v>
      </c>
      <c r="BC19" s="242">
        <v>7090.5682100000004</v>
      </c>
      <c r="BD19" s="242">
        <v>2441.6557196969698</v>
      </c>
      <c r="BE19" s="242">
        <v>1208.665</v>
      </c>
      <c r="BF19" s="242"/>
      <c r="BG19" s="242">
        <v>1906</v>
      </c>
      <c r="BH19" s="242">
        <v>3561.9172699999999</v>
      </c>
      <c r="BI19" s="242">
        <v>1868.7918520461699</v>
      </c>
      <c r="BJ19" s="242">
        <v>1193.7449999999999</v>
      </c>
      <c r="BK19" s="242"/>
      <c r="BL19" s="242">
        <v>1270</v>
      </c>
      <c r="BM19" s="242">
        <v>2344.2977599999999</v>
      </c>
      <c r="BN19" s="242">
        <v>1845.903748031496</v>
      </c>
      <c r="BO19" s="242">
        <v>922.28</v>
      </c>
    </row>
    <row r="20" spans="1:67" x14ac:dyDescent="0.35">
      <c r="A20" s="222" t="s">
        <v>29</v>
      </c>
      <c r="B20" s="222" t="s">
        <v>268</v>
      </c>
      <c r="C20" s="234"/>
      <c r="D20" s="227">
        <v>432</v>
      </c>
      <c r="E20" s="227">
        <v>806.65542000000005</v>
      </c>
      <c r="F20" s="227">
        <v>1867.2579166666667</v>
      </c>
      <c r="G20" s="227">
        <v>1055.165</v>
      </c>
      <c r="H20" s="234"/>
      <c r="I20" s="227">
        <v>1999</v>
      </c>
      <c r="J20" s="227">
        <v>4344.0003899999992</v>
      </c>
      <c r="K20" s="227">
        <v>2173.0867383691848</v>
      </c>
      <c r="L20" s="227">
        <v>1306.53</v>
      </c>
      <c r="M20" s="234"/>
      <c r="N20" s="227">
        <v>851</v>
      </c>
      <c r="O20" s="227">
        <v>1338.1547800000001</v>
      </c>
      <c r="P20" s="227">
        <v>1572.4498002350176</v>
      </c>
      <c r="Q20" s="227">
        <v>839.8</v>
      </c>
      <c r="R20" s="234"/>
      <c r="S20" s="227">
        <v>312</v>
      </c>
      <c r="T20" s="227">
        <v>658.80587000000003</v>
      </c>
      <c r="U20" s="227">
        <v>2111.5572756410256</v>
      </c>
      <c r="V20" s="227">
        <v>1089.48</v>
      </c>
      <c r="W20" s="234"/>
      <c r="X20" s="227">
        <v>625</v>
      </c>
      <c r="Y20" s="227">
        <v>537.93296999999995</v>
      </c>
      <c r="Z20" s="227">
        <v>860.69275200000004</v>
      </c>
      <c r="AA20" s="227">
        <v>477.39</v>
      </c>
      <c r="AB20" s="234"/>
      <c r="AC20" s="227">
        <v>594</v>
      </c>
      <c r="AD20" s="227">
        <v>1498.47217</v>
      </c>
      <c r="AE20" s="227">
        <v>2522.6804208754211</v>
      </c>
      <c r="AF20" s="227">
        <v>1485.76</v>
      </c>
      <c r="AG20" s="234"/>
      <c r="AH20" s="227">
        <v>298</v>
      </c>
      <c r="AI20" s="227">
        <v>834.28359</v>
      </c>
      <c r="AJ20" s="227">
        <v>2799.6093624161072</v>
      </c>
      <c r="AK20" s="227">
        <v>1720.95</v>
      </c>
      <c r="AL20" s="234"/>
      <c r="AM20" s="227">
        <v>179</v>
      </c>
      <c r="AN20" s="227">
        <v>463.09995000000004</v>
      </c>
      <c r="AO20" s="227">
        <v>2587.1505586592179</v>
      </c>
      <c r="AP20" s="227">
        <v>1299.43</v>
      </c>
      <c r="AQ20" s="234"/>
      <c r="AR20" s="227">
        <v>58</v>
      </c>
      <c r="AS20" s="227">
        <v>95.363240000000005</v>
      </c>
      <c r="AT20" s="227">
        <v>1644.1937931034483</v>
      </c>
      <c r="AU20" s="227">
        <v>780.22500000000002</v>
      </c>
      <c r="AV20" s="234"/>
      <c r="AW20" s="227">
        <v>1560</v>
      </c>
      <c r="AX20" s="227">
        <v>3235.8432900000003</v>
      </c>
      <c r="AY20" s="227">
        <v>2074.2585192307693</v>
      </c>
      <c r="AZ20" s="227">
        <v>1074.53</v>
      </c>
      <c r="BA20" s="234"/>
      <c r="BB20" s="227">
        <v>2667</v>
      </c>
      <c r="BC20" s="227">
        <v>6258.8142500000004</v>
      </c>
      <c r="BD20" s="227">
        <v>2346.7619985001875</v>
      </c>
      <c r="BE20" s="227">
        <v>1182.4000000000001</v>
      </c>
      <c r="BF20" s="234"/>
      <c r="BG20" s="227">
        <v>1761</v>
      </c>
      <c r="BH20" s="227">
        <v>3137.1290899999999</v>
      </c>
      <c r="BI20" s="227">
        <v>1781.4475241340147</v>
      </c>
      <c r="BJ20" s="227">
        <v>1145.8400000000001</v>
      </c>
      <c r="BK20" s="234"/>
      <c r="BL20" s="227">
        <v>1187</v>
      </c>
      <c r="BM20" s="227">
        <v>1761.09771</v>
      </c>
      <c r="BN20" s="227">
        <v>1483.654347093513</v>
      </c>
      <c r="BO20" s="227">
        <v>822.85</v>
      </c>
    </row>
    <row r="21" spans="1:67" x14ac:dyDescent="0.35">
      <c r="A21" s="222" t="s">
        <v>30</v>
      </c>
      <c r="B21" s="222" t="s">
        <v>269</v>
      </c>
      <c r="C21" s="234"/>
      <c r="D21" s="227">
        <v>70</v>
      </c>
      <c r="E21" s="227">
        <v>85.490520000000004</v>
      </c>
      <c r="F21" s="227">
        <v>1221.2931428571428</v>
      </c>
      <c r="G21" s="227">
        <v>877.72499999999991</v>
      </c>
      <c r="H21" s="234"/>
      <c r="I21" s="227" t="s">
        <v>507</v>
      </c>
      <c r="J21" s="227" t="s">
        <v>507</v>
      </c>
      <c r="K21" s="227" t="s">
        <v>507</v>
      </c>
      <c r="L21" s="227" t="s">
        <v>507</v>
      </c>
      <c r="M21" s="234"/>
      <c r="N21" s="227">
        <v>8</v>
      </c>
      <c r="O21" s="227">
        <v>4.4446000000000003</v>
      </c>
      <c r="P21" s="227">
        <v>555.57500000000005</v>
      </c>
      <c r="Q21" s="227">
        <v>372.80500000000001</v>
      </c>
      <c r="R21" s="234"/>
      <c r="S21" s="227"/>
      <c r="T21" s="227"/>
      <c r="U21" s="227"/>
      <c r="V21" s="227"/>
      <c r="W21" s="234"/>
      <c r="X21" s="227"/>
      <c r="Y21" s="227"/>
      <c r="Z21" s="227"/>
      <c r="AA21" s="227"/>
      <c r="AB21" s="234"/>
      <c r="AC21" s="227">
        <v>603</v>
      </c>
      <c r="AD21" s="227">
        <v>1099.1949199999999</v>
      </c>
      <c r="AE21" s="227">
        <v>1822.8771475953565</v>
      </c>
      <c r="AF21" s="227">
        <v>1269.44</v>
      </c>
      <c r="AG21" s="234"/>
      <c r="AH21" s="227">
        <v>357</v>
      </c>
      <c r="AI21" s="227">
        <v>442.48948999999999</v>
      </c>
      <c r="AJ21" s="227">
        <v>1239.4663585434173</v>
      </c>
      <c r="AK21" s="227">
        <v>750.27</v>
      </c>
      <c r="AL21" s="234"/>
      <c r="AM21" s="227">
        <v>166</v>
      </c>
      <c r="AN21" s="227">
        <v>270.62779</v>
      </c>
      <c r="AO21" s="227">
        <v>1630.287891566265</v>
      </c>
      <c r="AP21" s="227">
        <v>645.18000000000006</v>
      </c>
      <c r="AQ21" s="234"/>
      <c r="AR21" s="227">
        <v>3</v>
      </c>
      <c r="AS21" s="227">
        <v>3.9083099999999997</v>
      </c>
      <c r="AT21" s="227">
        <v>1302.77</v>
      </c>
      <c r="AU21" s="227">
        <v>1143.01</v>
      </c>
      <c r="AV21" s="234"/>
      <c r="AW21" s="227">
        <v>1034</v>
      </c>
      <c r="AX21" s="227">
        <v>1672.2414199999998</v>
      </c>
      <c r="AY21" s="227">
        <v>1617.2547582205029</v>
      </c>
      <c r="AZ21" s="227">
        <v>1128.5</v>
      </c>
      <c r="BA21" s="234"/>
      <c r="BB21" s="227">
        <v>529</v>
      </c>
      <c r="BC21" s="227">
        <v>546.50523999999996</v>
      </c>
      <c r="BD21" s="227">
        <v>1033.0911909262759</v>
      </c>
      <c r="BE21" s="227">
        <v>776.69</v>
      </c>
      <c r="BF21" s="234"/>
      <c r="BG21" s="227">
        <v>369</v>
      </c>
      <c r="BH21" s="227">
        <v>423.81862000000001</v>
      </c>
      <c r="BI21" s="227">
        <v>1148.5599457994581</v>
      </c>
      <c r="BJ21" s="227">
        <v>787.06</v>
      </c>
      <c r="BK21" s="234"/>
      <c r="BL21" s="227">
        <v>111</v>
      </c>
      <c r="BM21" s="227">
        <v>92.752139999999997</v>
      </c>
      <c r="BN21" s="227">
        <v>835.60486486486491</v>
      </c>
      <c r="BO21" s="227">
        <v>723.84</v>
      </c>
    </row>
    <row r="22" spans="1:67" x14ac:dyDescent="0.35">
      <c r="A22" s="222" t="s">
        <v>31</v>
      </c>
      <c r="B22" s="222" t="s">
        <v>270</v>
      </c>
      <c r="C22" s="234"/>
      <c r="D22" s="227"/>
      <c r="E22" s="227"/>
      <c r="F22" s="227"/>
      <c r="G22" s="227"/>
      <c r="H22" s="234"/>
      <c r="I22" s="227"/>
      <c r="J22" s="227"/>
      <c r="K22" s="227"/>
      <c r="L22" s="227"/>
      <c r="M22" s="234"/>
      <c r="N22" s="227"/>
      <c r="O22" s="227"/>
      <c r="P22" s="227"/>
      <c r="Q22" s="227"/>
      <c r="R22" s="234"/>
      <c r="S22" s="227"/>
      <c r="T22" s="227"/>
      <c r="U22" s="227"/>
      <c r="V22" s="227"/>
      <c r="W22" s="234"/>
      <c r="X22" s="227"/>
      <c r="Y22" s="227"/>
      <c r="Z22" s="227"/>
      <c r="AA22" s="227"/>
      <c r="AB22" s="234"/>
      <c r="AC22" s="227">
        <v>3</v>
      </c>
      <c r="AD22" s="227">
        <v>19.333089999999999</v>
      </c>
      <c r="AE22" s="227">
        <v>6444.3633333333337</v>
      </c>
      <c r="AF22" s="227">
        <v>7194.67</v>
      </c>
      <c r="AG22" s="234"/>
      <c r="AH22" s="227">
        <v>34</v>
      </c>
      <c r="AI22" s="227">
        <v>327.07447999999999</v>
      </c>
      <c r="AJ22" s="227">
        <v>9619.8376470588246</v>
      </c>
      <c r="AK22" s="227">
        <v>5712.4149999999991</v>
      </c>
      <c r="AL22" s="234"/>
      <c r="AM22" s="227" t="s">
        <v>507</v>
      </c>
      <c r="AN22" s="227" t="s">
        <v>507</v>
      </c>
      <c r="AO22" s="227" t="s">
        <v>507</v>
      </c>
      <c r="AP22" s="227" t="s">
        <v>507</v>
      </c>
      <c r="AQ22" s="234"/>
      <c r="AR22" s="227"/>
      <c r="AS22" s="227"/>
      <c r="AT22" s="227"/>
      <c r="AU22" s="227"/>
      <c r="AV22" s="234"/>
      <c r="AW22" s="227"/>
      <c r="AX22" s="227"/>
      <c r="AY22" s="227"/>
      <c r="AZ22" s="227"/>
      <c r="BA22" s="234"/>
      <c r="BB22" s="227" t="s">
        <v>507</v>
      </c>
      <c r="BC22" s="227" t="s">
        <v>507</v>
      </c>
      <c r="BD22" s="227" t="s">
        <v>507</v>
      </c>
      <c r="BE22" s="227" t="s">
        <v>507</v>
      </c>
      <c r="BF22" s="234"/>
      <c r="BG22" s="227" t="s">
        <v>507</v>
      </c>
      <c r="BH22" s="227" t="s">
        <v>507</v>
      </c>
      <c r="BI22" s="227" t="s">
        <v>507</v>
      </c>
      <c r="BJ22" s="227" t="s">
        <v>507</v>
      </c>
      <c r="BK22" s="234"/>
      <c r="BL22" s="227"/>
      <c r="BM22" s="227"/>
      <c r="BN22" s="227"/>
      <c r="BO22" s="227"/>
    </row>
    <row r="23" spans="1:67" x14ac:dyDescent="0.35">
      <c r="A23" s="222" t="s">
        <v>32</v>
      </c>
      <c r="B23" s="222" t="s">
        <v>271</v>
      </c>
      <c r="C23" s="234"/>
      <c r="D23" s="227"/>
      <c r="E23" s="227"/>
      <c r="F23" s="227"/>
      <c r="G23" s="227"/>
      <c r="H23" s="234"/>
      <c r="I23" s="227"/>
      <c r="J23" s="227"/>
      <c r="K23" s="227"/>
      <c r="L23" s="227"/>
      <c r="M23" s="234"/>
      <c r="N23" s="227">
        <v>14</v>
      </c>
      <c r="O23" s="227">
        <v>124.82734000000001</v>
      </c>
      <c r="P23" s="227">
        <v>8916.238571428572</v>
      </c>
      <c r="Q23" s="227">
        <v>7290.92</v>
      </c>
      <c r="R23" s="234"/>
      <c r="S23" s="227"/>
      <c r="T23" s="227"/>
      <c r="U23" s="227"/>
      <c r="V23" s="227"/>
      <c r="W23" s="234"/>
      <c r="X23" s="227"/>
      <c r="Y23" s="227"/>
      <c r="Z23" s="227"/>
      <c r="AA23" s="227"/>
      <c r="AB23" s="234"/>
      <c r="AC23" s="227">
        <v>3</v>
      </c>
      <c r="AD23" s="227">
        <v>12.225850000000001</v>
      </c>
      <c r="AE23" s="227">
        <v>4075.2833333333333</v>
      </c>
      <c r="AF23" s="227">
        <v>1619.8799999999999</v>
      </c>
      <c r="AG23" s="234"/>
      <c r="AH23" s="227">
        <v>43</v>
      </c>
      <c r="AI23" s="227">
        <v>284.57117999999997</v>
      </c>
      <c r="AJ23" s="227">
        <v>6617.934418604651</v>
      </c>
      <c r="AK23" s="227">
        <v>3902.71</v>
      </c>
      <c r="AL23" s="234"/>
      <c r="AM23" s="227">
        <v>7</v>
      </c>
      <c r="AN23" s="227">
        <v>107.81824</v>
      </c>
      <c r="AO23" s="227">
        <v>15402.605714285713</v>
      </c>
      <c r="AP23" s="227">
        <v>859.01</v>
      </c>
      <c r="AQ23" s="234"/>
      <c r="AR23" s="227" t="s">
        <v>507</v>
      </c>
      <c r="AS23" s="227" t="s">
        <v>507</v>
      </c>
      <c r="AT23" s="227" t="s">
        <v>507</v>
      </c>
      <c r="AU23" s="227" t="s">
        <v>507</v>
      </c>
      <c r="AV23" s="234"/>
      <c r="AW23" s="227"/>
      <c r="AX23" s="227"/>
      <c r="AY23" s="227"/>
      <c r="AZ23" s="227"/>
      <c r="BA23" s="234"/>
      <c r="BB23" s="227">
        <v>13</v>
      </c>
      <c r="BC23" s="227">
        <v>283.48904999999996</v>
      </c>
      <c r="BD23" s="227">
        <v>21806.85</v>
      </c>
      <c r="BE23" s="227">
        <v>17000.29</v>
      </c>
      <c r="BF23" s="234"/>
      <c r="BG23" s="227"/>
      <c r="BH23" s="227"/>
      <c r="BI23" s="227"/>
      <c r="BJ23" s="227"/>
      <c r="BK23" s="234"/>
      <c r="BL23" s="227">
        <v>42</v>
      </c>
      <c r="BM23" s="227">
        <v>490.24709000000001</v>
      </c>
      <c r="BN23" s="227">
        <v>11672.549761904762</v>
      </c>
      <c r="BO23" s="227">
        <v>7671.98</v>
      </c>
    </row>
    <row r="24" spans="1:67" x14ac:dyDescent="0.35">
      <c r="A24" s="228" t="s">
        <v>334</v>
      </c>
      <c r="B24" s="228"/>
      <c r="C24" s="234"/>
      <c r="D24" s="234"/>
      <c r="E24" s="234">
        <f>E25+E26+E27+E30</f>
        <v>24241.578529999999</v>
      </c>
      <c r="F24" s="234"/>
      <c r="G24" s="234"/>
      <c r="H24" s="234"/>
      <c r="I24" s="234"/>
      <c r="J24" s="234">
        <f>J25+J26+J27+J30</f>
        <v>103520.94226</v>
      </c>
      <c r="K24" s="234"/>
      <c r="L24" s="234"/>
      <c r="M24" s="234"/>
      <c r="N24" s="234"/>
      <c r="O24" s="234">
        <f>O25+O26+O27+O30</f>
        <v>25391.008610000001</v>
      </c>
      <c r="P24" s="234"/>
      <c r="Q24" s="234"/>
      <c r="R24" s="234"/>
      <c r="S24" s="234"/>
      <c r="T24" s="234">
        <f>T25+T26+T27+T30</f>
        <v>45390.88205</v>
      </c>
      <c r="U24" s="234"/>
      <c r="V24" s="234"/>
      <c r="W24" s="234"/>
      <c r="X24" s="234"/>
      <c r="Y24" s="234">
        <f>Y25+Y26+Y27+Y30</f>
        <v>23922.462930000002</v>
      </c>
      <c r="Z24" s="234"/>
      <c r="AA24" s="234"/>
      <c r="AB24" s="234"/>
      <c r="AC24" s="234"/>
      <c r="AD24" s="234">
        <f>AD25+AD26+AD27+AD30</f>
        <v>21565.945920000002</v>
      </c>
      <c r="AE24" s="234"/>
      <c r="AF24" s="234"/>
      <c r="AG24" s="234"/>
      <c r="AH24" s="234"/>
      <c r="AI24" s="234">
        <f>AI25+AI26+AI27+AI30</f>
        <v>12539.14633</v>
      </c>
      <c r="AJ24" s="234"/>
      <c r="AK24" s="234"/>
      <c r="AL24" s="234"/>
      <c r="AM24" s="234"/>
      <c r="AN24" s="234">
        <f>AN25+AN26+AN27+AN30</f>
        <v>12694.799640000001</v>
      </c>
      <c r="AO24" s="234"/>
      <c r="AP24" s="234"/>
      <c r="AQ24" s="234"/>
      <c r="AR24" s="234"/>
      <c r="AS24" s="234">
        <f>AS25+AS26+AS27+AS30</f>
        <v>10294.89465</v>
      </c>
      <c r="AT24" s="234"/>
      <c r="AU24" s="234"/>
      <c r="AV24" s="234"/>
      <c r="AW24" s="234"/>
      <c r="AX24" s="234">
        <f>AX25+AX26+AX27+AX30</f>
        <v>18627.193450000002</v>
      </c>
      <c r="AY24" s="234"/>
      <c r="AZ24" s="234"/>
      <c r="BA24" s="234"/>
      <c r="BB24" s="234"/>
      <c r="BC24" s="234">
        <f>BC25+BC26+BC27+BC30</f>
        <v>28939.272389999998</v>
      </c>
      <c r="BD24" s="234"/>
      <c r="BE24" s="234"/>
      <c r="BF24" s="234"/>
      <c r="BG24" s="234"/>
      <c r="BH24" s="234">
        <f>BH25+BH26+BH27+BH30</f>
        <v>27146.061569999998</v>
      </c>
      <c r="BI24" s="234"/>
      <c r="BJ24" s="234"/>
      <c r="BK24" s="234"/>
      <c r="BL24" s="234"/>
      <c r="BM24" s="234">
        <f>BM25+BM26+BM27+BM30</f>
        <v>10198.915800000001</v>
      </c>
      <c r="BN24" s="234"/>
      <c r="BO24" s="234"/>
    </row>
    <row r="25" spans="1:67" x14ac:dyDescent="0.35">
      <c r="A25" s="235" t="s">
        <v>34</v>
      </c>
      <c r="B25" s="235" t="s">
        <v>272</v>
      </c>
      <c r="C25" s="230"/>
      <c r="D25" s="236">
        <v>1284</v>
      </c>
      <c r="E25" s="236">
        <v>20431.28887</v>
      </c>
      <c r="F25" s="236">
        <v>15912.218746105918</v>
      </c>
      <c r="G25" s="236">
        <v>12742.16</v>
      </c>
      <c r="H25" s="234"/>
      <c r="I25" s="236">
        <v>6022</v>
      </c>
      <c r="J25" s="236">
        <v>97968.579440000001</v>
      </c>
      <c r="K25" s="236">
        <v>16268.445606110927</v>
      </c>
      <c r="L25" s="236">
        <v>13688.330000000002</v>
      </c>
      <c r="M25" s="230"/>
      <c r="N25" s="236">
        <v>1700</v>
      </c>
      <c r="O25" s="236">
        <v>21504.23127</v>
      </c>
      <c r="P25" s="236">
        <v>12649.547805882354</v>
      </c>
      <c r="Q25" s="236">
        <v>11083.170000000002</v>
      </c>
      <c r="R25" s="230"/>
      <c r="S25" s="236">
        <v>2114</v>
      </c>
      <c r="T25" s="236">
        <v>41089.812590000001</v>
      </c>
      <c r="U25" s="236">
        <v>19436.997440870389</v>
      </c>
      <c r="V25" s="236">
        <v>15516.59</v>
      </c>
      <c r="W25" s="230"/>
      <c r="X25" s="236">
        <v>1581</v>
      </c>
      <c r="Y25" s="236">
        <v>20147.503989999997</v>
      </c>
      <c r="Z25" s="236">
        <v>12743.519285262491</v>
      </c>
      <c r="AA25" s="236">
        <v>10511.27</v>
      </c>
      <c r="AB25" s="230"/>
      <c r="AC25" s="236">
        <v>838</v>
      </c>
      <c r="AD25" s="236">
        <v>10290.96782</v>
      </c>
      <c r="AE25" s="236">
        <v>12280.391193317422</v>
      </c>
      <c r="AF25" s="236">
        <v>11110.824999999999</v>
      </c>
      <c r="AG25" s="230"/>
      <c r="AH25" s="236">
        <v>298</v>
      </c>
      <c r="AI25" s="236">
        <v>4280.2659000000003</v>
      </c>
      <c r="AJ25" s="236">
        <v>14363.308389261745</v>
      </c>
      <c r="AK25" s="236">
        <v>12065</v>
      </c>
      <c r="AL25" s="230"/>
      <c r="AM25" s="236">
        <v>492</v>
      </c>
      <c r="AN25" s="236">
        <v>6087.3561900000004</v>
      </c>
      <c r="AO25" s="236">
        <v>12372.675182926829</v>
      </c>
      <c r="AP25" s="236">
        <v>9259.4850000000006</v>
      </c>
      <c r="AQ25" s="230"/>
      <c r="AR25" s="236">
        <v>413</v>
      </c>
      <c r="AS25" s="236">
        <v>6760.3064299999996</v>
      </c>
      <c r="AT25" s="236">
        <v>16368.780702179176</v>
      </c>
      <c r="AU25" s="236">
        <v>17284.099999999999</v>
      </c>
      <c r="AV25" s="230"/>
      <c r="AW25" s="236">
        <v>992</v>
      </c>
      <c r="AX25" s="236">
        <v>9510.4319700000015</v>
      </c>
      <c r="AY25" s="236">
        <v>9587.1290020161287</v>
      </c>
      <c r="AZ25" s="236">
        <v>8351.92</v>
      </c>
      <c r="BA25" s="230"/>
      <c r="BB25" s="236">
        <v>876</v>
      </c>
      <c r="BC25" s="236">
        <v>5528.3644299999996</v>
      </c>
      <c r="BD25" s="236">
        <v>6310.9182990867575</v>
      </c>
      <c r="BE25" s="236">
        <v>6212.2000000000007</v>
      </c>
      <c r="BF25" s="230"/>
      <c r="BG25" s="236">
        <v>1895</v>
      </c>
      <c r="BH25" s="236">
        <v>22630.249749999999</v>
      </c>
      <c r="BI25" s="236">
        <v>11942.084300791557</v>
      </c>
      <c r="BJ25" s="236">
        <v>9219.27</v>
      </c>
      <c r="BK25" s="230"/>
      <c r="BL25" s="236">
        <v>577</v>
      </c>
      <c r="BM25" s="236">
        <v>5378.1554800000004</v>
      </c>
      <c r="BN25" s="236">
        <v>9320.893379549394</v>
      </c>
      <c r="BO25" s="236">
        <v>8351.92</v>
      </c>
    </row>
    <row r="26" spans="1:67" x14ac:dyDescent="0.35">
      <c r="A26" s="235" t="s">
        <v>35</v>
      </c>
      <c r="B26" s="235" t="s">
        <v>273</v>
      </c>
      <c r="C26" s="230"/>
      <c r="D26" s="236">
        <v>90</v>
      </c>
      <c r="E26" s="236">
        <v>433.23365000000001</v>
      </c>
      <c r="F26" s="236">
        <v>4813.7072222222223</v>
      </c>
      <c r="G26" s="236">
        <v>3529.855</v>
      </c>
      <c r="H26" s="234"/>
      <c r="I26" s="236">
        <v>927</v>
      </c>
      <c r="J26" s="236">
        <v>615.97238000000004</v>
      </c>
      <c r="K26" s="236">
        <v>664.47937432578215</v>
      </c>
      <c r="L26" s="236">
        <v>419.42</v>
      </c>
      <c r="M26" s="230"/>
      <c r="N26" s="236">
        <v>249</v>
      </c>
      <c r="O26" s="236">
        <v>555.22851000000003</v>
      </c>
      <c r="P26" s="236">
        <v>2229.8333734939761</v>
      </c>
      <c r="Q26" s="236">
        <v>1112.95</v>
      </c>
      <c r="R26" s="230"/>
      <c r="S26" s="236">
        <v>87</v>
      </c>
      <c r="T26" s="236">
        <v>84.920450000000002</v>
      </c>
      <c r="U26" s="236">
        <v>976.09712643678165</v>
      </c>
      <c r="V26" s="236">
        <v>782.93</v>
      </c>
      <c r="W26" s="230"/>
      <c r="X26" s="236">
        <v>317</v>
      </c>
      <c r="Y26" s="236">
        <v>768.89538000000005</v>
      </c>
      <c r="Z26" s="236">
        <v>2425.537476340694</v>
      </c>
      <c r="AA26" s="236">
        <v>1621.66</v>
      </c>
      <c r="AB26" s="230"/>
      <c r="AC26" s="236">
        <v>1540</v>
      </c>
      <c r="AD26" s="236">
        <v>3481.05114</v>
      </c>
      <c r="AE26" s="236">
        <v>2260.422818181818</v>
      </c>
      <c r="AF26" s="236">
        <v>1290.1199999999999</v>
      </c>
      <c r="AG26" s="230"/>
      <c r="AH26" s="236">
        <v>921</v>
      </c>
      <c r="AI26" s="236">
        <v>2011.0062</v>
      </c>
      <c r="AJ26" s="236">
        <v>2183.502931596091</v>
      </c>
      <c r="AK26" s="236">
        <v>1344.95</v>
      </c>
      <c r="AL26" s="230"/>
      <c r="AM26" s="236">
        <v>828</v>
      </c>
      <c r="AN26" s="236">
        <v>1742.07438</v>
      </c>
      <c r="AO26" s="236">
        <v>2103.9545652173915</v>
      </c>
      <c r="AP26" s="236">
        <v>1358.74</v>
      </c>
      <c r="AQ26" s="230"/>
      <c r="AR26" s="236">
        <v>24</v>
      </c>
      <c r="AS26" s="236">
        <v>22.72579</v>
      </c>
      <c r="AT26" s="236">
        <v>946.90791666666667</v>
      </c>
      <c r="AU26" s="236">
        <v>720.32999999999993</v>
      </c>
      <c r="AV26" s="230"/>
      <c r="AW26" s="236">
        <v>566</v>
      </c>
      <c r="AX26" s="236">
        <v>1925.9942800000001</v>
      </c>
      <c r="AY26" s="236">
        <v>3402.8167491166078</v>
      </c>
      <c r="AZ26" s="236">
        <v>2265.3950000000004</v>
      </c>
      <c r="BA26" s="230"/>
      <c r="BB26" s="236">
        <v>1309</v>
      </c>
      <c r="BC26" s="236">
        <v>5833.2776800000001</v>
      </c>
      <c r="BD26" s="236">
        <v>4456.2854698242936</v>
      </c>
      <c r="BE26" s="236">
        <v>2916.8</v>
      </c>
      <c r="BF26" s="230"/>
      <c r="BG26" s="236">
        <v>404</v>
      </c>
      <c r="BH26" s="236">
        <v>713.39440000000002</v>
      </c>
      <c r="BI26" s="236">
        <v>1765.8277227722772</v>
      </c>
      <c r="BJ26" s="236">
        <v>1066.2350000000001</v>
      </c>
      <c r="BK26" s="230"/>
      <c r="BL26" s="236">
        <v>221</v>
      </c>
      <c r="BM26" s="236">
        <v>831.95998999999995</v>
      </c>
      <c r="BN26" s="236">
        <v>3764.5248416289592</v>
      </c>
      <c r="BO26" s="236">
        <v>2113.9899999999998</v>
      </c>
    </row>
    <row r="27" spans="1:67" x14ac:dyDescent="0.35">
      <c r="A27" s="228" t="s">
        <v>36</v>
      </c>
      <c r="B27" s="228" t="s">
        <v>274</v>
      </c>
      <c r="C27" s="234"/>
      <c r="D27" s="234">
        <v>282</v>
      </c>
      <c r="E27" s="234">
        <v>1996.3804499999999</v>
      </c>
      <c r="F27" s="234">
        <v>7079.3632978723408</v>
      </c>
      <c r="G27" s="234">
        <v>5333.5499999999993</v>
      </c>
      <c r="H27" s="234"/>
      <c r="I27" s="234">
        <v>509</v>
      </c>
      <c r="J27" s="234">
        <v>4004.7421199999999</v>
      </c>
      <c r="K27" s="234">
        <v>7867.8627111984279</v>
      </c>
      <c r="L27" s="234">
        <v>5438.5</v>
      </c>
      <c r="M27" s="234"/>
      <c r="N27" s="234">
        <v>393</v>
      </c>
      <c r="O27" s="234">
        <v>2619.7814800000001</v>
      </c>
      <c r="P27" s="234">
        <v>6666.1106361323154</v>
      </c>
      <c r="Q27" s="234">
        <v>4998.2999999999993</v>
      </c>
      <c r="R27" s="234"/>
      <c r="S27" s="234">
        <v>241</v>
      </c>
      <c r="T27" s="234">
        <v>1833.5792200000001</v>
      </c>
      <c r="U27" s="234">
        <v>7608.2125311203317</v>
      </c>
      <c r="V27" s="234">
        <v>4999.6000000000004</v>
      </c>
      <c r="W27" s="234"/>
      <c r="X27" s="234">
        <v>225</v>
      </c>
      <c r="Y27" s="234">
        <v>1327.99954</v>
      </c>
      <c r="Z27" s="234">
        <v>5902.2201777777782</v>
      </c>
      <c r="AA27" s="234">
        <v>4800</v>
      </c>
      <c r="AB27" s="234"/>
      <c r="AC27" s="234">
        <v>882</v>
      </c>
      <c r="AD27" s="234">
        <v>5263.3901500000002</v>
      </c>
      <c r="AE27" s="234">
        <v>5967.5625283446716</v>
      </c>
      <c r="AF27" s="234">
        <v>4004.5</v>
      </c>
      <c r="AG27" s="234"/>
      <c r="AH27" s="234">
        <v>711</v>
      </c>
      <c r="AI27" s="234">
        <v>3683.3216600000001</v>
      </c>
      <c r="AJ27" s="234">
        <v>5180.4805344585093</v>
      </c>
      <c r="AK27" s="234">
        <v>3557</v>
      </c>
      <c r="AL27" s="234"/>
      <c r="AM27" s="234">
        <v>692</v>
      </c>
      <c r="AN27" s="234">
        <v>3014.4679900000001</v>
      </c>
      <c r="AO27" s="234">
        <v>4356.1676156069361</v>
      </c>
      <c r="AP27" s="234">
        <v>2683.5</v>
      </c>
      <c r="AQ27" s="234"/>
      <c r="AR27" s="234">
        <v>403</v>
      </c>
      <c r="AS27" s="234">
        <v>1792.5878300000002</v>
      </c>
      <c r="AT27" s="234">
        <v>4448.1087593052107</v>
      </c>
      <c r="AU27" s="234">
        <v>2826</v>
      </c>
      <c r="AV27" s="234"/>
      <c r="AW27" s="234">
        <v>655</v>
      </c>
      <c r="AX27" s="234">
        <v>5680.18894</v>
      </c>
      <c r="AY27" s="234">
        <v>8672.044183206106</v>
      </c>
      <c r="AZ27" s="234">
        <v>6168</v>
      </c>
      <c r="BA27" s="234"/>
      <c r="BB27" s="234">
        <v>1483</v>
      </c>
      <c r="BC27" s="234">
        <v>16014.589099999999</v>
      </c>
      <c r="BD27" s="234">
        <v>10798.778894133513</v>
      </c>
      <c r="BE27" s="234">
        <v>7863</v>
      </c>
      <c r="BF27" s="234"/>
      <c r="BG27" s="234">
        <v>437</v>
      </c>
      <c r="BH27" s="234">
        <v>3354.2764099999999</v>
      </c>
      <c r="BI27" s="234">
        <v>7675.689725400458</v>
      </c>
      <c r="BJ27" s="234">
        <v>4998.8999999999996</v>
      </c>
      <c r="BK27" s="234"/>
      <c r="BL27" s="234">
        <v>501</v>
      </c>
      <c r="BM27" s="234">
        <v>3857.5904500000001</v>
      </c>
      <c r="BN27" s="234">
        <v>7699.7813373253493</v>
      </c>
      <c r="BO27" s="234">
        <v>5427</v>
      </c>
    </row>
    <row r="28" spans="1:67" x14ac:dyDescent="0.35">
      <c r="A28" s="222" t="s">
        <v>37</v>
      </c>
      <c r="B28" s="222" t="s">
        <v>275</v>
      </c>
      <c r="C28" s="234"/>
      <c r="D28" s="227">
        <v>232</v>
      </c>
      <c r="E28" s="227">
        <v>1651.2936200000001</v>
      </c>
      <c r="F28" s="227">
        <v>7117.6449137931031</v>
      </c>
      <c r="G28" s="227">
        <v>5637.06</v>
      </c>
      <c r="H28" s="234"/>
      <c r="I28" s="227">
        <v>358</v>
      </c>
      <c r="J28" s="227">
        <v>3121.2374399999999</v>
      </c>
      <c r="K28" s="227">
        <v>8718.5403351955301</v>
      </c>
      <c r="L28" s="227">
        <v>6393.27</v>
      </c>
      <c r="M28" s="234"/>
      <c r="N28" s="227">
        <v>337</v>
      </c>
      <c r="O28" s="227">
        <v>2220.4414400000001</v>
      </c>
      <c r="P28" s="227">
        <v>6588.847002967359</v>
      </c>
      <c r="Q28" s="227">
        <v>4824</v>
      </c>
      <c r="R28" s="234"/>
      <c r="S28" s="227">
        <v>161</v>
      </c>
      <c r="T28" s="227">
        <v>1197.6593799999998</v>
      </c>
      <c r="U28" s="227">
        <v>7438.8781366459625</v>
      </c>
      <c r="V28" s="227">
        <v>4599</v>
      </c>
      <c r="W28" s="234"/>
      <c r="X28" s="227">
        <v>189</v>
      </c>
      <c r="Y28" s="227">
        <v>1109.5340900000001</v>
      </c>
      <c r="Z28" s="227">
        <v>5870.5507407407404</v>
      </c>
      <c r="AA28" s="227">
        <v>4224</v>
      </c>
      <c r="AB28" s="234"/>
      <c r="AC28" s="227">
        <v>737</v>
      </c>
      <c r="AD28" s="227">
        <v>4567.0698899999998</v>
      </c>
      <c r="AE28" s="227">
        <v>6196.8383853459973</v>
      </c>
      <c r="AF28" s="227">
        <v>3972</v>
      </c>
      <c r="AG28" s="234"/>
      <c r="AH28" s="227">
        <v>607</v>
      </c>
      <c r="AI28" s="227">
        <v>3304.67922</v>
      </c>
      <c r="AJ28" s="227">
        <v>5444.2820757825375</v>
      </c>
      <c r="AK28" s="227">
        <v>3960</v>
      </c>
      <c r="AL28" s="234"/>
      <c r="AM28" s="227">
        <v>604</v>
      </c>
      <c r="AN28" s="227">
        <v>2650.0563099999999</v>
      </c>
      <c r="AO28" s="227">
        <v>4387.5104470198676</v>
      </c>
      <c r="AP28" s="227">
        <v>2700.25</v>
      </c>
      <c r="AQ28" s="234"/>
      <c r="AR28" s="227">
        <v>336</v>
      </c>
      <c r="AS28" s="227">
        <v>1506.1696899999999</v>
      </c>
      <c r="AT28" s="227">
        <v>4482.6478869047623</v>
      </c>
      <c r="AU28" s="227">
        <v>2666.25</v>
      </c>
      <c r="AV28" s="234"/>
      <c r="AW28" s="227">
        <v>510</v>
      </c>
      <c r="AX28" s="227">
        <v>4872.39282</v>
      </c>
      <c r="AY28" s="227">
        <v>9553.7114117647052</v>
      </c>
      <c r="AZ28" s="227">
        <v>8146.5</v>
      </c>
      <c r="BA28" s="234"/>
      <c r="BB28" s="227">
        <v>1163</v>
      </c>
      <c r="BC28" s="227">
        <v>14021.731880000001</v>
      </c>
      <c r="BD28" s="227">
        <v>12056.519243336199</v>
      </c>
      <c r="BE28" s="227">
        <v>10311</v>
      </c>
      <c r="BF28" s="234"/>
      <c r="BG28" s="227">
        <v>339</v>
      </c>
      <c r="BH28" s="227">
        <v>2822.8610099999996</v>
      </c>
      <c r="BI28" s="227">
        <v>8327.0236283185841</v>
      </c>
      <c r="BJ28" s="227">
        <v>6117</v>
      </c>
      <c r="BK28" s="234"/>
      <c r="BL28" s="227">
        <v>451</v>
      </c>
      <c r="BM28" s="227">
        <v>3438.8327899999999</v>
      </c>
      <c r="BN28" s="227">
        <v>7624.906407982262</v>
      </c>
      <c r="BO28" s="227">
        <v>5454</v>
      </c>
    </row>
    <row r="29" spans="1:67" x14ac:dyDescent="0.35">
      <c r="A29" s="222" t="s">
        <v>38</v>
      </c>
      <c r="B29" s="222" t="s">
        <v>276</v>
      </c>
      <c r="C29" s="234"/>
      <c r="D29" s="227">
        <v>85</v>
      </c>
      <c r="E29" s="227">
        <v>345.08683000000002</v>
      </c>
      <c r="F29" s="227">
        <v>4059.8450588235296</v>
      </c>
      <c r="G29" s="227">
        <v>3584.1000000000004</v>
      </c>
      <c r="H29" s="234"/>
      <c r="I29" s="227">
        <v>196</v>
      </c>
      <c r="J29" s="227">
        <v>883.50467999999989</v>
      </c>
      <c r="K29" s="227">
        <v>4507.6769387755103</v>
      </c>
      <c r="L29" s="227">
        <v>4314.4349999999995</v>
      </c>
      <c r="M29" s="234"/>
      <c r="N29" s="227">
        <v>101</v>
      </c>
      <c r="O29" s="227">
        <v>399.34003999999999</v>
      </c>
      <c r="P29" s="227">
        <v>3953.8617821782177</v>
      </c>
      <c r="Q29" s="227">
        <v>3468</v>
      </c>
      <c r="R29" s="234"/>
      <c r="S29" s="227">
        <v>109</v>
      </c>
      <c r="T29" s="227">
        <v>635.91984000000002</v>
      </c>
      <c r="U29" s="227">
        <v>5834.1269724770646</v>
      </c>
      <c r="V29" s="227">
        <v>4980</v>
      </c>
      <c r="W29" s="234"/>
      <c r="X29" s="227">
        <v>71</v>
      </c>
      <c r="Y29" s="227">
        <v>218.46545</v>
      </c>
      <c r="Z29" s="227">
        <v>3076.9781690140844</v>
      </c>
      <c r="AA29" s="227">
        <v>2752</v>
      </c>
      <c r="AB29" s="234"/>
      <c r="AC29" s="227">
        <v>255</v>
      </c>
      <c r="AD29" s="227">
        <v>696.32025999999996</v>
      </c>
      <c r="AE29" s="227">
        <v>2730.6676862745098</v>
      </c>
      <c r="AF29" s="227">
        <v>1974.6</v>
      </c>
      <c r="AG29" s="234"/>
      <c r="AH29" s="227">
        <v>196</v>
      </c>
      <c r="AI29" s="227">
        <v>378.64244000000002</v>
      </c>
      <c r="AJ29" s="227">
        <v>1931.8491836734695</v>
      </c>
      <c r="AK29" s="227">
        <v>1425.8</v>
      </c>
      <c r="AL29" s="234"/>
      <c r="AM29" s="227">
        <v>220</v>
      </c>
      <c r="AN29" s="227">
        <v>364.41167999999999</v>
      </c>
      <c r="AO29" s="227">
        <v>1656.4167272727273</v>
      </c>
      <c r="AP29" s="227">
        <v>967.5</v>
      </c>
      <c r="AQ29" s="234"/>
      <c r="AR29" s="227">
        <v>148</v>
      </c>
      <c r="AS29" s="227">
        <v>286.41813999999999</v>
      </c>
      <c r="AT29" s="227">
        <v>1935.2577027027028</v>
      </c>
      <c r="AU29" s="227">
        <v>1369.5</v>
      </c>
      <c r="AV29" s="234"/>
      <c r="AW29" s="227">
        <v>218</v>
      </c>
      <c r="AX29" s="227">
        <v>807.79611999999997</v>
      </c>
      <c r="AY29" s="227">
        <v>3705.4867889908255</v>
      </c>
      <c r="AZ29" s="227">
        <v>4190.3999999999996</v>
      </c>
      <c r="BA29" s="234"/>
      <c r="BB29" s="227">
        <v>511</v>
      </c>
      <c r="BC29" s="227">
        <v>1992.8572199999999</v>
      </c>
      <c r="BD29" s="227">
        <v>3899.9162818003915</v>
      </c>
      <c r="BE29" s="227">
        <v>4691.2</v>
      </c>
      <c r="BF29" s="234"/>
      <c r="BG29" s="227">
        <v>155</v>
      </c>
      <c r="BH29" s="227">
        <v>531.41539999999998</v>
      </c>
      <c r="BI29" s="227">
        <v>3428.4864516129032</v>
      </c>
      <c r="BJ29" s="227">
        <v>3211.2</v>
      </c>
      <c r="BK29" s="234"/>
      <c r="BL29" s="227">
        <v>125</v>
      </c>
      <c r="BM29" s="227">
        <v>418.75765999999999</v>
      </c>
      <c r="BN29" s="227">
        <v>3350.0612799999999</v>
      </c>
      <c r="BO29" s="227">
        <v>2555.1999999999998</v>
      </c>
    </row>
    <row r="30" spans="1:67" x14ac:dyDescent="0.35">
      <c r="A30" s="228" t="s">
        <v>39</v>
      </c>
      <c r="B30" s="228" t="s">
        <v>277</v>
      </c>
      <c r="C30" s="234"/>
      <c r="D30" s="234">
        <v>265</v>
      </c>
      <c r="E30" s="234">
        <v>1380.6755600000001</v>
      </c>
      <c r="F30" s="234">
        <v>5210.0964528301884</v>
      </c>
      <c r="G30" s="234">
        <v>4000</v>
      </c>
      <c r="H30" s="234"/>
      <c r="I30" s="234">
        <v>240</v>
      </c>
      <c r="J30" s="234">
        <v>931.6483199999999</v>
      </c>
      <c r="K30" s="234">
        <v>3881.8679999999999</v>
      </c>
      <c r="L30" s="234">
        <v>2922.5349999999999</v>
      </c>
      <c r="M30" s="234"/>
      <c r="N30" s="234">
        <v>174</v>
      </c>
      <c r="O30" s="234">
        <v>711.76734999999996</v>
      </c>
      <c r="P30" s="234">
        <v>4090.6169540229885</v>
      </c>
      <c r="Q30" s="234">
        <v>2038.7850000000001</v>
      </c>
      <c r="R30" s="234"/>
      <c r="S30" s="234">
        <v>406</v>
      </c>
      <c r="T30" s="234">
        <v>2382.56979</v>
      </c>
      <c r="U30" s="234">
        <v>5868.3984975369458</v>
      </c>
      <c r="V30" s="234">
        <v>4301.2999999999993</v>
      </c>
      <c r="W30" s="234"/>
      <c r="X30" s="234">
        <v>353</v>
      </c>
      <c r="Y30" s="234">
        <v>1678.06402</v>
      </c>
      <c r="Z30" s="234">
        <v>4753.722436260623</v>
      </c>
      <c r="AA30" s="234">
        <v>3300</v>
      </c>
      <c r="AB30" s="234"/>
      <c r="AC30" s="234">
        <v>512</v>
      </c>
      <c r="AD30" s="234">
        <v>2530.5368100000001</v>
      </c>
      <c r="AE30" s="234">
        <v>4942.4547070312501</v>
      </c>
      <c r="AF30" s="234">
        <v>3423.69</v>
      </c>
      <c r="AG30" s="234"/>
      <c r="AH30" s="234">
        <v>421</v>
      </c>
      <c r="AI30" s="234">
        <v>2564.5525699999998</v>
      </c>
      <c r="AJ30" s="234">
        <v>6091.5738004750592</v>
      </c>
      <c r="AK30" s="234">
        <v>4400</v>
      </c>
      <c r="AL30" s="234"/>
      <c r="AM30" s="234">
        <v>347</v>
      </c>
      <c r="AN30" s="234">
        <v>1850.9010800000001</v>
      </c>
      <c r="AO30" s="234">
        <v>5334.0088760806921</v>
      </c>
      <c r="AP30" s="234">
        <v>3319.47</v>
      </c>
      <c r="AQ30" s="234"/>
      <c r="AR30" s="234">
        <v>218</v>
      </c>
      <c r="AS30" s="234">
        <v>1719.2746000000002</v>
      </c>
      <c r="AT30" s="234">
        <v>7886.5807339449539</v>
      </c>
      <c r="AU30" s="234">
        <v>5250</v>
      </c>
      <c r="AV30" s="234"/>
      <c r="AW30" s="234">
        <v>245</v>
      </c>
      <c r="AX30" s="234">
        <v>1510.57826</v>
      </c>
      <c r="AY30" s="234">
        <v>6165.6255510204082</v>
      </c>
      <c r="AZ30" s="234">
        <v>4800</v>
      </c>
      <c r="BA30" s="234"/>
      <c r="BB30" s="234">
        <v>465</v>
      </c>
      <c r="BC30" s="234">
        <v>1563.0411799999999</v>
      </c>
      <c r="BD30" s="234">
        <v>3361.3788817204299</v>
      </c>
      <c r="BE30" s="234">
        <v>2718.18</v>
      </c>
      <c r="BF30" s="234"/>
      <c r="BG30" s="234">
        <v>122</v>
      </c>
      <c r="BH30" s="234">
        <v>448.14100999999999</v>
      </c>
      <c r="BI30" s="234">
        <v>3673.2869672131146</v>
      </c>
      <c r="BJ30" s="234">
        <v>3363.31</v>
      </c>
      <c r="BK30" s="234"/>
      <c r="BL30" s="234">
        <v>43</v>
      </c>
      <c r="BM30" s="234">
        <v>131.20988</v>
      </c>
      <c r="BN30" s="234">
        <v>3051.3925581395351</v>
      </c>
      <c r="BO30" s="234">
        <v>3054.3599999999997</v>
      </c>
    </row>
    <row r="31" spans="1:67" x14ac:dyDescent="0.35">
      <c r="A31" s="221" t="s">
        <v>278</v>
      </c>
    </row>
    <row r="45" spans="1:17" x14ac:dyDescent="0.35">
      <c r="A45" s="290" t="s">
        <v>367</v>
      </c>
      <c r="B45" s="702" t="s">
        <v>342</v>
      </c>
      <c r="C45" s="702"/>
      <c r="D45" s="695" t="s">
        <v>329</v>
      </c>
      <c r="E45" s="695"/>
      <c r="F45" s="695"/>
      <c r="G45" s="695"/>
      <c r="H45" s="695"/>
      <c r="I45" s="695" t="s">
        <v>332</v>
      </c>
      <c r="J45" s="695"/>
      <c r="K45" s="695"/>
      <c r="L45" s="695"/>
      <c r="M45" s="695" t="s">
        <v>333</v>
      </c>
      <c r="N45" s="695"/>
      <c r="O45" s="695"/>
      <c r="P45" s="695"/>
      <c r="Q45" s="692" t="s">
        <v>55</v>
      </c>
    </row>
    <row r="46" spans="1:17" ht="36" x14ac:dyDescent="0.35">
      <c r="A46" s="701" t="s">
        <v>341</v>
      </c>
      <c r="B46" s="701"/>
      <c r="C46" s="701"/>
      <c r="D46" s="271" t="s">
        <v>343</v>
      </c>
      <c r="E46" s="271" t="s">
        <v>345</v>
      </c>
      <c r="F46" s="271" t="s">
        <v>350</v>
      </c>
      <c r="G46" s="271" t="s">
        <v>351</v>
      </c>
      <c r="H46" s="271" t="s">
        <v>352</v>
      </c>
      <c r="I46" s="271" t="s">
        <v>344</v>
      </c>
      <c r="J46" s="271" t="s">
        <v>346</v>
      </c>
      <c r="K46" s="271" t="s">
        <v>349</v>
      </c>
      <c r="L46" s="271" t="s">
        <v>353</v>
      </c>
      <c r="M46" s="271" t="s">
        <v>347</v>
      </c>
      <c r="N46" s="271" t="s">
        <v>348</v>
      </c>
      <c r="O46" s="271" t="s">
        <v>354</v>
      </c>
      <c r="P46" s="271" t="s">
        <v>355</v>
      </c>
      <c r="Q46" s="692"/>
    </row>
    <row r="47" spans="1:17" ht="18.75" x14ac:dyDescent="0.35">
      <c r="A47" s="685" t="s">
        <v>370</v>
      </c>
      <c r="B47" s="685"/>
      <c r="C47" s="685"/>
      <c r="D47" s="284">
        <v>1450</v>
      </c>
      <c r="E47" s="284">
        <v>2406.9470000000001</v>
      </c>
      <c r="F47" s="284">
        <v>798.62300000000005</v>
      </c>
      <c r="G47" s="284">
        <v>689</v>
      </c>
      <c r="H47" s="284">
        <v>478</v>
      </c>
      <c r="I47" s="284">
        <v>1352.8389999999999</v>
      </c>
      <c r="J47" s="284">
        <v>1890</v>
      </c>
      <c r="K47" s="284">
        <v>2112</v>
      </c>
      <c r="L47" s="284">
        <v>1444</v>
      </c>
      <c r="M47" s="284">
        <v>1225.777</v>
      </c>
      <c r="N47" s="284">
        <v>1138.0440000000001</v>
      </c>
      <c r="O47" s="284">
        <v>1080</v>
      </c>
      <c r="P47" s="284">
        <v>828.30600000000004</v>
      </c>
      <c r="Q47" s="289">
        <f t="shared" ref="Q47:Q55" si="0">SUM(D47:P47)</f>
        <v>16893.536</v>
      </c>
    </row>
    <row r="48" spans="1:17" x14ac:dyDescent="0.35">
      <c r="A48" s="685" t="s">
        <v>356</v>
      </c>
      <c r="B48" s="685"/>
      <c r="C48" s="685"/>
      <c r="D48" s="284">
        <v>2037</v>
      </c>
      <c r="E48" s="284">
        <v>6083.94</v>
      </c>
      <c r="F48" s="284">
        <v>1571.7</v>
      </c>
      <c r="G48" s="284">
        <v>2214.3000000000002</v>
      </c>
      <c r="H48" s="284">
        <v>1591.68</v>
      </c>
      <c r="I48" s="284">
        <v>1828.54</v>
      </c>
      <c r="J48" s="284">
        <v>1541</v>
      </c>
      <c r="K48" s="284">
        <v>1547.5</v>
      </c>
      <c r="L48" s="284">
        <v>753.16</v>
      </c>
      <c r="M48" s="284">
        <v>1296</v>
      </c>
      <c r="N48" s="284">
        <v>2866.56</v>
      </c>
      <c r="O48" s="284">
        <v>2382.92</v>
      </c>
      <c r="P48" s="284">
        <v>1086.3599999999999</v>
      </c>
      <c r="Q48" s="289">
        <f t="shared" si="0"/>
        <v>26800.660000000003</v>
      </c>
    </row>
    <row r="49" spans="1:17" ht="18.75" customHeight="1" x14ac:dyDescent="0.35">
      <c r="A49" s="685" t="s">
        <v>378</v>
      </c>
      <c r="B49" s="685"/>
      <c r="C49" s="685"/>
      <c r="D49" s="284">
        <v>956</v>
      </c>
      <c r="E49" s="284">
        <v>7131</v>
      </c>
      <c r="F49" s="284">
        <v>1624</v>
      </c>
      <c r="G49" s="284">
        <v>1587.33</v>
      </c>
      <c r="H49" s="284">
        <v>1777</v>
      </c>
      <c r="I49" s="284">
        <v>303</v>
      </c>
      <c r="J49" s="284">
        <v>437</v>
      </c>
      <c r="K49" s="284">
        <v>333</v>
      </c>
      <c r="L49" s="284">
        <v>562</v>
      </c>
      <c r="M49" s="284">
        <v>1127</v>
      </c>
      <c r="N49" s="284">
        <v>1543</v>
      </c>
      <c r="O49" s="284">
        <v>2303</v>
      </c>
      <c r="P49" s="284">
        <v>643</v>
      </c>
      <c r="Q49" s="289">
        <f t="shared" si="0"/>
        <v>20326.330000000002</v>
      </c>
    </row>
    <row r="50" spans="1:17" ht="18.75" x14ac:dyDescent="0.35">
      <c r="A50" s="685" t="s">
        <v>379</v>
      </c>
      <c r="B50" s="685"/>
      <c r="C50" s="685"/>
      <c r="D50" s="284">
        <v>886</v>
      </c>
      <c r="E50" s="284"/>
      <c r="F50" s="284"/>
      <c r="G50" s="284">
        <v>8</v>
      </c>
      <c r="H50" s="284">
        <v>1704</v>
      </c>
      <c r="I50" s="284">
        <v>60</v>
      </c>
      <c r="J50" s="284">
        <v>5</v>
      </c>
      <c r="K50" s="284"/>
      <c r="L50" s="284">
        <v>271.04999999999995</v>
      </c>
      <c r="M50" s="284">
        <v>233</v>
      </c>
      <c r="N50" s="284"/>
      <c r="O50" s="284"/>
      <c r="P50" s="284"/>
      <c r="Q50" s="289">
        <f t="shared" si="0"/>
        <v>3167.05</v>
      </c>
    </row>
    <row r="51" spans="1:17" x14ac:dyDescent="0.35">
      <c r="A51" s="685" t="s">
        <v>359</v>
      </c>
      <c r="B51" s="685"/>
      <c r="C51" s="685"/>
      <c r="D51" s="284">
        <v>603</v>
      </c>
      <c r="E51" s="284">
        <v>22</v>
      </c>
      <c r="F51" s="284"/>
      <c r="G51" s="284">
        <v>290.07</v>
      </c>
      <c r="H51" s="284">
        <v>477</v>
      </c>
      <c r="I51" s="284">
        <v>272</v>
      </c>
      <c r="J51" s="284">
        <v>81.33</v>
      </c>
      <c r="K51" s="284">
        <v>30</v>
      </c>
      <c r="L51" s="284">
        <v>43</v>
      </c>
      <c r="M51" s="284">
        <v>195</v>
      </c>
      <c r="N51" s="284"/>
      <c r="O51" s="284">
        <v>32</v>
      </c>
      <c r="P51" s="284"/>
      <c r="Q51" s="289">
        <f t="shared" si="0"/>
        <v>2045.3999999999999</v>
      </c>
    </row>
    <row r="52" spans="1:17" ht="21" customHeight="1" x14ac:dyDescent="0.35">
      <c r="A52" s="685" t="s">
        <v>360</v>
      </c>
      <c r="B52" s="685"/>
      <c r="C52" s="685"/>
      <c r="D52" s="284">
        <v>565</v>
      </c>
      <c r="E52" s="284">
        <v>144</v>
      </c>
      <c r="F52" s="284"/>
      <c r="G52" s="284">
        <v>163.71</v>
      </c>
      <c r="H52" s="284">
        <v>326.85000000000002</v>
      </c>
      <c r="I52" s="284">
        <v>136</v>
      </c>
      <c r="J52" s="284">
        <v>500.65999999999997</v>
      </c>
      <c r="K52" s="284">
        <v>117</v>
      </c>
      <c r="L52" s="284">
        <v>218</v>
      </c>
      <c r="M52" s="284">
        <v>36</v>
      </c>
      <c r="N52" s="284"/>
      <c r="O52" s="284">
        <v>97</v>
      </c>
      <c r="P52" s="284"/>
      <c r="Q52" s="289">
        <f t="shared" si="0"/>
        <v>2304.2199999999998</v>
      </c>
    </row>
    <row r="53" spans="1:17" x14ac:dyDescent="0.35">
      <c r="A53" s="687" t="s">
        <v>361</v>
      </c>
      <c r="B53" s="691"/>
      <c r="C53" s="688"/>
      <c r="D53" s="284">
        <v>254</v>
      </c>
      <c r="E53" s="284"/>
      <c r="F53" s="284"/>
      <c r="G53" s="284"/>
      <c r="H53" s="284">
        <v>253</v>
      </c>
      <c r="I53" s="284"/>
      <c r="J53" s="284">
        <v>7</v>
      </c>
      <c r="K53" s="284"/>
      <c r="L53" s="284">
        <v>418</v>
      </c>
      <c r="M53" s="284">
        <v>30</v>
      </c>
      <c r="N53" s="284"/>
      <c r="O53" s="284"/>
      <c r="P53" s="284"/>
      <c r="Q53" s="289">
        <f t="shared" si="0"/>
        <v>962</v>
      </c>
    </row>
    <row r="54" spans="1:17" x14ac:dyDescent="0.35">
      <c r="A54" s="687" t="s">
        <v>363</v>
      </c>
      <c r="B54" s="691"/>
      <c r="C54" s="688"/>
      <c r="D54" s="287">
        <v>537.24</v>
      </c>
      <c r="E54" s="284">
        <v>4012.1</v>
      </c>
      <c r="F54" s="284">
        <v>10176.208999999999</v>
      </c>
      <c r="G54" s="284">
        <v>415.18</v>
      </c>
      <c r="H54" s="284">
        <v>1938.7</v>
      </c>
      <c r="I54" s="284">
        <v>18065.099999999999</v>
      </c>
      <c r="J54" s="284">
        <v>65600.97</v>
      </c>
      <c r="K54" s="284">
        <v>66197.528000000006</v>
      </c>
      <c r="L54" s="284">
        <v>13666.456</v>
      </c>
      <c r="M54" s="284">
        <v>2895.9840000000004</v>
      </c>
      <c r="N54" s="284">
        <v>17282.952999999998</v>
      </c>
      <c r="O54" s="284">
        <v>3365.9780000000001</v>
      </c>
      <c r="P54" s="284">
        <v>19142.474999999999</v>
      </c>
      <c r="Q54" s="289">
        <f t="shared" si="0"/>
        <v>223296.87300000002</v>
      </c>
    </row>
    <row r="55" spans="1:17" x14ac:dyDescent="0.35">
      <c r="A55" s="687" t="s">
        <v>374</v>
      </c>
      <c r="B55" s="691"/>
      <c r="C55" s="688"/>
      <c r="D55" s="284">
        <v>1487.3589999999999</v>
      </c>
      <c r="E55" s="284">
        <v>3980.5420000000004</v>
      </c>
      <c r="F55" s="284">
        <v>1174.0409999999999</v>
      </c>
      <c r="G55" s="284">
        <v>1226.54</v>
      </c>
      <c r="H55" s="284">
        <v>1356.6370000000002</v>
      </c>
      <c r="I55" s="284">
        <v>2894.2709999999997</v>
      </c>
      <c r="J55" s="284">
        <v>2102.1030000000001</v>
      </c>
      <c r="K55" s="284">
        <v>3909.5320000000002</v>
      </c>
      <c r="L55" s="284">
        <v>1629.2919999999999</v>
      </c>
      <c r="M55" s="284">
        <v>4786.7219999999998</v>
      </c>
      <c r="N55" s="284">
        <v>4388.5</v>
      </c>
      <c r="O55" s="284">
        <v>3457.4700000000003</v>
      </c>
      <c r="P55" s="284">
        <v>2067.8720000000003</v>
      </c>
      <c r="Q55" s="289">
        <f t="shared" si="0"/>
        <v>34460.881000000001</v>
      </c>
    </row>
    <row r="56" spans="1:17" x14ac:dyDescent="0.35">
      <c r="A56" s="291" t="s">
        <v>375</v>
      </c>
      <c r="B56" s="257"/>
      <c r="C56" s="258"/>
      <c r="D56" s="259"/>
      <c r="E56" s="258"/>
      <c r="F56" s="259"/>
      <c r="G56" s="260"/>
      <c r="H56" s="260"/>
      <c r="I56" s="260"/>
      <c r="J56" s="260"/>
      <c r="K56" s="260"/>
      <c r="L56" s="260"/>
      <c r="M56" s="260"/>
      <c r="N56" s="260"/>
      <c r="O56" s="260"/>
      <c r="P56" s="260"/>
      <c r="Q56" s="260"/>
    </row>
    <row r="57" spans="1:17" x14ac:dyDescent="0.35">
      <c r="A57" s="9" t="s">
        <v>376</v>
      </c>
      <c r="B57" s="257"/>
      <c r="C57" s="258"/>
      <c r="D57" s="259"/>
      <c r="E57" s="258"/>
      <c r="F57" s="259"/>
      <c r="G57" s="260"/>
      <c r="H57" s="260"/>
      <c r="I57" s="260"/>
      <c r="J57" s="260"/>
      <c r="K57" s="260"/>
      <c r="L57" s="260"/>
      <c r="M57" s="260"/>
      <c r="N57" s="260"/>
      <c r="O57" s="260"/>
      <c r="P57" s="260"/>
      <c r="Q57" s="260"/>
    </row>
    <row r="58" spans="1:17" x14ac:dyDescent="0.35">
      <c r="A58" s="291" t="s">
        <v>377</v>
      </c>
      <c r="B58" s="261"/>
      <c r="C58" s="260"/>
      <c r="D58" s="260"/>
      <c r="E58" s="260"/>
      <c r="F58" s="260"/>
      <c r="G58" s="260"/>
      <c r="H58" s="260"/>
      <c r="I58" s="260"/>
      <c r="J58" s="260"/>
      <c r="K58" s="263"/>
      <c r="L58" s="260"/>
      <c r="M58" s="260"/>
      <c r="N58" s="260"/>
      <c r="O58" s="260"/>
      <c r="P58" s="260"/>
      <c r="Q58" s="260"/>
    </row>
    <row r="59" spans="1:17" x14ac:dyDescent="0.35">
      <c r="A59" s="291"/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</row>
  </sheetData>
  <mergeCells count="31">
    <mergeCell ref="D2:AA2"/>
    <mergeCell ref="D3:G3"/>
    <mergeCell ref="AB2:AU2"/>
    <mergeCell ref="AV2:BO2"/>
    <mergeCell ref="BK3:BO3"/>
    <mergeCell ref="AG3:AK3"/>
    <mergeCell ref="AL3:AP3"/>
    <mergeCell ref="AQ3:AU3"/>
    <mergeCell ref="AV3:AZ3"/>
    <mergeCell ref="BA3:BE3"/>
    <mergeCell ref="BF3:BJ3"/>
    <mergeCell ref="H3:L3"/>
    <mergeCell ref="M3:Q3"/>
    <mergeCell ref="R3:V3"/>
    <mergeCell ref="W3:AA3"/>
    <mergeCell ref="AB3:AF3"/>
    <mergeCell ref="A53:C53"/>
    <mergeCell ref="A54:C54"/>
    <mergeCell ref="A55:C55"/>
    <mergeCell ref="Q45:Q46"/>
    <mergeCell ref="A46:C46"/>
    <mergeCell ref="A47:C47"/>
    <mergeCell ref="A48:C48"/>
    <mergeCell ref="A49:C49"/>
    <mergeCell ref="B45:C45"/>
    <mergeCell ref="D45:H45"/>
    <mergeCell ref="I45:L45"/>
    <mergeCell ref="M45:P45"/>
    <mergeCell ref="A50:C50"/>
    <mergeCell ref="A51:C51"/>
    <mergeCell ref="A52:C5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8"/>
  <sheetViews>
    <sheetView workbookViewId="0"/>
  </sheetViews>
  <sheetFormatPr baseColWidth="10" defaultRowHeight="15" x14ac:dyDescent="0.25"/>
  <cols>
    <col min="1" max="1" width="45.140625" customWidth="1"/>
  </cols>
  <sheetData>
    <row r="4" spans="1:2" x14ac:dyDescent="0.25">
      <c r="A4" s="329" t="s">
        <v>432</v>
      </c>
    </row>
    <row r="5" spans="1:2" x14ac:dyDescent="0.25">
      <c r="A5" s="329" t="s">
        <v>433</v>
      </c>
    </row>
    <row r="6" spans="1:2" x14ac:dyDescent="0.25">
      <c r="A6" s="329" t="s">
        <v>434</v>
      </c>
      <c r="B6" t="s">
        <v>435</v>
      </c>
    </row>
    <row r="7" spans="1:2" x14ac:dyDescent="0.25">
      <c r="A7" s="329" t="s">
        <v>436</v>
      </c>
      <c r="B7" t="s">
        <v>505</v>
      </c>
    </row>
    <row r="8" spans="1:2" x14ac:dyDescent="0.25">
      <c r="A8" s="329" t="s">
        <v>437</v>
      </c>
      <c r="B8" t="s">
        <v>438</v>
      </c>
    </row>
    <row r="10" spans="1:2" x14ac:dyDescent="0.25">
      <c r="A10" s="329" t="s">
        <v>27</v>
      </c>
      <c r="B10" t="s">
        <v>439</v>
      </c>
    </row>
    <row r="11" spans="1:2" x14ac:dyDescent="0.25">
      <c r="A11" s="329" t="s">
        <v>440</v>
      </c>
      <c r="B11" t="s">
        <v>23</v>
      </c>
    </row>
    <row r="12" spans="1:2" x14ac:dyDescent="0.25">
      <c r="A12" s="329" t="s">
        <v>441</v>
      </c>
      <c r="B12" t="s">
        <v>28</v>
      </c>
    </row>
    <row r="13" spans="1:2" x14ac:dyDescent="0.25">
      <c r="A13" s="329" t="s">
        <v>502</v>
      </c>
      <c r="B13" t="s">
        <v>501</v>
      </c>
    </row>
    <row r="14" spans="1:2" x14ac:dyDescent="0.25">
      <c r="A14" s="329" t="s">
        <v>503</v>
      </c>
      <c r="B14" t="s">
        <v>504</v>
      </c>
    </row>
    <row r="16" spans="1:2" x14ac:dyDescent="0.25">
      <c r="A16" s="329" t="s">
        <v>442</v>
      </c>
      <c r="B16" t="s">
        <v>443</v>
      </c>
    </row>
    <row r="17" spans="1:2" x14ac:dyDescent="0.25">
      <c r="A17" s="329" t="s">
        <v>446</v>
      </c>
      <c r="B17" t="s">
        <v>506</v>
      </c>
    </row>
    <row r="18" spans="1:2" x14ac:dyDescent="0.25">
      <c r="A18" s="329" t="s">
        <v>444</v>
      </c>
      <c r="B18" t="s">
        <v>445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4"/>
  <sheetViews>
    <sheetView showGridLines="0" zoomScale="70" zoomScaleNormal="70" workbookViewId="0"/>
  </sheetViews>
  <sheetFormatPr baseColWidth="10" defaultRowHeight="18" x14ac:dyDescent="0.35"/>
  <cols>
    <col min="1" max="1" width="23.7109375" style="221" customWidth="1"/>
    <col min="2" max="2" width="17.7109375" style="221" customWidth="1"/>
    <col min="3" max="3" width="9.28515625" style="221" bestFit="1" customWidth="1"/>
    <col min="4" max="4" width="13.5703125" style="221" bestFit="1" customWidth="1"/>
    <col min="5" max="5" width="10" style="221" bestFit="1" customWidth="1"/>
    <col min="6" max="6" width="11" style="221" bestFit="1" customWidth="1"/>
    <col min="7" max="7" width="10.28515625" style="221" bestFit="1" customWidth="1"/>
    <col min="8" max="8" width="12.28515625" style="221" customWidth="1"/>
    <col min="9" max="9" width="13.5703125" style="221" bestFit="1" customWidth="1"/>
    <col min="10" max="10" width="10" style="221" bestFit="1" customWidth="1"/>
    <col min="11" max="11" width="11" style="221" bestFit="1" customWidth="1"/>
    <col min="12" max="12" width="14.42578125" style="221" customWidth="1"/>
    <col min="13" max="13" width="11" style="221" customWidth="1"/>
    <col min="14" max="14" width="13.5703125" style="221" bestFit="1" customWidth="1"/>
    <col min="15" max="15" width="10" style="221" bestFit="1" customWidth="1"/>
    <col min="16" max="16" width="11" style="221" bestFit="1" customWidth="1"/>
    <col min="17" max="17" width="10.28515625" style="221" bestFit="1" customWidth="1"/>
    <col min="18" max="18" width="9.5703125" style="221" bestFit="1" customWidth="1"/>
    <col min="19" max="19" width="13.5703125" style="221" bestFit="1" customWidth="1"/>
    <col min="20" max="20" width="10" style="221" bestFit="1" customWidth="1"/>
    <col min="21" max="21" width="11" style="221" bestFit="1" customWidth="1"/>
    <col min="22" max="22" width="10.28515625" style="221" bestFit="1" customWidth="1"/>
    <col min="23" max="23" width="9.28515625" style="221" bestFit="1" customWidth="1"/>
    <col min="24" max="24" width="13.5703125" style="221" bestFit="1" customWidth="1"/>
    <col min="25" max="25" width="10" style="221" bestFit="1" customWidth="1"/>
    <col min="26" max="26" width="11" style="221" bestFit="1" customWidth="1"/>
    <col min="27" max="27" width="10.28515625" style="221" bestFit="1" customWidth="1"/>
    <col min="28" max="28" width="9.28515625" style="221" bestFit="1" customWidth="1"/>
    <col min="29" max="29" width="13.5703125" style="221" bestFit="1" customWidth="1"/>
    <col min="30" max="30" width="10" style="221" bestFit="1" customWidth="1"/>
    <col min="31" max="31" width="11" style="221" bestFit="1" customWidth="1"/>
    <col min="32" max="32" width="10.28515625" style="221" bestFit="1" customWidth="1"/>
    <col min="33" max="33" width="9.28515625" style="221" bestFit="1" customWidth="1"/>
    <col min="34" max="34" width="13.5703125" style="221" bestFit="1" customWidth="1"/>
    <col min="35" max="35" width="10" style="221" bestFit="1" customWidth="1"/>
    <col min="36" max="36" width="11" style="221" bestFit="1" customWidth="1"/>
    <col min="37" max="37" width="10.28515625" style="221" bestFit="1" customWidth="1"/>
    <col min="38" max="38" width="9.28515625" style="221" bestFit="1" customWidth="1"/>
    <col min="39" max="39" width="13.5703125" style="221" bestFit="1" customWidth="1"/>
    <col min="40" max="40" width="10" style="221" bestFit="1" customWidth="1"/>
    <col min="41" max="41" width="11" style="221" bestFit="1" customWidth="1"/>
    <col min="42" max="42" width="10.28515625" style="221" bestFit="1" customWidth="1"/>
    <col min="43" max="43" width="8.28515625" style="221" bestFit="1" customWidth="1"/>
    <col min="44" max="44" width="13.5703125" style="221" bestFit="1" customWidth="1"/>
    <col min="45" max="45" width="10" style="221" bestFit="1" customWidth="1"/>
    <col min="46" max="46" width="11" style="221" bestFit="1" customWidth="1"/>
    <col min="47" max="47" width="10.28515625" style="221" bestFit="1" customWidth="1"/>
    <col min="48" max="48" width="9.5703125" style="221" bestFit="1" customWidth="1"/>
    <col min="49" max="49" width="13.5703125" style="221" bestFit="1" customWidth="1"/>
    <col min="50" max="50" width="10" style="221" bestFit="1" customWidth="1"/>
    <col min="51" max="51" width="11" style="221" bestFit="1" customWidth="1"/>
    <col min="52" max="52" width="10.28515625" style="221" bestFit="1" customWidth="1"/>
    <col min="53" max="53" width="9.5703125" style="221" bestFit="1" customWidth="1"/>
    <col min="54" max="54" width="13.5703125" style="221" bestFit="1" customWidth="1"/>
    <col min="55" max="55" width="10" style="221" bestFit="1" customWidth="1"/>
    <col min="56" max="56" width="11" style="221" bestFit="1" customWidth="1"/>
    <col min="57" max="57" width="10.28515625" style="221" bestFit="1" customWidth="1"/>
    <col min="58" max="58" width="9.5703125" style="221" bestFit="1" customWidth="1"/>
    <col min="59" max="59" width="13.5703125" style="221" bestFit="1" customWidth="1"/>
    <col min="60" max="60" width="10" style="221" bestFit="1" customWidth="1"/>
    <col min="61" max="61" width="11" style="221" bestFit="1" customWidth="1"/>
    <col min="62" max="62" width="10.28515625" style="221" bestFit="1" customWidth="1"/>
    <col min="63" max="63" width="9.5703125" style="221" bestFit="1" customWidth="1"/>
    <col min="64" max="64" width="13.5703125" style="221" bestFit="1" customWidth="1"/>
    <col min="65" max="65" width="10" style="221" bestFit="1" customWidth="1"/>
    <col min="66" max="66" width="11" style="221" bestFit="1" customWidth="1"/>
    <col min="67" max="67" width="10.28515625" style="221" bestFit="1" customWidth="1"/>
    <col min="68" max="16384" width="11.42578125" style="221"/>
  </cols>
  <sheetData>
    <row r="1" spans="1:69" x14ac:dyDescent="0.35">
      <c r="A1" s="221" t="s">
        <v>279</v>
      </c>
    </row>
    <row r="2" spans="1:69" x14ac:dyDescent="0.35">
      <c r="A2" s="1"/>
      <c r="B2" s="1"/>
      <c r="C2" s="237" t="s">
        <v>331</v>
      </c>
      <c r="D2" s="677" t="s">
        <v>329</v>
      </c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9"/>
      <c r="AB2" s="677" t="s">
        <v>332</v>
      </c>
      <c r="AC2" s="678"/>
      <c r="AD2" s="678"/>
      <c r="AE2" s="678"/>
      <c r="AF2" s="678"/>
      <c r="AG2" s="678"/>
      <c r="AH2" s="678"/>
      <c r="AI2" s="678"/>
      <c r="AJ2" s="678"/>
      <c r="AK2" s="678"/>
      <c r="AL2" s="678"/>
      <c r="AM2" s="678"/>
      <c r="AN2" s="678"/>
      <c r="AO2" s="678"/>
      <c r="AP2" s="678"/>
      <c r="AQ2" s="678"/>
      <c r="AR2" s="678"/>
      <c r="AS2" s="678"/>
      <c r="AT2" s="678"/>
      <c r="AU2" s="679"/>
      <c r="AV2" s="677" t="s">
        <v>333</v>
      </c>
      <c r="AW2" s="678"/>
      <c r="AX2" s="678"/>
      <c r="AY2" s="678"/>
      <c r="AZ2" s="678"/>
      <c r="BA2" s="678"/>
      <c r="BB2" s="678"/>
      <c r="BC2" s="678"/>
      <c r="BD2" s="678"/>
      <c r="BE2" s="678"/>
      <c r="BF2" s="678"/>
      <c r="BG2" s="678"/>
      <c r="BH2" s="678"/>
      <c r="BI2" s="678"/>
      <c r="BJ2" s="678"/>
      <c r="BK2" s="678"/>
      <c r="BL2" s="678"/>
      <c r="BM2" s="678"/>
      <c r="BN2" s="678"/>
      <c r="BO2" s="679"/>
    </row>
    <row r="3" spans="1:69" x14ac:dyDescent="0.35">
      <c r="A3" s="1"/>
      <c r="B3" s="1"/>
      <c r="C3" s="237" t="s">
        <v>330</v>
      </c>
      <c r="D3" s="678">
        <v>9</v>
      </c>
      <c r="E3" s="678"/>
      <c r="F3" s="678"/>
      <c r="G3" s="679"/>
      <c r="H3" s="677">
        <v>12</v>
      </c>
      <c r="I3" s="678"/>
      <c r="J3" s="678"/>
      <c r="K3" s="678"/>
      <c r="L3" s="679"/>
      <c r="M3" s="677">
        <v>46</v>
      </c>
      <c r="N3" s="678"/>
      <c r="O3" s="678"/>
      <c r="P3" s="678"/>
      <c r="Q3" s="679"/>
      <c r="R3" s="677">
        <v>48</v>
      </c>
      <c r="S3" s="678"/>
      <c r="T3" s="678"/>
      <c r="U3" s="678"/>
      <c r="V3" s="679"/>
      <c r="W3" s="677">
        <v>65</v>
      </c>
      <c r="X3" s="678"/>
      <c r="Y3" s="678"/>
      <c r="Z3" s="678"/>
      <c r="AA3" s="679"/>
      <c r="AB3" s="677">
        <v>11</v>
      </c>
      <c r="AC3" s="678"/>
      <c r="AD3" s="678"/>
      <c r="AE3" s="678"/>
      <c r="AF3" s="679"/>
      <c r="AG3" s="677">
        <v>30</v>
      </c>
      <c r="AH3" s="678"/>
      <c r="AI3" s="678"/>
      <c r="AJ3" s="678"/>
      <c r="AK3" s="679"/>
      <c r="AL3" s="677">
        <v>34</v>
      </c>
      <c r="AM3" s="678"/>
      <c r="AN3" s="678"/>
      <c r="AO3" s="678"/>
      <c r="AP3" s="679"/>
      <c r="AQ3" s="677">
        <v>66</v>
      </c>
      <c r="AR3" s="678"/>
      <c r="AS3" s="678"/>
      <c r="AT3" s="678"/>
      <c r="AU3" s="679"/>
      <c r="AV3" s="677">
        <v>31</v>
      </c>
      <c r="AW3" s="678"/>
      <c r="AX3" s="678"/>
      <c r="AY3" s="678"/>
      <c r="AZ3" s="679"/>
      <c r="BA3" s="677">
        <v>32</v>
      </c>
      <c r="BB3" s="678"/>
      <c r="BC3" s="678"/>
      <c r="BD3" s="678"/>
      <c r="BE3" s="679"/>
      <c r="BF3" s="677">
        <v>81</v>
      </c>
      <c r="BG3" s="678"/>
      <c r="BH3" s="678"/>
      <c r="BI3" s="678"/>
      <c r="BJ3" s="679"/>
      <c r="BK3" s="677">
        <v>82</v>
      </c>
      <c r="BL3" s="678"/>
      <c r="BM3" s="678"/>
      <c r="BN3" s="678"/>
      <c r="BO3" s="679"/>
    </row>
    <row r="4" spans="1:69" ht="36" x14ac:dyDescent="0.35">
      <c r="B4" s="222" t="s">
        <v>88</v>
      </c>
      <c r="C4" s="226"/>
      <c r="D4" s="223" t="s">
        <v>89</v>
      </c>
      <c r="E4" s="224" t="s">
        <v>90</v>
      </c>
      <c r="F4" s="225" t="s">
        <v>4</v>
      </c>
      <c r="G4" s="225" t="s">
        <v>91</v>
      </c>
      <c r="H4" s="226"/>
      <c r="I4" s="223" t="s">
        <v>89</v>
      </c>
      <c r="J4" s="224" t="s">
        <v>90</v>
      </c>
      <c r="K4" s="225" t="s">
        <v>4</v>
      </c>
      <c r="L4" s="225" t="s">
        <v>91</v>
      </c>
      <c r="M4" s="226"/>
      <c r="N4" s="223" t="s">
        <v>89</v>
      </c>
      <c r="O4" s="224" t="s">
        <v>90</v>
      </c>
      <c r="P4" s="225" t="s">
        <v>4</v>
      </c>
      <c r="Q4" s="225" t="s">
        <v>91</v>
      </c>
      <c r="R4" s="226"/>
      <c r="S4" s="223" t="s">
        <v>89</v>
      </c>
      <c r="T4" s="224" t="s">
        <v>90</v>
      </c>
      <c r="U4" s="225" t="s">
        <v>4</v>
      </c>
      <c r="V4" s="225" t="s">
        <v>91</v>
      </c>
      <c r="W4" s="226"/>
      <c r="X4" s="223" t="s">
        <v>89</v>
      </c>
      <c r="Y4" s="224" t="s">
        <v>90</v>
      </c>
      <c r="Z4" s="225" t="s">
        <v>4</v>
      </c>
      <c r="AA4" s="225" t="s">
        <v>91</v>
      </c>
      <c r="AB4" s="226"/>
      <c r="AC4" s="223" t="s">
        <v>89</v>
      </c>
      <c r="AD4" s="224" t="s">
        <v>90</v>
      </c>
      <c r="AE4" s="225" t="s">
        <v>4</v>
      </c>
      <c r="AF4" s="225" t="s">
        <v>91</v>
      </c>
      <c r="AG4" s="226"/>
      <c r="AH4" s="223" t="s">
        <v>89</v>
      </c>
      <c r="AI4" s="224" t="s">
        <v>90</v>
      </c>
      <c r="AJ4" s="225" t="s">
        <v>4</v>
      </c>
      <c r="AK4" s="225" t="s">
        <v>91</v>
      </c>
      <c r="AL4" s="226"/>
      <c r="AM4" s="223" t="s">
        <v>89</v>
      </c>
      <c r="AN4" s="224" t="s">
        <v>90</v>
      </c>
      <c r="AO4" s="225" t="s">
        <v>4</v>
      </c>
      <c r="AP4" s="225" t="s">
        <v>91</v>
      </c>
      <c r="AQ4" s="226"/>
      <c r="AR4" s="223" t="s">
        <v>89</v>
      </c>
      <c r="AS4" s="224" t="s">
        <v>90</v>
      </c>
      <c r="AT4" s="225" t="s">
        <v>4</v>
      </c>
      <c r="AU4" s="225" t="s">
        <v>91</v>
      </c>
      <c r="AV4" s="226"/>
      <c r="AW4" s="223" t="s">
        <v>89</v>
      </c>
      <c r="AX4" s="224" t="s">
        <v>90</v>
      </c>
      <c r="AY4" s="225" t="s">
        <v>4</v>
      </c>
      <c r="AZ4" s="225" t="s">
        <v>91</v>
      </c>
      <c r="BA4" s="226"/>
      <c r="BB4" s="223" t="s">
        <v>89</v>
      </c>
      <c r="BC4" s="224" t="s">
        <v>90</v>
      </c>
      <c r="BD4" s="225" t="s">
        <v>4</v>
      </c>
      <c r="BE4" s="225" t="s">
        <v>91</v>
      </c>
      <c r="BF4" s="226"/>
      <c r="BG4" s="223" t="s">
        <v>89</v>
      </c>
      <c r="BH4" s="224" t="s">
        <v>90</v>
      </c>
      <c r="BI4" s="225" t="s">
        <v>4</v>
      </c>
      <c r="BJ4" s="225" t="s">
        <v>91</v>
      </c>
      <c r="BK4" s="226"/>
      <c r="BL4" s="223" t="s">
        <v>89</v>
      </c>
      <c r="BM4" s="224" t="s">
        <v>90</v>
      </c>
      <c r="BN4" s="225" t="s">
        <v>4</v>
      </c>
      <c r="BO4" s="225" t="s">
        <v>91</v>
      </c>
    </row>
    <row r="5" spans="1:69" x14ac:dyDescent="0.35">
      <c r="A5" s="222" t="s">
        <v>74</v>
      </c>
      <c r="B5" s="222" t="s">
        <v>280</v>
      </c>
      <c r="C5" s="227">
        <v>142680.76</v>
      </c>
      <c r="D5" s="228"/>
      <c r="E5" s="228"/>
      <c r="F5" s="228"/>
      <c r="G5" s="228"/>
      <c r="H5" s="227">
        <v>523386.98</v>
      </c>
      <c r="I5" s="228"/>
      <c r="J5" s="228"/>
      <c r="K5" s="228"/>
      <c r="L5" s="228"/>
      <c r="M5" s="227">
        <v>222257.61000000002</v>
      </c>
      <c r="N5" s="228"/>
      <c r="O5" s="228"/>
      <c r="P5" s="228"/>
      <c r="Q5" s="228"/>
      <c r="R5" s="227">
        <v>286484.89</v>
      </c>
      <c r="S5" s="228"/>
      <c r="T5" s="228"/>
      <c r="U5" s="228"/>
      <c r="V5" s="228"/>
      <c r="W5" s="227">
        <v>126451.6</v>
      </c>
      <c r="X5" s="228"/>
      <c r="Y5" s="228"/>
      <c r="Z5" s="228"/>
      <c r="AA5" s="228"/>
      <c r="AB5" s="227">
        <v>194943.59</v>
      </c>
      <c r="AC5" s="228"/>
      <c r="AD5" s="228"/>
      <c r="AE5" s="228"/>
      <c r="AF5" s="228"/>
      <c r="AG5" s="227">
        <v>140438.10999999999</v>
      </c>
      <c r="AH5" s="228"/>
      <c r="AI5" s="228"/>
      <c r="AJ5" s="228"/>
      <c r="AK5" s="228"/>
      <c r="AL5" s="227">
        <v>137370.84</v>
      </c>
      <c r="AM5" s="228"/>
      <c r="AN5" s="228"/>
      <c r="AO5" s="228"/>
      <c r="AP5" s="228"/>
      <c r="AQ5" s="227">
        <v>71684.52</v>
      </c>
      <c r="AR5" s="228"/>
      <c r="AS5" s="228"/>
      <c r="AT5" s="228"/>
      <c r="AU5" s="228"/>
      <c r="AV5" s="227">
        <v>328288.26</v>
      </c>
      <c r="AW5" s="228"/>
      <c r="AX5" s="228"/>
      <c r="AY5" s="228"/>
      <c r="AZ5" s="228"/>
      <c r="BA5" s="227">
        <v>443647.85</v>
      </c>
      <c r="BB5" s="228"/>
      <c r="BC5" s="228"/>
      <c r="BD5" s="228"/>
      <c r="BE5" s="228"/>
      <c r="BF5" s="227">
        <v>293696.34000000003</v>
      </c>
      <c r="BG5" s="228"/>
      <c r="BH5" s="228"/>
      <c r="BI5" s="228"/>
      <c r="BJ5" s="228"/>
      <c r="BK5" s="227">
        <v>204305.12</v>
      </c>
      <c r="BL5" s="228"/>
      <c r="BM5" s="228"/>
      <c r="BN5" s="228"/>
      <c r="BO5" s="228"/>
    </row>
    <row r="6" spans="1:69" x14ac:dyDescent="0.35">
      <c r="A6" s="222" t="s">
        <v>75</v>
      </c>
      <c r="B6" s="222" t="s">
        <v>281</v>
      </c>
      <c r="C6" s="227">
        <v>187920.11</v>
      </c>
      <c r="D6" s="228"/>
      <c r="E6" s="228"/>
      <c r="F6" s="228"/>
      <c r="G6" s="228"/>
      <c r="H6" s="227">
        <v>490716.71</v>
      </c>
      <c r="I6" s="228"/>
      <c r="J6" s="228"/>
      <c r="K6" s="228"/>
      <c r="L6" s="228"/>
      <c r="M6" s="227">
        <v>205677.12</v>
      </c>
      <c r="N6" s="228"/>
      <c r="O6" s="228"/>
      <c r="P6" s="228"/>
      <c r="Q6" s="228"/>
      <c r="R6" s="227">
        <v>237025.64</v>
      </c>
      <c r="S6" s="228"/>
      <c r="T6" s="228"/>
      <c r="U6" s="228"/>
      <c r="V6" s="228"/>
      <c r="W6" s="227">
        <v>182715.54</v>
      </c>
      <c r="X6" s="228"/>
      <c r="Y6" s="228"/>
      <c r="Z6" s="228"/>
      <c r="AA6" s="228"/>
      <c r="AB6" s="227">
        <v>157464.03</v>
      </c>
      <c r="AC6" s="228"/>
      <c r="AD6" s="228"/>
      <c r="AE6" s="228"/>
      <c r="AF6" s="228"/>
      <c r="AG6" s="227">
        <v>98285.85</v>
      </c>
      <c r="AH6" s="228"/>
      <c r="AI6" s="228"/>
      <c r="AJ6" s="228"/>
      <c r="AK6" s="228"/>
      <c r="AL6" s="227">
        <v>84964.04</v>
      </c>
      <c r="AM6" s="228"/>
      <c r="AN6" s="228"/>
      <c r="AO6" s="228"/>
      <c r="AP6" s="228"/>
      <c r="AQ6" s="227">
        <v>62593.74</v>
      </c>
      <c r="AR6" s="228"/>
      <c r="AS6" s="228"/>
      <c r="AT6" s="228"/>
      <c r="AU6" s="228"/>
      <c r="AV6" s="227">
        <v>333285.01</v>
      </c>
      <c r="AW6" s="228"/>
      <c r="AX6" s="228"/>
      <c r="AY6" s="228"/>
      <c r="AZ6" s="228"/>
      <c r="BA6" s="227">
        <v>419406.25</v>
      </c>
      <c r="BB6" s="228"/>
      <c r="BC6" s="228"/>
      <c r="BD6" s="228"/>
      <c r="BE6" s="228"/>
      <c r="BF6" s="227">
        <v>280846.82</v>
      </c>
      <c r="BG6" s="228"/>
      <c r="BH6" s="228"/>
      <c r="BI6" s="228"/>
      <c r="BJ6" s="228"/>
      <c r="BK6" s="227">
        <v>197109.57</v>
      </c>
      <c r="BL6" s="228"/>
      <c r="BM6" s="228"/>
      <c r="BN6" s="228"/>
      <c r="BO6" s="228"/>
    </row>
    <row r="7" spans="1:69" x14ac:dyDescent="0.35">
      <c r="A7" s="229" t="s">
        <v>14</v>
      </c>
      <c r="B7" s="229" t="s">
        <v>282</v>
      </c>
      <c r="C7" s="230"/>
      <c r="D7" s="230">
        <v>2000</v>
      </c>
      <c r="E7" s="230">
        <v>46587.486270000001</v>
      </c>
      <c r="F7" s="230">
        <v>23293.743135000001</v>
      </c>
      <c r="G7" s="230">
        <v>13688.564999999999</v>
      </c>
      <c r="H7" s="230"/>
      <c r="I7" s="230">
        <v>6987</v>
      </c>
      <c r="J7" s="230">
        <v>164390.89687</v>
      </c>
      <c r="K7" s="230">
        <v>23528.108897953342</v>
      </c>
      <c r="L7" s="230">
        <v>19325.2</v>
      </c>
      <c r="M7" s="230"/>
      <c r="N7" s="230">
        <v>3378</v>
      </c>
      <c r="O7" s="230">
        <v>59254.918799999999</v>
      </c>
      <c r="P7" s="230">
        <v>17541.420603907638</v>
      </c>
      <c r="Q7" s="230">
        <v>11024</v>
      </c>
      <c r="R7" s="230"/>
      <c r="S7" s="230">
        <v>2187</v>
      </c>
      <c r="T7" s="230">
        <v>63207.969219999999</v>
      </c>
      <c r="U7" s="230">
        <v>28901.677741197989</v>
      </c>
      <c r="V7" s="230">
        <v>23182.47</v>
      </c>
      <c r="W7" s="230"/>
      <c r="X7" s="230">
        <v>3666</v>
      </c>
      <c r="Y7" s="230">
        <v>49583.939020000005</v>
      </c>
      <c r="Z7" s="230">
        <v>13525.351614839061</v>
      </c>
      <c r="AA7" s="230">
        <v>8357.08</v>
      </c>
      <c r="AB7" s="230"/>
      <c r="AC7" s="230">
        <v>2708</v>
      </c>
      <c r="AD7" s="230">
        <v>40226.041369999999</v>
      </c>
      <c r="AE7" s="230">
        <v>14854.520446824225</v>
      </c>
      <c r="AF7" s="230">
        <v>6447.5349999999999</v>
      </c>
      <c r="AG7" s="230"/>
      <c r="AH7" s="230">
        <v>2194</v>
      </c>
      <c r="AI7" s="230">
        <v>25674.428550000001</v>
      </c>
      <c r="AJ7" s="230">
        <v>11702.109639927074</v>
      </c>
      <c r="AK7" s="230">
        <v>4564.3999999999996</v>
      </c>
      <c r="AL7" s="230"/>
      <c r="AM7" s="230">
        <v>1404</v>
      </c>
      <c r="AN7" s="230">
        <v>19626.067070000001</v>
      </c>
      <c r="AO7" s="230">
        <v>13978.680249287749</v>
      </c>
      <c r="AP7" s="230">
        <v>3592.6149999999998</v>
      </c>
      <c r="AQ7" s="230"/>
      <c r="AR7" s="230">
        <v>848</v>
      </c>
      <c r="AS7" s="230">
        <v>13408.03102</v>
      </c>
      <c r="AT7" s="230">
        <v>15811.357334905661</v>
      </c>
      <c r="AU7" s="230">
        <v>4074.1400000000003</v>
      </c>
      <c r="AV7" s="230"/>
      <c r="AW7" s="230">
        <v>5014</v>
      </c>
      <c r="AX7" s="230">
        <v>85103.322310000003</v>
      </c>
      <c r="AY7" s="230">
        <v>16973.13967092142</v>
      </c>
      <c r="AZ7" s="230">
        <v>9930.6850000000013</v>
      </c>
      <c r="BA7" s="230"/>
      <c r="BB7" s="230">
        <v>6009</v>
      </c>
      <c r="BC7" s="230">
        <v>107588.43971999999</v>
      </c>
      <c r="BD7" s="230">
        <v>17904.549795307041</v>
      </c>
      <c r="BE7" s="230">
        <v>13735.01</v>
      </c>
      <c r="BF7" s="230"/>
      <c r="BG7" s="230">
        <v>4460</v>
      </c>
      <c r="BH7" s="230">
        <v>81477.589970000001</v>
      </c>
      <c r="BI7" s="230">
        <v>18268.517930493275</v>
      </c>
      <c r="BJ7" s="230">
        <v>13622.199999999999</v>
      </c>
      <c r="BK7" s="230"/>
      <c r="BL7" s="230">
        <v>3793</v>
      </c>
      <c r="BM7" s="230">
        <v>50711.958930000001</v>
      </c>
      <c r="BN7" s="230">
        <v>13369.881078302136</v>
      </c>
      <c r="BO7" s="230">
        <v>8164.6600000000017</v>
      </c>
      <c r="BP7" s="231"/>
      <c r="BQ7" s="231"/>
    </row>
    <row r="8" spans="1:69" x14ac:dyDescent="0.35">
      <c r="A8" s="232" t="s">
        <v>15</v>
      </c>
      <c r="B8" s="232" t="s">
        <v>283</v>
      </c>
      <c r="C8" s="233"/>
      <c r="D8" s="233">
        <v>1988</v>
      </c>
      <c r="E8" s="233">
        <v>38362.093380000006</v>
      </c>
      <c r="F8" s="233">
        <v>19296.827655935613</v>
      </c>
      <c r="G8" s="233">
        <v>11410.630000000001</v>
      </c>
      <c r="H8" s="233"/>
      <c r="I8" s="233">
        <v>6937</v>
      </c>
      <c r="J8" s="233">
        <v>111963.98271</v>
      </c>
      <c r="K8" s="233">
        <v>16140.115714285714</v>
      </c>
      <c r="L8" s="233">
        <v>13476.220000000001</v>
      </c>
      <c r="M8" s="233"/>
      <c r="N8" s="233">
        <v>3371</v>
      </c>
      <c r="O8" s="233">
        <v>45655.598410000006</v>
      </c>
      <c r="P8" s="233">
        <v>13543.636431326016</v>
      </c>
      <c r="Q8" s="233">
        <v>9413.27</v>
      </c>
      <c r="R8" s="233"/>
      <c r="S8" s="233">
        <v>2184</v>
      </c>
      <c r="T8" s="233">
        <v>48616.576000000001</v>
      </c>
      <c r="U8" s="233">
        <v>22260.336996336995</v>
      </c>
      <c r="V8" s="233">
        <v>17799</v>
      </c>
      <c r="W8" s="233"/>
      <c r="X8" s="233">
        <v>3648</v>
      </c>
      <c r="Y8" s="233">
        <v>40017.984410000005</v>
      </c>
      <c r="Z8" s="233">
        <v>10969.84221765351</v>
      </c>
      <c r="AA8" s="233">
        <v>6915.77</v>
      </c>
      <c r="AB8" s="233"/>
      <c r="AC8" s="233">
        <v>2697</v>
      </c>
      <c r="AD8" s="233">
        <v>34833.431210000002</v>
      </c>
      <c r="AE8" s="233">
        <v>12915.621509084167</v>
      </c>
      <c r="AF8" s="233">
        <v>6206.24</v>
      </c>
      <c r="AG8" s="233"/>
      <c r="AH8" s="233">
        <v>2153</v>
      </c>
      <c r="AI8" s="233">
        <v>22038.346440000001</v>
      </c>
      <c r="AJ8" s="233">
        <v>10236.110747793777</v>
      </c>
      <c r="AK8" s="233">
        <v>4417.3599999999997</v>
      </c>
      <c r="AL8" s="233"/>
      <c r="AM8" s="233">
        <v>1387</v>
      </c>
      <c r="AN8" s="233">
        <v>17196.189770000001</v>
      </c>
      <c r="AO8" s="233">
        <v>12398.118074981976</v>
      </c>
      <c r="AP8" s="233">
        <v>3552.3</v>
      </c>
      <c r="AQ8" s="233"/>
      <c r="AR8" s="233">
        <v>841</v>
      </c>
      <c r="AS8" s="233">
        <v>11711.1739</v>
      </c>
      <c r="AT8" s="233">
        <v>13925.295957193817</v>
      </c>
      <c r="AU8" s="233">
        <v>3960.58</v>
      </c>
      <c r="AV8" s="233"/>
      <c r="AW8" s="233">
        <v>5003</v>
      </c>
      <c r="AX8" s="233">
        <v>73312.725349999993</v>
      </c>
      <c r="AY8" s="233">
        <v>14653.752818309014</v>
      </c>
      <c r="AZ8" s="233">
        <v>8957.27</v>
      </c>
      <c r="BA8" s="233"/>
      <c r="BB8" s="233">
        <v>5996</v>
      </c>
      <c r="BC8" s="233">
        <v>94615.801550000004</v>
      </c>
      <c r="BD8" s="233">
        <v>15779.820138425617</v>
      </c>
      <c r="BE8" s="233">
        <v>12443.1</v>
      </c>
      <c r="BF8" s="233"/>
      <c r="BG8" s="233">
        <v>4451</v>
      </c>
      <c r="BH8" s="233">
        <v>63660.192860000003</v>
      </c>
      <c r="BI8" s="233">
        <v>14302.447283756459</v>
      </c>
      <c r="BJ8" s="233">
        <v>11522.78</v>
      </c>
      <c r="BK8" s="233"/>
      <c r="BL8" s="233">
        <v>3788</v>
      </c>
      <c r="BM8" s="233">
        <v>44504.704949999999</v>
      </c>
      <c r="BN8" s="233">
        <v>11748.866143083422</v>
      </c>
      <c r="BO8" s="233">
        <v>7694.25</v>
      </c>
      <c r="BP8" s="231"/>
      <c r="BQ8" s="231"/>
    </row>
    <row r="9" spans="1:69" x14ac:dyDescent="0.35">
      <c r="A9" s="222" t="s">
        <v>17</v>
      </c>
      <c r="B9" s="222" t="s">
        <v>284</v>
      </c>
      <c r="C9" s="234"/>
      <c r="D9" s="227">
        <v>1986</v>
      </c>
      <c r="E9" s="227">
        <v>19468.186670000003</v>
      </c>
      <c r="F9" s="227">
        <v>9802.7123212487404</v>
      </c>
      <c r="G9" s="227">
        <v>5057.875</v>
      </c>
      <c r="H9" s="234"/>
      <c r="I9" s="227">
        <v>6936</v>
      </c>
      <c r="J9" s="227">
        <v>53873.570310000003</v>
      </c>
      <c r="K9" s="227">
        <v>7767.2390873702425</v>
      </c>
      <c r="L9" s="227">
        <v>6261.7950000000001</v>
      </c>
      <c r="M9" s="234"/>
      <c r="N9" s="227">
        <v>3371</v>
      </c>
      <c r="O9" s="227">
        <v>22554.05659</v>
      </c>
      <c r="P9" s="227">
        <v>6690.6130495401958</v>
      </c>
      <c r="Q9" s="227">
        <v>4267.2700000000004</v>
      </c>
      <c r="R9" s="234"/>
      <c r="S9" s="227">
        <v>2182</v>
      </c>
      <c r="T9" s="227">
        <v>24134.044870000002</v>
      </c>
      <c r="U9" s="227">
        <v>11060.515522456462</v>
      </c>
      <c r="V9" s="227">
        <v>8723.7950000000001</v>
      </c>
      <c r="W9" s="234"/>
      <c r="X9" s="227">
        <v>3647</v>
      </c>
      <c r="Y9" s="227">
        <v>19735.288100000002</v>
      </c>
      <c r="Z9" s="227">
        <v>5411.3759528379487</v>
      </c>
      <c r="AA9" s="227">
        <v>3150.53</v>
      </c>
      <c r="AB9" s="234"/>
      <c r="AC9" s="227">
        <v>2696</v>
      </c>
      <c r="AD9" s="227">
        <v>17768.529460000002</v>
      </c>
      <c r="AE9" s="227">
        <v>6590.7008382789318</v>
      </c>
      <c r="AF9" s="227">
        <v>2799.5699999999997</v>
      </c>
      <c r="AG9" s="234"/>
      <c r="AH9" s="227">
        <v>2151</v>
      </c>
      <c r="AI9" s="227">
        <v>11192.570750000001</v>
      </c>
      <c r="AJ9" s="227">
        <v>5203.4266620176659</v>
      </c>
      <c r="AK9" s="227">
        <v>2002.47</v>
      </c>
      <c r="AL9" s="234"/>
      <c r="AM9" s="227">
        <v>1386</v>
      </c>
      <c r="AN9" s="227">
        <v>8899.5907699999989</v>
      </c>
      <c r="AO9" s="227">
        <v>6421.0611616161614</v>
      </c>
      <c r="AP9" s="227">
        <v>1624.9549999999999</v>
      </c>
      <c r="AQ9" s="234"/>
      <c r="AR9" s="227">
        <v>840</v>
      </c>
      <c r="AS9" s="227">
        <v>5993.3028700000004</v>
      </c>
      <c r="AT9" s="227">
        <v>7134.8843690476187</v>
      </c>
      <c r="AU9" s="227">
        <v>1685.77</v>
      </c>
      <c r="AV9" s="234"/>
      <c r="AW9" s="227">
        <v>5003</v>
      </c>
      <c r="AX9" s="227">
        <v>37809.457999999999</v>
      </c>
      <c r="AY9" s="227">
        <v>7557.3571856885865</v>
      </c>
      <c r="AZ9" s="227">
        <v>4094.68</v>
      </c>
      <c r="BA9" s="234"/>
      <c r="BB9" s="227">
        <v>5993</v>
      </c>
      <c r="BC9" s="227">
        <v>48551.042719999998</v>
      </c>
      <c r="BD9" s="227">
        <v>8101.2919606207242</v>
      </c>
      <c r="BE9" s="227">
        <v>5780.21</v>
      </c>
      <c r="BF9" s="234"/>
      <c r="BG9" s="227">
        <v>4450</v>
      </c>
      <c r="BH9" s="227">
        <v>31519.76699</v>
      </c>
      <c r="BI9" s="227">
        <v>7083.0937056179773</v>
      </c>
      <c r="BJ9" s="227">
        <v>5216.4850000000006</v>
      </c>
      <c r="BK9" s="234"/>
      <c r="BL9" s="227">
        <v>3788</v>
      </c>
      <c r="BM9" s="227">
        <v>22247.00603</v>
      </c>
      <c r="BN9" s="227">
        <v>5873.0216552270331</v>
      </c>
      <c r="BO9" s="227">
        <v>3509.1850000000004</v>
      </c>
      <c r="BP9" s="231"/>
      <c r="BQ9" s="231"/>
    </row>
    <row r="10" spans="1:69" x14ac:dyDescent="0.35">
      <c r="A10" s="222" t="s">
        <v>19</v>
      </c>
      <c r="B10" s="222" t="s">
        <v>285</v>
      </c>
      <c r="C10" s="234"/>
      <c r="D10" s="227">
        <v>1988</v>
      </c>
      <c r="E10" s="227">
        <v>13508.509169999999</v>
      </c>
      <c r="F10" s="227">
        <v>6795.0247334004025</v>
      </c>
      <c r="G10" s="227">
        <v>3526.0950000000003</v>
      </c>
      <c r="H10" s="234"/>
      <c r="I10" s="227">
        <v>6937</v>
      </c>
      <c r="J10" s="227">
        <v>37325.337909999995</v>
      </c>
      <c r="K10" s="227">
        <v>5380.6166801210902</v>
      </c>
      <c r="L10" s="227">
        <v>4341.9799999999996</v>
      </c>
      <c r="M10" s="234"/>
      <c r="N10" s="227">
        <v>3369</v>
      </c>
      <c r="O10" s="227">
        <v>15636.23616</v>
      </c>
      <c r="P10" s="227">
        <v>4641.2099020480855</v>
      </c>
      <c r="Q10" s="227">
        <v>2973.21</v>
      </c>
      <c r="R10" s="234"/>
      <c r="S10" s="227">
        <v>2184</v>
      </c>
      <c r="T10" s="227">
        <v>16731.666209999999</v>
      </c>
      <c r="U10" s="227">
        <v>7661.0193269230767</v>
      </c>
      <c r="V10" s="227">
        <v>6038.6049999999996</v>
      </c>
      <c r="W10" s="234"/>
      <c r="X10" s="227">
        <v>3641</v>
      </c>
      <c r="Y10" s="227">
        <v>13625.93081</v>
      </c>
      <c r="Z10" s="227">
        <v>3742.3594644328482</v>
      </c>
      <c r="AA10" s="227">
        <v>2182.73</v>
      </c>
      <c r="AB10" s="234"/>
      <c r="AC10" s="227">
        <v>2695</v>
      </c>
      <c r="AD10" s="227">
        <v>12291.197279999998</v>
      </c>
      <c r="AE10" s="227">
        <v>4560.7411057513918</v>
      </c>
      <c r="AF10" s="227">
        <v>1927.4</v>
      </c>
      <c r="AG10" s="234"/>
      <c r="AH10" s="227">
        <v>2144</v>
      </c>
      <c r="AI10" s="227">
        <v>7716.2948699999997</v>
      </c>
      <c r="AJ10" s="227">
        <v>3599.018129664179</v>
      </c>
      <c r="AK10" s="227">
        <v>1384.93</v>
      </c>
      <c r="AL10" s="234"/>
      <c r="AM10" s="227">
        <v>1385</v>
      </c>
      <c r="AN10" s="227">
        <v>6139.3075099999996</v>
      </c>
      <c r="AO10" s="227">
        <v>4432.713003610108</v>
      </c>
      <c r="AP10" s="227">
        <v>1100.3399999999999</v>
      </c>
      <c r="AQ10" s="234"/>
      <c r="AR10" s="227">
        <v>841</v>
      </c>
      <c r="AS10" s="227">
        <v>4169.2964000000002</v>
      </c>
      <c r="AT10" s="227">
        <v>4957.5462544589773</v>
      </c>
      <c r="AU10" s="227">
        <v>1162.8699999999999</v>
      </c>
      <c r="AV10" s="234"/>
      <c r="AW10" s="227">
        <v>5001</v>
      </c>
      <c r="AX10" s="227">
        <v>26123.163690000001</v>
      </c>
      <c r="AY10" s="227">
        <v>5223.5880203959205</v>
      </c>
      <c r="AZ10" s="227">
        <v>2836.9</v>
      </c>
      <c r="BA10" s="234"/>
      <c r="BB10" s="227">
        <v>5990</v>
      </c>
      <c r="BC10" s="227">
        <v>33517.834459999998</v>
      </c>
      <c r="BD10" s="227">
        <v>5595.6317963272122</v>
      </c>
      <c r="BE10" s="227">
        <v>3997.7449999999999</v>
      </c>
      <c r="BF10" s="234"/>
      <c r="BG10" s="227">
        <v>4444</v>
      </c>
      <c r="BH10" s="227">
        <v>21817.737249999998</v>
      </c>
      <c r="BI10" s="227">
        <v>4909.4818294329434</v>
      </c>
      <c r="BJ10" s="227">
        <v>3602.2</v>
      </c>
      <c r="BK10" s="234"/>
      <c r="BL10" s="227">
        <v>3783</v>
      </c>
      <c r="BM10" s="227">
        <v>15354.327300000001</v>
      </c>
      <c r="BN10" s="227">
        <v>4058.7701030927833</v>
      </c>
      <c r="BO10" s="227">
        <v>2408.2600000000002</v>
      </c>
      <c r="BP10" s="231"/>
      <c r="BQ10" s="231"/>
    </row>
    <row r="11" spans="1:69" x14ac:dyDescent="0.35">
      <c r="A11" s="222" t="s">
        <v>20</v>
      </c>
      <c r="B11" s="222" t="s">
        <v>286</v>
      </c>
      <c r="C11" s="234"/>
      <c r="D11" s="227">
        <v>1986</v>
      </c>
      <c r="E11" s="227">
        <v>4719.4804400000003</v>
      </c>
      <c r="F11" s="227">
        <v>2376.3748439073515</v>
      </c>
      <c r="G11" s="227">
        <v>2528.37</v>
      </c>
      <c r="H11" s="234"/>
      <c r="I11" s="227">
        <v>6937</v>
      </c>
      <c r="J11" s="227">
        <v>18502.376110000001</v>
      </c>
      <c r="K11" s="227">
        <v>2667.201399740522</v>
      </c>
      <c r="L11" s="227">
        <v>2624.52</v>
      </c>
      <c r="M11" s="234"/>
      <c r="N11" s="227">
        <v>3371</v>
      </c>
      <c r="O11" s="227">
        <v>6715.1870999999992</v>
      </c>
      <c r="P11" s="227">
        <v>1992.046010086028</v>
      </c>
      <c r="Q11" s="227">
        <v>1917.92</v>
      </c>
      <c r="R11" s="234"/>
      <c r="S11" s="227">
        <v>2183</v>
      </c>
      <c r="T11" s="227">
        <v>6941.00533</v>
      </c>
      <c r="U11" s="227">
        <v>3179.5718415025194</v>
      </c>
      <c r="V11" s="227">
        <v>2624.52</v>
      </c>
      <c r="W11" s="234"/>
      <c r="X11" s="227">
        <v>3647</v>
      </c>
      <c r="Y11" s="227">
        <v>5870.8430199999993</v>
      </c>
      <c r="Z11" s="227">
        <v>1609.7732437619961</v>
      </c>
      <c r="AA11" s="227">
        <v>1472.76</v>
      </c>
      <c r="AB11" s="234"/>
      <c r="AC11" s="227">
        <v>2696</v>
      </c>
      <c r="AD11" s="227">
        <v>4264.2053599999999</v>
      </c>
      <c r="AE11" s="227">
        <v>1581.6785459940652</v>
      </c>
      <c r="AF11" s="227">
        <v>1296.9450000000002</v>
      </c>
      <c r="AG11" s="234"/>
      <c r="AH11" s="227">
        <v>2151</v>
      </c>
      <c r="AI11" s="227">
        <v>2805.5197799999996</v>
      </c>
      <c r="AJ11" s="227">
        <v>1304.2862761506276</v>
      </c>
      <c r="AK11" s="227">
        <v>920.09</v>
      </c>
      <c r="AL11" s="234"/>
      <c r="AM11" s="227">
        <v>1386</v>
      </c>
      <c r="AN11" s="227">
        <v>1915.6011299999998</v>
      </c>
      <c r="AO11" s="227">
        <v>1382.1075974025973</v>
      </c>
      <c r="AP11" s="227">
        <v>774.01</v>
      </c>
      <c r="AQ11" s="234"/>
      <c r="AR11" s="227">
        <v>840</v>
      </c>
      <c r="AS11" s="227">
        <v>1333.28766</v>
      </c>
      <c r="AT11" s="227">
        <v>1587.2472142857143</v>
      </c>
      <c r="AU11" s="227">
        <v>968.84</v>
      </c>
      <c r="AV11" s="234"/>
      <c r="AW11" s="227">
        <v>5002</v>
      </c>
      <c r="AX11" s="227">
        <v>8632.9066800000001</v>
      </c>
      <c r="AY11" s="227">
        <v>1725.8909796081568</v>
      </c>
      <c r="AZ11" s="227">
        <v>1851.7950000000001</v>
      </c>
      <c r="BA11" s="234"/>
      <c r="BB11" s="227">
        <v>5994</v>
      </c>
      <c r="BC11" s="227">
        <v>11440.303380000001</v>
      </c>
      <c r="BD11" s="227">
        <v>1908.6258558558559</v>
      </c>
      <c r="BE11" s="227">
        <v>2512.9749999999999</v>
      </c>
      <c r="BF11" s="234"/>
      <c r="BG11" s="227">
        <v>4450</v>
      </c>
      <c r="BH11" s="227">
        <v>9272.4236500000006</v>
      </c>
      <c r="BI11" s="227">
        <v>2083.6907078651684</v>
      </c>
      <c r="BJ11" s="227">
        <v>2364.84</v>
      </c>
      <c r="BK11" s="234"/>
      <c r="BL11" s="227">
        <v>3788</v>
      </c>
      <c r="BM11" s="227">
        <v>6260.55195</v>
      </c>
      <c r="BN11" s="227">
        <v>1652.7328273495248</v>
      </c>
      <c r="BO11" s="227">
        <v>1592.625</v>
      </c>
      <c r="BP11" s="231"/>
      <c r="BQ11" s="231"/>
    </row>
    <row r="12" spans="1:69" x14ac:dyDescent="0.35">
      <c r="A12" s="222" t="s">
        <v>21</v>
      </c>
      <c r="B12" s="222" t="s">
        <v>287</v>
      </c>
      <c r="C12" s="234"/>
      <c r="D12" s="227">
        <v>230</v>
      </c>
      <c r="E12" s="227">
        <v>665.9171</v>
      </c>
      <c r="F12" s="227">
        <v>2895.291739130435</v>
      </c>
      <c r="G12" s="227">
        <v>3521.83</v>
      </c>
      <c r="H12" s="234"/>
      <c r="I12" s="227">
        <v>722</v>
      </c>
      <c r="J12" s="227">
        <v>2262.6983799999998</v>
      </c>
      <c r="K12" s="227">
        <v>3133.9312742382272</v>
      </c>
      <c r="L12" s="227">
        <v>3521.83</v>
      </c>
      <c r="M12" s="234"/>
      <c r="N12" s="227">
        <v>273</v>
      </c>
      <c r="O12" s="227">
        <v>750.11855999999989</v>
      </c>
      <c r="P12" s="227">
        <v>2747.6870329670328</v>
      </c>
      <c r="Q12" s="227">
        <v>3521.83</v>
      </c>
      <c r="R12" s="234"/>
      <c r="S12" s="227">
        <v>249</v>
      </c>
      <c r="T12" s="227">
        <v>809.85958999999991</v>
      </c>
      <c r="U12" s="227">
        <v>3252.4481526104419</v>
      </c>
      <c r="V12" s="227">
        <v>3521.83</v>
      </c>
      <c r="W12" s="234"/>
      <c r="X12" s="227">
        <v>278</v>
      </c>
      <c r="Y12" s="227">
        <v>785.92247999999995</v>
      </c>
      <c r="Z12" s="227">
        <v>2827.0592805755396</v>
      </c>
      <c r="AA12" s="227">
        <v>3521.83</v>
      </c>
      <c r="AB12" s="234"/>
      <c r="AC12" s="227">
        <v>214</v>
      </c>
      <c r="AD12" s="227">
        <v>509.49910999999997</v>
      </c>
      <c r="AE12" s="227">
        <v>2380.8369626168223</v>
      </c>
      <c r="AF12" s="227">
        <v>3464.3599999999997</v>
      </c>
      <c r="AG12" s="234"/>
      <c r="AH12" s="227">
        <v>162</v>
      </c>
      <c r="AI12" s="227">
        <v>323.96103999999997</v>
      </c>
      <c r="AJ12" s="227">
        <v>1999.7595061728396</v>
      </c>
      <c r="AK12" s="227">
        <v>1770.7550000000001</v>
      </c>
      <c r="AL12" s="234"/>
      <c r="AM12" s="227">
        <v>123</v>
      </c>
      <c r="AN12" s="227">
        <v>241.69036</v>
      </c>
      <c r="AO12" s="227">
        <v>1964.9622764227643</v>
      </c>
      <c r="AP12" s="227">
        <v>2030.23</v>
      </c>
      <c r="AQ12" s="234"/>
      <c r="AR12" s="227">
        <v>96</v>
      </c>
      <c r="AS12" s="227">
        <v>215.28697</v>
      </c>
      <c r="AT12" s="227">
        <v>2242.5726041666667</v>
      </c>
      <c r="AU12" s="227">
        <v>3468</v>
      </c>
      <c r="AV12" s="234"/>
      <c r="AW12" s="227">
        <v>291</v>
      </c>
      <c r="AX12" s="227">
        <v>747.19697999999994</v>
      </c>
      <c r="AY12" s="227">
        <v>2567.6872164948454</v>
      </c>
      <c r="AZ12" s="227">
        <v>3521.83</v>
      </c>
      <c r="BA12" s="234"/>
      <c r="BB12" s="227">
        <v>380</v>
      </c>
      <c r="BC12" s="227">
        <v>1106.6209899999999</v>
      </c>
      <c r="BD12" s="227">
        <v>2912.1605</v>
      </c>
      <c r="BE12" s="227">
        <v>3521.83</v>
      </c>
      <c r="BF12" s="234"/>
      <c r="BG12" s="227">
        <v>375</v>
      </c>
      <c r="BH12" s="227">
        <v>1050.2649699999999</v>
      </c>
      <c r="BI12" s="227">
        <v>2800.7065866666667</v>
      </c>
      <c r="BJ12" s="227">
        <v>3521.83</v>
      </c>
      <c r="BK12" s="234"/>
      <c r="BL12" s="227">
        <v>251</v>
      </c>
      <c r="BM12" s="227">
        <v>642.81967000000009</v>
      </c>
      <c r="BN12" s="227">
        <v>2561.0345418326692</v>
      </c>
      <c r="BO12" s="227">
        <v>3468</v>
      </c>
      <c r="BP12" s="231"/>
      <c r="BQ12" s="231"/>
    </row>
    <row r="13" spans="1:69" x14ac:dyDescent="0.35">
      <c r="A13" s="232" t="s">
        <v>22</v>
      </c>
      <c r="B13" s="232" t="s">
        <v>288</v>
      </c>
      <c r="C13" s="233"/>
      <c r="D13" s="233">
        <v>1197</v>
      </c>
      <c r="E13" s="233">
        <v>8225.3928899999992</v>
      </c>
      <c r="F13" s="233">
        <v>6871.6732581453634</v>
      </c>
      <c r="G13" s="233">
        <v>4659.6899999999996</v>
      </c>
      <c r="H13" s="234"/>
      <c r="I13" s="233">
        <v>5278</v>
      </c>
      <c r="J13" s="233">
        <v>52426.914159999993</v>
      </c>
      <c r="K13" s="233">
        <v>9933.1023417961351</v>
      </c>
      <c r="L13" s="233">
        <v>8419.5250000000015</v>
      </c>
      <c r="M13" s="233"/>
      <c r="N13" s="233">
        <v>1842</v>
      </c>
      <c r="O13" s="233">
        <v>13599.320390000001</v>
      </c>
      <c r="P13" s="233">
        <v>7382.9100922909884</v>
      </c>
      <c r="Q13" s="233">
        <v>5561.2199999999993</v>
      </c>
      <c r="R13" s="233"/>
      <c r="S13" s="233">
        <v>1721</v>
      </c>
      <c r="T13" s="233">
        <v>14591.39322</v>
      </c>
      <c r="U13" s="233">
        <v>8478.4388262638004</v>
      </c>
      <c r="V13" s="233">
        <v>7241.0700000000006</v>
      </c>
      <c r="W13" s="233"/>
      <c r="X13" s="233">
        <v>1893</v>
      </c>
      <c r="Y13" s="233">
        <v>9565.9546099999989</v>
      </c>
      <c r="Z13" s="233">
        <v>5053.3304860010567</v>
      </c>
      <c r="AA13" s="233">
        <v>3726.56</v>
      </c>
      <c r="AB13" s="233"/>
      <c r="AC13" s="233">
        <v>1217</v>
      </c>
      <c r="AD13" s="233">
        <v>5392.6101600000002</v>
      </c>
      <c r="AE13" s="233">
        <v>4431.0683319638456</v>
      </c>
      <c r="AF13" s="233">
        <v>2905.21</v>
      </c>
      <c r="AG13" s="233"/>
      <c r="AH13" s="233">
        <v>828</v>
      </c>
      <c r="AI13" s="233">
        <v>3636.0821099999998</v>
      </c>
      <c r="AJ13" s="233">
        <v>4391.4035144927539</v>
      </c>
      <c r="AK13" s="233">
        <v>1993.6100000000001</v>
      </c>
      <c r="AL13" s="233"/>
      <c r="AM13" s="233">
        <v>475</v>
      </c>
      <c r="AN13" s="233">
        <v>2429.8772999999997</v>
      </c>
      <c r="AO13" s="233">
        <v>5115.5311578947367</v>
      </c>
      <c r="AP13" s="233">
        <v>2156.9699999999998</v>
      </c>
      <c r="AQ13" s="233"/>
      <c r="AR13" s="233">
        <v>263</v>
      </c>
      <c r="AS13" s="233">
        <v>1696.8571200000001</v>
      </c>
      <c r="AT13" s="233">
        <v>6451.9282129277562</v>
      </c>
      <c r="AU13" s="233">
        <v>4956</v>
      </c>
      <c r="AV13" s="233"/>
      <c r="AW13" s="233">
        <v>2552</v>
      </c>
      <c r="AX13" s="233">
        <v>11790.596960000001</v>
      </c>
      <c r="AY13" s="233">
        <v>4620.1398746081504</v>
      </c>
      <c r="AZ13" s="233">
        <v>2666.2950000000001</v>
      </c>
      <c r="BA13" s="233"/>
      <c r="BB13" s="233">
        <v>3166</v>
      </c>
      <c r="BC13" s="233">
        <v>12972.63817</v>
      </c>
      <c r="BD13" s="233">
        <v>4097.4852084649401</v>
      </c>
      <c r="BE13" s="233">
        <v>2084.67</v>
      </c>
      <c r="BF13" s="233"/>
      <c r="BG13" s="233">
        <v>2500</v>
      </c>
      <c r="BH13" s="233">
        <v>17817.397109999998</v>
      </c>
      <c r="BI13" s="233">
        <v>7126.9588439999998</v>
      </c>
      <c r="BJ13" s="233">
        <v>5032.93</v>
      </c>
      <c r="BK13" s="233"/>
      <c r="BL13" s="233">
        <v>1419</v>
      </c>
      <c r="BM13" s="233">
        <v>6207.2539799999995</v>
      </c>
      <c r="BN13" s="233">
        <v>4374.3861733615222</v>
      </c>
      <c r="BO13" s="233">
        <v>2122.41</v>
      </c>
      <c r="BP13" s="231"/>
      <c r="BQ13" s="231"/>
    </row>
    <row r="14" spans="1:69" x14ac:dyDescent="0.35">
      <c r="A14" s="241" t="s">
        <v>23</v>
      </c>
      <c r="B14" s="241" t="s">
        <v>289</v>
      </c>
      <c r="C14" s="242"/>
      <c r="D14" s="242">
        <v>1009</v>
      </c>
      <c r="E14" s="242">
        <v>7275.8488499999994</v>
      </c>
      <c r="F14" s="242">
        <v>7210.9502973240833</v>
      </c>
      <c r="G14" s="242">
        <v>4890.76</v>
      </c>
      <c r="H14" s="242"/>
      <c r="I14" s="242">
        <v>5086</v>
      </c>
      <c r="J14" s="242">
        <v>47589.611400000002</v>
      </c>
      <c r="K14" s="242">
        <v>9356.9821863940233</v>
      </c>
      <c r="L14" s="242">
        <v>8088.64</v>
      </c>
      <c r="M14" s="242"/>
      <c r="N14" s="242">
        <v>1556</v>
      </c>
      <c r="O14" s="242">
        <v>12063.195659999999</v>
      </c>
      <c r="P14" s="242">
        <v>7752.6964395886889</v>
      </c>
      <c r="Q14" s="242">
        <v>6038.18</v>
      </c>
      <c r="R14" s="242"/>
      <c r="S14" s="242">
        <v>1691</v>
      </c>
      <c r="T14" s="242">
        <v>13852.236060000001</v>
      </c>
      <c r="U14" s="242">
        <v>8191.7421998817272</v>
      </c>
      <c r="V14" s="242">
        <v>7010.16</v>
      </c>
      <c r="W14" s="242"/>
      <c r="X14" s="242">
        <v>1531</v>
      </c>
      <c r="Y14" s="242">
        <v>9076.3670999999995</v>
      </c>
      <c r="Z14" s="242">
        <v>5928.3913128674067</v>
      </c>
      <c r="AA14" s="242">
        <v>4646.22</v>
      </c>
      <c r="AB14" s="242"/>
      <c r="AC14" s="242">
        <v>456</v>
      </c>
      <c r="AD14" s="242">
        <v>2651.77394</v>
      </c>
      <c r="AE14" s="242">
        <v>5815.2937280701753</v>
      </c>
      <c r="AF14" s="242">
        <v>4330.7999999999993</v>
      </c>
      <c r="AG14" s="242"/>
      <c r="AH14" s="242">
        <v>329</v>
      </c>
      <c r="AI14" s="242">
        <v>1653.8597400000001</v>
      </c>
      <c r="AJ14" s="242">
        <v>5026.9293009118537</v>
      </c>
      <c r="AK14" s="242">
        <v>3545.44</v>
      </c>
      <c r="AL14" s="242"/>
      <c r="AM14" s="242">
        <v>228</v>
      </c>
      <c r="AN14" s="242">
        <v>1432.00684</v>
      </c>
      <c r="AO14" s="242">
        <v>6280.7317543859645</v>
      </c>
      <c r="AP14" s="242">
        <v>4662.67</v>
      </c>
      <c r="AQ14" s="242"/>
      <c r="AR14" s="242">
        <v>246</v>
      </c>
      <c r="AS14" s="242">
        <v>1582.48092</v>
      </c>
      <c r="AT14" s="242">
        <v>6432.8492682926826</v>
      </c>
      <c r="AU14" s="242">
        <v>5048.5749999999998</v>
      </c>
      <c r="AV14" s="242"/>
      <c r="AW14" s="242">
        <v>1038</v>
      </c>
      <c r="AX14" s="242">
        <v>7004.3005700000003</v>
      </c>
      <c r="AY14" s="242">
        <v>6747.8810886319843</v>
      </c>
      <c r="AZ14" s="242">
        <v>5212.68</v>
      </c>
      <c r="BA14" s="242"/>
      <c r="BB14" s="242">
        <v>935</v>
      </c>
      <c r="BC14" s="242">
        <v>5759.4594900000002</v>
      </c>
      <c r="BD14" s="242">
        <v>6159.849721925134</v>
      </c>
      <c r="BE14" s="242">
        <v>4853.18</v>
      </c>
      <c r="BF14" s="242"/>
      <c r="BG14" s="242">
        <v>1666</v>
      </c>
      <c r="BH14" s="242">
        <v>14160.855459999999</v>
      </c>
      <c r="BI14" s="242">
        <v>8499.9132412965191</v>
      </c>
      <c r="BJ14" s="242">
        <v>7010.16</v>
      </c>
      <c r="BK14" s="242"/>
      <c r="BL14" s="242">
        <v>615</v>
      </c>
      <c r="BM14" s="242">
        <v>3975.83527</v>
      </c>
      <c r="BN14" s="242">
        <v>6464.7727967479677</v>
      </c>
      <c r="BO14" s="242">
        <v>5032.93</v>
      </c>
      <c r="BP14" s="231"/>
      <c r="BQ14" s="231"/>
    </row>
    <row r="15" spans="1:69" x14ac:dyDescent="0.35">
      <c r="A15" s="222" t="s">
        <v>24</v>
      </c>
      <c r="B15" s="222" t="s">
        <v>290</v>
      </c>
      <c r="C15" s="234"/>
      <c r="D15" s="227">
        <v>685</v>
      </c>
      <c r="E15" s="227">
        <v>5420.3653299999996</v>
      </c>
      <c r="F15" s="227">
        <v>7912.942087591241</v>
      </c>
      <c r="G15" s="227">
        <v>6291.16</v>
      </c>
      <c r="H15" s="234"/>
      <c r="I15" s="227">
        <v>3130</v>
      </c>
      <c r="J15" s="227">
        <v>26856.849719999998</v>
      </c>
      <c r="K15" s="227">
        <v>8580.4631693290739</v>
      </c>
      <c r="L15" s="227">
        <v>7549.4</v>
      </c>
      <c r="M15" s="234"/>
      <c r="N15" s="227">
        <v>894</v>
      </c>
      <c r="O15" s="227">
        <v>6636.1417199999996</v>
      </c>
      <c r="P15" s="227">
        <v>7422.977315436242</v>
      </c>
      <c r="Q15" s="227">
        <v>5931.67</v>
      </c>
      <c r="R15" s="234"/>
      <c r="S15" s="227">
        <v>1223</v>
      </c>
      <c r="T15" s="227">
        <v>9971.5814900000005</v>
      </c>
      <c r="U15" s="227">
        <v>8153.3781602616518</v>
      </c>
      <c r="V15" s="227">
        <v>7010.16</v>
      </c>
      <c r="W15" s="234"/>
      <c r="X15" s="227">
        <v>1109</v>
      </c>
      <c r="Y15" s="227">
        <v>6736.6357500000004</v>
      </c>
      <c r="Z15" s="227">
        <v>6074.5137511271414</v>
      </c>
      <c r="AA15" s="227">
        <v>4853.18</v>
      </c>
      <c r="AB15" s="234"/>
      <c r="AC15" s="227">
        <v>243</v>
      </c>
      <c r="AD15" s="227">
        <v>1666.7441099999999</v>
      </c>
      <c r="AE15" s="227">
        <v>6859.0292592592596</v>
      </c>
      <c r="AF15" s="227">
        <v>5928.07</v>
      </c>
      <c r="AG15" s="234"/>
      <c r="AH15" s="227">
        <v>126</v>
      </c>
      <c r="AI15" s="227">
        <v>665.02549999999997</v>
      </c>
      <c r="AJ15" s="227">
        <v>5277.980158730159</v>
      </c>
      <c r="AK15" s="227">
        <v>4614.3549999999996</v>
      </c>
      <c r="AL15" s="234"/>
      <c r="AM15" s="227">
        <v>103</v>
      </c>
      <c r="AN15" s="227">
        <v>643.37142999999992</v>
      </c>
      <c r="AO15" s="227">
        <v>6246.3245631067957</v>
      </c>
      <c r="AP15" s="227">
        <v>4673.4399999999996</v>
      </c>
      <c r="AQ15" s="234"/>
      <c r="AR15" s="227">
        <v>154</v>
      </c>
      <c r="AS15" s="227">
        <v>1210.6547399999999</v>
      </c>
      <c r="AT15" s="227">
        <v>7861.3944155844156</v>
      </c>
      <c r="AU15" s="227">
        <v>6830.41</v>
      </c>
      <c r="AV15" s="234"/>
      <c r="AW15" s="227">
        <v>760</v>
      </c>
      <c r="AX15" s="227">
        <v>5520.7048099999993</v>
      </c>
      <c r="AY15" s="227">
        <v>7264.0852763157891</v>
      </c>
      <c r="AZ15" s="227">
        <v>6111.42</v>
      </c>
      <c r="BA15" s="234"/>
      <c r="BB15" s="227">
        <v>778</v>
      </c>
      <c r="BC15" s="227">
        <v>5035.7638699999998</v>
      </c>
      <c r="BD15" s="227">
        <v>6472.7042030848324</v>
      </c>
      <c r="BE15" s="227">
        <v>5212.68</v>
      </c>
      <c r="BF15" s="234"/>
      <c r="BG15" s="227">
        <v>1045</v>
      </c>
      <c r="BH15" s="227">
        <v>8716.5724900000005</v>
      </c>
      <c r="BI15" s="227">
        <v>8341.2176937799049</v>
      </c>
      <c r="BJ15" s="227">
        <v>7189.9</v>
      </c>
      <c r="BK15" s="234"/>
      <c r="BL15" s="227">
        <v>425</v>
      </c>
      <c r="BM15" s="227">
        <v>2994.7591899999998</v>
      </c>
      <c r="BN15" s="227">
        <v>7046.4922117647056</v>
      </c>
      <c r="BO15" s="227">
        <v>5751.92</v>
      </c>
      <c r="BP15" s="231"/>
      <c r="BQ15" s="231"/>
    </row>
    <row r="16" spans="1:69" x14ac:dyDescent="0.35">
      <c r="A16" s="222" t="s">
        <v>25</v>
      </c>
      <c r="B16" s="222" t="s">
        <v>291</v>
      </c>
      <c r="C16" s="234"/>
      <c r="D16" s="227">
        <v>64</v>
      </c>
      <c r="E16" s="227">
        <v>183.10728</v>
      </c>
      <c r="F16" s="227">
        <v>2861.05125</v>
      </c>
      <c r="G16" s="227">
        <v>2079.5249999999996</v>
      </c>
      <c r="H16" s="234"/>
      <c r="I16" s="227">
        <v>759</v>
      </c>
      <c r="J16" s="227">
        <v>2732.7931600000002</v>
      </c>
      <c r="K16" s="227">
        <v>3600.5179973649538</v>
      </c>
      <c r="L16" s="227">
        <v>2592.63</v>
      </c>
      <c r="M16" s="234"/>
      <c r="N16" s="227">
        <v>206</v>
      </c>
      <c r="O16" s="227">
        <v>692.72676999999999</v>
      </c>
      <c r="P16" s="227">
        <v>3362.7513106796118</v>
      </c>
      <c r="Q16" s="227">
        <v>2592.63</v>
      </c>
      <c r="R16" s="234"/>
      <c r="S16" s="227">
        <v>276</v>
      </c>
      <c r="T16" s="227">
        <v>829.86157000000003</v>
      </c>
      <c r="U16" s="227">
        <v>3006.7448188405797</v>
      </c>
      <c r="V16" s="227">
        <v>2592.63</v>
      </c>
      <c r="W16" s="234"/>
      <c r="X16" s="227">
        <v>113</v>
      </c>
      <c r="Y16" s="227">
        <v>209.19557999999998</v>
      </c>
      <c r="Z16" s="227">
        <v>1851.2883185840708</v>
      </c>
      <c r="AA16" s="227">
        <v>1767.01</v>
      </c>
      <c r="AB16" s="234"/>
      <c r="AC16" s="227">
        <v>22</v>
      </c>
      <c r="AD16" s="227">
        <v>48.660559999999997</v>
      </c>
      <c r="AE16" s="227">
        <v>2211.8436363636365</v>
      </c>
      <c r="AF16" s="227">
        <v>1707.5650000000001</v>
      </c>
      <c r="AG16" s="234"/>
      <c r="AH16" s="227">
        <v>3</v>
      </c>
      <c r="AI16" s="227">
        <v>1.4792100000000001</v>
      </c>
      <c r="AJ16" s="227">
        <v>493.07</v>
      </c>
      <c r="AK16" s="227">
        <v>485.93</v>
      </c>
      <c r="AL16" s="234"/>
      <c r="AM16" s="227" t="s">
        <v>507</v>
      </c>
      <c r="AN16" s="227" t="s">
        <v>507</v>
      </c>
      <c r="AO16" s="227" t="s">
        <v>507</v>
      </c>
      <c r="AP16" s="227" t="s">
        <v>507</v>
      </c>
      <c r="AQ16" s="234"/>
      <c r="AR16" s="227">
        <v>10</v>
      </c>
      <c r="AS16" s="227">
        <v>18.918420000000001</v>
      </c>
      <c r="AT16" s="227">
        <v>1891.8420000000001</v>
      </c>
      <c r="AU16" s="227">
        <v>1166.68</v>
      </c>
      <c r="AV16" s="234"/>
      <c r="AW16" s="227">
        <v>117</v>
      </c>
      <c r="AX16" s="227">
        <v>327.37743999999998</v>
      </c>
      <c r="AY16" s="227">
        <v>2798.097777777778</v>
      </c>
      <c r="AZ16" s="227">
        <v>2592.63</v>
      </c>
      <c r="BA16" s="234"/>
      <c r="BB16" s="227">
        <v>54</v>
      </c>
      <c r="BC16" s="227">
        <v>95.817050000000009</v>
      </c>
      <c r="BD16" s="227">
        <v>1774.3898148148148</v>
      </c>
      <c r="BE16" s="227">
        <v>1767.01</v>
      </c>
      <c r="BF16" s="234"/>
      <c r="BG16" s="227">
        <v>226</v>
      </c>
      <c r="BH16" s="227">
        <v>655.96907999999996</v>
      </c>
      <c r="BI16" s="227">
        <v>2902.5180530973453</v>
      </c>
      <c r="BJ16" s="227">
        <v>2362.9300000000003</v>
      </c>
      <c r="BK16" s="234"/>
      <c r="BL16" s="227">
        <v>87</v>
      </c>
      <c r="BM16" s="227">
        <v>185.69532999999998</v>
      </c>
      <c r="BN16" s="227">
        <v>2134.4290804597699</v>
      </c>
      <c r="BO16" s="227">
        <v>1767.01</v>
      </c>
      <c r="BP16" s="231"/>
      <c r="BQ16" s="231"/>
    </row>
    <row r="17" spans="1:69" x14ac:dyDescent="0.35">
      <c r="A17" s="222" t="s">
        <v>26</v>
      </c>
      <c r="B17" s="222" t="s">
        <v>292</v>
      </c>
      <c r="C17" s="234"/>
      <c r="D17" s="227">
        <v>357</v>
      </c>
      <c r="E17" s="227">
        <v>1584.53313</v>
      </c>
      <c r="F17" s="227">
        <v>4438.4681512605039</v>
      </c>
      <c r="G17" s="227">
        <v>2812.19</v>
      </c>
      <c r="H17" s="234"/>
      <c r="I17" s="227">
        <v>1667</v>
      </c>
      <c r="J17" s="227">
        <v>16288.388269999999</v>
      </c>
      <c r="K17" s="227">
        <v>9771.0787462507506</v>
      </c>
      <c r="L17" s="227">
        <v>9072.36</v>
      </c>
      <c r="M17" s="234"/>
      <c r="N17" s="227">
        <v>568</v>
      </c>
      <c r="O17" s="227">
        <v>4264.4169800000009</v>
      </c>
      <c r="P17" s="227">
        <v>7507.7763732394369</v>
      </c>
      <c r="Q17" s="227">
        <v>5807.7749999999996</v>
      </c>
      <c r="R17" s="234"/>
      <c r="S17" s="227">
        <v>419</v>
      </c>
      <c r="T17" s="227">
        <v>2927.5818100000001</v>
      </c>
      <c r="U17" s="227">
        <v>6987.0687589498812</v>
      </c>
      <c r="V17" s="227">
        <v>5966.73</v>
      </c>
      <c r="W17" s="234"/>
      <c r="X17" s="227">
        <v>468</v>
      </c>
      <c r="Y17" s="227">
        <v>1976.3897199999999</v>
      </c>
      <c r="Z17" s="227">
        <v>4223.054957264957</v>
      </c>
      <c r="AA17" s="227">
        <v>2982.3050000000003</v>
      </c>
      <c r="AB17" s="234"/>
      <c r="AC17" s="227">
        <v>191</v>
      </c>
      <c r="AD17" s="227">
        <v>897.89990999999998</v>
      </c>
      <c r="AE17" s="227">
        <v>4701.0466492146597</v>
      </c>
      <c r="AF17" s="227">
        <v>3790.34</v>
      </c>
      <c r="AG17" s="234"/>
      <c r="AH17" s="227">
        <v>147</v>
      </c>
      <c r="AI17" s="227">
        <v>888.36063000000001</v>
      </c>
      <c r="AJ17" s="227">
        <v>6043.2695918367344</v>
      </c>
      <c r="AK17" s="227">
        <v>4890.76</v>
      </c>
      <c r="AL17" s="234"/>
      <c r="AM17" s="227">
        <v>115</v>
      </c>
      <c r="AN17" s="227">
        <v>735.46765000000005</v>
      </c>
      <c r="AO17" s="227">
        <v>6395.3708695652176</v>
      </c>
      <c r="AP17" s="227">
        <v>4915.21</v>
      </c>
      <c r="AQ17" s="234"/>
      <c r="AR17" s="227">
        <v>74</v>
      </c>
      <c r="AS17" s="227">
        <v>305.77974999999998</v>
      </c>
      <c r="AT17" s="227">
        <v>4132.1587837837842</v>
      </c>
      <c r="AU17" s="227">
        <v>3297.5050000000001</v>
      </c>
      <c r="AV17" s="234"/>
      <c r="AW17" s="227">
        <v>225</v>
      </c>
      <c r="AX17" s="227">
        <v>1047.5248300000001</v>
      </c>
      <c r="AY17" s="227">
        <v>4655.6659111111112</v>
      </c>
      <c r="AZ17" s="227">
        <v>3178.99</v>
      </c>
      <c r="BA17" s="234"/>
      <c r="BB17" s="227">
        <v>99</v>
      </c>
      <c r="BC17" s="227">
        <v>443.39746000000002</v>
      </c>
      <c r="BD17" s="227">
        <v>4478.7622222222226</v>
      </c>
      <c r="BE17" s="227">
        <v>2689.92</v>
      </c>
      <c r="BF17" s="234"/>
      <c r="BG17" s="227">
        <v>573</v>
      </c>
      <c r="BH17" s="227">
        <v>4393.1811299999999</v>
      </c>
      <c r="BI17" s="227">
        <v>7666.9827748691096</v>
      </c>
      <c r="BJ17" s="227">
        <v>7087.84</v>
      </c>
      <c r="BK17" s="234"/>
      <c r="BL17" s="227">
        <v>100</v>
      </c>
      <c r="BM17" s="227">
        <v>539.98052000000007</v>
      </c>
      <c r="BN17" s="227">
        <v>5399.8051999999998</v>
      </c>
      <c r="BO17" s="227">
        <v>3610.75</v>
      </c>
      <c r="BP17" s="231"/>
      <c r="BQ17" s="231"/>
    </row>
    <row r="18" spans="1:69" x14ac:dyDescent="0.35">
      <c r="A18" s="222" t="s">
        <v>27</v>
      </c>
      <c r="B18" s="222" t="s">
        <v>293</v>
      </c>
      <c r="C18" s="234"/>
      <c r="D18" s="227">
        <v>66</v>
      </c>
      <c r="E18" s="227">
        <v>74.484940000000009</v>
      </c>
      <c r="F18" s="227">
        <v>1128.5596969696969</v>
      </c>
      <c r="G18" s="227">
        <v>754.53</v>
      </c>
      <c r="H18" s="234"/>
      <c r="I18" s="227">
        <v>183</v>
      </c>
      <c r="J18" s="227">
        <v>768.43663000000004</v>
      </c>
      <c r="K18" s="227">
        <v>4199.107267759563</v>
      </c>
      <c r="L18" s="227">
        <v>3772.67</v>
      </c>
      <c r="M18" s="234"/>
      <c r="N18" s="227">
        <v>93</v>
      </c>
      <c r="O18" s="227">
        <v>319.58671000000004</v>
      </c>
      <c r="P18" s="227">
        <v>3436.4162365591396</v>
      </c>
      <c r="Q18" s="227">
        <v>3033.23</v>
      </c>
      <c r="R18" s="234"/>
      <c r="S18" s="227">
        <v>71</v>
      </c>
      <c r="T18" s="227">
        <v>109.69013000000001</v>
      </c>
      <c r="U18" s="227">
        <v>1544.9314084507043</v>
      </c>
      <c r="V18" s="227">
        <v>1207.25</v>
      </c>
      <c r="W18" s="234"/>
      <c r="X18" s="227">
        <v>62</v>
      </c>
      <c r="Y18" s="227">
        <v>53.408749999999998</v>
      </c>
      <c r="Z18" s="227">
        <v>861.43145161290329</v>
      </c>
      <c r="AA18" s="227">
        <v>679.08</v>
      </c>
      <c r="AB18" s="234"/>
      <c r="AC18" s="227">
        <v>41</v>
      </c>
      <c r="AD18" s="227">
        <v>37.95449</v>
      </c>
      <c r="AE18" s="227">
        <v>925.71926829268295</v>
      </c>
      <c r="AF18" s="227">
        <v>769.62</v>
      </c>
      <c r="AG18" s="234"/>
      <c r="AH18" s="227">
        <v>76</v>
      </c>
      <c r="AI18" s="227">
        <v>98.994399999999999</v>
      </c>
      <c r="AJ18" s="227">
        <v>1302.5578947368422</v>
      </c>
      <c r="AK18" s="227">
        <v>980.89</v>
      </c>
      <c r="AL18" s="234"/>
      <c r="AM18" s="227">
        <v>40</v>
      </c>
      <c r="AN18" s="227">
        <v>46.888210000000001</v>
      </c>
      <c r="AO18" s="227">
        <v>1172.20525</v>
      </c>
      <c r="AP18" s="227">
        <v>973.34500000000003</v>
      </c>
      <c r="AQ18" s="234"/>
      <c r="AR18" s="227">
        <v>34</v>
      </c>
      <c r="AS18" s="227">
        <v>35.568249999999999</v>
      </c>
      <c r="AT18" s="227">
        <v>1046.125</v>
      </c>
      <c r="AU18" s="227">
        <v>898.52</v>
      </c>
      <c r="AV18" s="234"/>
      <c r="AW18" s="227">
        <v>30</v>
      </c>
      <c r="AX18" s="227">
        <v>46.552610000000001</v>
      </c>
      <c r="AY18" s="227">
        <v>1551.7536666666667</v>
      </c>
      <c r="AZ18" s="227">
        <v>852.625</v>
      </c>
      <c r="BA18" s="234"/>
      <c r="BB18" s="227">
        <v>35</v>
      </c>
      <c r="BC18" s="227">
        <v>76.74015</v>
      </c>
      <c r="BD18" s="227">
        <v>2192.5757142857142</v>
      </c>
      <c r="BE18" s="227">
        <v>1086.53</v>
      </c>
      <c r="BF18" s="234"/>
      <c r="BG18" s="227">
        <v>46</v>
      </c>
      <c r="BH18" s="227">
        <v>139.35451999999998</v>
      </c>
      <c r="BI18" s="227">
        <v>3029.4460869565219</v>
      </c>
      <c r="BJ18" s="227">
        <v>2942.6800000000003</v>
      </c>
      <c r="BK18" s="234"/>
      <c r="BL18" s="227">
        <v>59</v>
      </c>
      <c r="BM18" s="227">
        <v>234.30784</v>
      </c>
      <c r="BN18" s="227">
        <v>3971.3193220338985</v>
      </c>
      <c r="BO18" s="227">
        <v>3772.67</v>
      </c>
      <c r="BP18" s="231"/>
      <c r="BQ18" s="231"/>
    </row>
    <row r="19" spans="1:69" x14ac:dyDescent="0.35">
      <c r="A19" s="241" t="s">
        <v>28</v>
      </c>
      <c r="B19" s="241" t="s">
        <v>294</v>
      </c>
      <c r="C19" s="242"/>
      <c r="D19" s="242">
        <v>455</v>
      </c>
      <c r="E19" s="242">
        <v>949.54404</v>
      </c>
      <c r="F19" s="242">
        <v>2086.9099780219781</v>
      </c>
      <c r="G19" s="242">
        <v>1071.99</v>
      </c>
      <c r="H19" s="242"/>
      <c r="I19" s="242">
        <v>2161</v>
      </c>
      <c r="J19" s="242">
        <v>4837.3027599999996</v>
      </c>
      <c r="K19" s="242">
        <v>2238.4556964368348</v>
      </c>
      <c r="L19" s="242">
        <v>1312.27</v>
      </c>
      <c r="M19" s="242"/>
      <c r="N19" s="242">
        <v>910</v>
      </c>
      <c r="O19" s="242">
        <v>1536.12473</v>
      </c>
      <c r="P19" s="242">
        <v>1688.0491538461538</v>
      </c>
      <c r="Q19" s="242">
        <v>823.51</v>
      </c>
      <c r="R19" s="242"/>
      <c r="S19" s="242">
        <v>328</v>
      </c>
      <c r="T19" s="242">
        <v>739.15715999999998</v>
      </c>
      <c r="U19" s="242">
        <v>2253.5279268292684</v>
      </c>
      <c r="V19" s="242">
        <v>1196.23</v>
      </c>
      <c r="W19" s="242"/>
      <c r="X19" s="242">
        <v>609</v>
      </c>
      <c r="Y19" s="242">
        <v>489.58751000000001</v>
      </c>
      <c r="Z19" s="242">
        <v>803.92037766830867</v>
      </c>
      <c r="AA19" s="242">
        <v>394.68</v>
      </c>
      <c r="AB19" s="242"/>
      <c r="AC19" s="242">
        <v>940</v>
      </c>
      <c r="AD19" s="242">
        <v>2740.8362200000001</v>
      </c>
      <c r="AE19" s="242">
        <v>2915.7832127659576</v>
      </c>
      <c r="AF19" s="242">
        <v>1793.01</v>
      </c>
      <c r="AG19" s="242"/>
      <c r="AH19" s="242">
        <v>648</v>
      </c>
      <c r="AI19" s="242">
        <v>1982.2223700000002</v>
      </c>
      <c r="AJ19" s="242">
        <v>3058.9851388888887</v>
      </c>
      <c r="AK19" s="242">
        <v>1352.35</v>
      </c>
      <c r="AL19" s="242"/>
      <c r="AM19" s="242">
        <v>350</v>
      </c>
      <c r="AN19" s="242">
        <v>997.87045999999998</v>
      </c>
      <c r="AO19" s="242">
        <v>2851.0584571428572</v>
      </c>
      <c r="AP19" s="242">
        <v>1063.32</v>
      </c>
      <c r="AQ19" s="242"/>
      <c r="AR19" s="242">
        <v>63</v>
      </c>
      <c r="AS19" s="242">
        <v>114.3762</v>
      </c>
      <c r="AT19" s="242">
        <v>1815.4952380952382</v>
      </c>
      <c r="AU19" s="242">
        <v>976.11</v>
      </c>
      <c r="AV19" s="242"/>
      <c r="AW19" s="242">
        <v>2036</v>
      </c>
      <c r="AX19" s="242">
        <v>4786.2963899999995</v>
      </c>
      <c r="AY19" s="242">
        <v>2350.8331974459725</v>
      </c>
      <c r="AZ19" s="242">
        <v>1310.665</v>
      </c>
      <c r="BA19" s="242"/>
      <c r="BB19" s="242">
        <v>2833</v>
      </c>
      <c r="BC19" s="242">
        <v>7213.17868</v>
      </c>
      <c r="BD19" s="242">
        <v>2546.1273138016236</v>
      </c>
      <c r="BE19" s="242">
        <v>1255.4099999999999</v>
      </c>
      <c r="BF19" s="242"/>
      <c r="BG19" s="242">
        <v>1840</v>
      </c>
      <c r="BH19" s="242">
        <v>3656.5416500000001</v>
      </c>
      <c r="BI19" s="242">
        <v>1987.2508967391304</v>
      </c>
      <c r="BJ19" s="242">
        <v>1261.24</v>
      </c>
      <c r="BK19" s="242"/>
      <c r="BL19" s="242">
        <v>1268</v>
      </c>
      <c r="BM19" s="242">
        <v>2231.4187099999999</v>
      </c>
      <c r="BN19" s="242">
        <v>1759.7939353312304</v>
      </c>
      <c r="BO19" s="242">
        <v>855.95</v>
      </c>
      <c r="BP19" s="231"/>
      <c r="BQ19" s="231"/>
    </row>
    <row r="20" spans="1:69" x14ac:dyDescent="0.35">
      <c r="A20" s="222" t="s">
        <v>29</v>
      </c>
      <c r="B20" s="222" t="s">
        <v>295</v>
      </c>
      <c r="C20" s="234"/>
      <c r="D20" s="227">
        <v>434</v>
      </c>
      <c r="E20" s="227">
        <v>859.96614</v>
      </c>
      <c r="F20" s="227">
        <v>1981.488801843318</v>
      </c>
      <c r="G20" s="227">
        <v>915.76</v>
      </c>
      <c r="H20" s="234"/>
      <c r="I20" s="227">
        <v>2154</v>
      </c>
      <c r="J20" s="227">
        <v>4814.0620399999998</v>
      </c>
      <c r="K20" s="227">
        <v>2234.9405942432682</v>
      </c>
      <c r="L20" s="227">
        <v>1321.5950000000003</v>
      </c>
      <c r="M20" s="234"/>
      <c r="N20" s="227">
        <v>888</v>
      </c>
      <c r="O20" s="227">
        <v>1412.09104</v>
      </c>
      <c r="P20" s="227">
        <v>1590.1926126126127</v>
      </c>
      <c r="Q20" s="227">
        <v>822.10500000000002</v>
      </c>
      <c r="R20" s="234"/>
      <c r="S20" s="227">
        <v>328</v>
      </c>
      <c r="T20" s="227">
        <v>738.95650999999998</v>
      </c>
      <c r="U20" s="227">
        <v>2252.9161890243904</v>
      </c>
      <c r="V20" s="227">
        <v>1196.23</v>
      </c>
      <c r="W20" s="234"/>
      <c r="X20" s="227">
        <v>609</v>
      </c>
      <c r="Y20" s="227">
        <v>489.07587000000001</v>
      </c>
      <c r="Z20" s="227">
        <v>803.08024630541877</v>
      </c>
      <c r="AA20" s="227">
        <v>391.08</v>
      </c>
      <c r="AB20" s="234"/>
      <c r="AC20" s="227">
        <v>571</v>
      </c>
      <c r="AD20" s="227">
        <v>1621.6282699999999</v>
      </c>
      <c r="AE20" s="227">
        <v>2839.9794570928198</v>
      </c>
      <c r="AF20" s="227">
        <v>1734.95</v>
      </c>
      <c r="AG20" s="234"/>
      <c r="AH20" s="227">
        <v>317</v>
      </c>
      <c r="AI20" s="227">
        <v>901.94935999999996</v>
      </c>
      <c r="AJ20" s="227">
        <v>2845.2661198738169</v>
      </c>
      <c r="AK20" s="227">
        <v>1843.06</v>
      </c>
      <c r="AL20" s="234"/>
      <c r="AM20" s="227">
        <v>220</v>
      </c>
      <c r="AN20" s="227">
        <v>538.57468999999992</v>
      </c>
      <c r="AO20" s="227">
        <v>2448.0667727272726</v>
      </c>
      <c r="AP20" s="227">
        <v>1159.665</v>
      </c>
      <c r="AQ20" s="234"/>
      <c r="AR20" s="227">
        <v>60</v>
      </c>
      <c r="AS20" s="227">
        <v>101.25569</v>
      </c>
      <c r="AT20" s="227">
        <v>1687.5948333333333</v>
      </c>
      <c r="AU20" s="227">
        <v>888.21</v>
      </c>
      <c r="AV20" s="234"/>
      <c r="AW20" s="227">
        <v>1491</v>
      </c>
      <c r="AX20" s="227">
        <v>3195.6409600000002</v>
      </c>
      <c r="AY20" s="227">
        <v>2143.2870288397048</v>
      </c>
      <c r="AZ20" s="227">
        <v>1010.01</v>
      </c>
      <c r="BA20" s="234"/>
      <c r="BB20" s="227">
        <v>2607</v>
      </c>
      <c r="BC20" s="227">
        <v>6339.1712500000003</v>
      </c>
      <c r="BD20" s="227">
        <v>2431.5961833525125</v>
      </c>
      <c r="BE20" s="227">
        <v>1163.18</v>
      </c>
      <c r="BF20" s="234"/>
      <c r="BG20" s="227">
        <v>1705</v>
      </c>
      <c r="BH20" s="227">
        <v>3251.1537999999996</v>
      </c>
      <c r="BI20" s="227">
        <v>1906.8350733137829</v>
      </c>
      <c r="BJ20" s="227">
        <v>1220.23</v>
      </c>
      <c r="BK20" s="234"/>
      <c r="BL20" s="227">
        <v>1190</v>
      </c>
      <c r="BM20" s="227">
        <v>1742.11859</v>
      </c>
      <c r="BN20" s="227">
        <v>1463.9652016806722</v>
      </c>
      <c r="BO20" s="227">
        <v>768.31000000000006</v>
      </c>
      <c r="BP20" s="231"/>
      <c r="BQ20" s="231"/>
    </row>
    <row r="21" spans="1:69" x14ac:dyDescent="0.35">
      <c r="A21" s="222" t="s">
        <v>30</v>
      </c>
      <c r="B21" s="222" t="s">
        <v>296</v>
      </c>
      <c r="C21" s="234"/>
      <c r="D21" s="227">
        <v>61</v>
      </c>
      <c r="E21" s="227">
        <v>89.352270000000004</v>
      </c>
      <c r="F21" s="227">
        <v>1464.7913114754099</v>
      </c>
      <c r="G21" s="227">
        <v>805.27</v>
      </c>
      <c r="H21" s="234"/>
      <c r="I21" s="227">
        <v>5</v>
      </c>
      <c r="J21" s="227">
        <v>21.663209999999999</v>
      </c>
      <c r="K21" s="227">
        <v>4332.6419999999998</v>
      </c>
      <c r="L21" s="227">
        <v>527.75</v>
      </c>
      <c r="M21" s="234"/>
      <c r="N21" s="227">
        <v>8</v>
      </c>
      <c r="O21" s="227">
        <v>4.0769500000000001</v>
      </c>
      <c r="P21" s="227">
        <v>509.61874999999998</v>
      </c>
      <c r="Q21" s="227">
        <v>592.86</v>
      </c>
      <c r="R21" s="234"/>
      <c r="S21" s="227" t="s">
        <v>507</v>
      </c>
      <c r="T21" s="227" t="s">
        <v>507</v>
      </c>
      <c r="U21" s="227" t="s">
        <v>507</v>
      </c>
      <c r="V21" s="227" t="s">
        <v>507</v>
      </c>
      <c r="W21" s="234"/>
      <c r="X21" s="227" t="s">
        <v>507</v>
      </c>
      <c r="Y21" s="227" t="s">
        <v>507</v>
      </c>
      <c r="Z21" s="227" t="s">
        <v>507</v>
      </c>
      <c r="AA21" s="227" t="s">
        <v>507</v>
      </c>
      <c r="AB21" s="234"/>
      <c r="AC21" s="227">
        <v>574</v>
      </c>
      <c r="AD21" s="227">
        <v>1080.4960700000001</v>
      </c>
      <c r="AE21" s="227">
        <v>1882.3973344947735</v>
      </c>
      <c r="AF21" s="227">
        <v>1238.3249999999998</v>
      </c>
      <c r="AG21" s="234"/>
      <c r="AH21" s="227">
        <v>357</v>
      </c>
      <c r="AI21" s="227">
        <v>453.14287999999999</v>
      </c>
      <c r="AJ21" s="227">
        <v>1269.307787114846</v>
      </c>
      <c r="AK21" s="227">
        <v>722.24</v>
      </c>
      <c r="AL21" s="234"/>
      <c r="AM21" s="227">
        <v>147</v>
      </c>
      <c r="AN21" s="227">
        <v>272.69675000000001</v>
      </c>
      <c r="AO21" s="227">
        <v>1855.0799319727892</v>
      </c>
      <c r="AP21" s="227">
        <v>838.82</v>
      </c>
      <c r="AQ21" s="234"/>
      <c r="AR21" s="227">
        <v>4</v>
      </c>
      <c r="AS21" s="227">
        <v>10.74114</v>
      </c>
      <c r="AT21" s="227">
        <v>2685.2849999999999</v>
      </c>
      <c r="AU21" s="227">
        <v>1363.44</v>
      </c>
      <c r="AV21" s="234"/>
      <c r="AW21" s="227">
        <v>942</v>
      </c>
      <c r="AX21" s="227">
        <v>1589.2737</v>
      </c>
      <c r="AY21" s="227">
        <v>1687.1270700636942</v>
      </c>
      <c r="AZ21" s="227">
        <v>1215.0149999999999</v>
      </c>
      <c r="BA21" s="234"/>
      <c r="BB21" s="227">
        <v>501</v>
      </c>
      <c r="BC21" s="227">
        <v>589.39979000000005</v>
      </c>
      <c r="BD21" s="227">
        <v>1176.4466866267464</v>
      </c>
      <c r="BE21" s="227">
        <v>906.5</v>
      </c>
      <c r="BF21" s="234"/>
      <c r="BG21" s="227">
        <v>328</v>
      </c>
      <c r="BH21" s="227">
        <v>396.56479999999999</v>
      </c>
      <c r="BI21" s="227">
        <v>1209.0390243902439</v>
      </c>
      <c r="BJ21" s="227">
        <v>827.44499999999994</v>
      </c>
      <c r="BK21" s="234"/>
      <c r="BL21" s="227">
        <v>96</v>
      </c>
      <c r="BM21" s="227">
        <v>74.744169999999997</v>
      </c>
      <c r="BN21" s="227">
        <v>778.58510416666672</v>
      </c>
      <c r="BO21" s="227">
        <v>672.19499999999994</v>
      </c>
      <c r="BP21" s="231"/>
      <c r="BQ21" s="231"/>
    </row>
    <row r="22" spans="1:69" x14ac:dyDescent="0.35">
      <c r="A22" s="222" t="s">
        <v>31</v>
      </c>
      <c r="B22" s="222" t="s">
        <v>297</v>
      </c>
      <c r="C22" s="234"/>
      <c r="D22" s="227"/>
      <c r="E22" s="227"/>
      <c r="F22" s="227"/>
      <c r="G22" s="227"/>
      <c r="H22" s="234"/>
      <c r="I22" s="227"/>
      <c r="J22" s="227"/>
      <c r="K22" s="227"/>
      <c r="L22" s="227"/>
      <c r="M22" s="234"/>
      <c r="N22" s="227"/>
      <c r="O22" s="227"/>
      <c r="P22" s="227"/>
      <c r="Q22" s="227"/>
      <c r="R22" s="234"/>
      <c r="S22" s="227"/>
      <c r="T22" s="227"/>
      <c r="U22" s="227"/>
      <c r="V22" s="227"/>
      <c r="W22" s="234"/>
      <c r="X22" s="227"/>
      <c r="Y22" s="227"/>
      <c r="Z22" s="227"/>
      <c r="AA22" s="227"/>
      <c r="AB22" s="234"/>
      <c r="AC22" s="227">
        <v>3</v>
      </c>
      <c r="AD22" s="227">
        <v>23.839230000000001</v>
      </c>
      <c r="AE22" s="227">
        <v>7946.41</v>
      </c>
      <c r="AF22" s="227">
        <v>8587.81</v>
      </c>
      <c r="AG22" s="234"/>
      <c r="AH22" s="227">
        <v>32</v>
      </c>
      <c r="AI22" s="227">
        <v>316.13339000000002</v>
      </c>
      <c r="AJ22" s="227">
        <v>9879.1684375000004</v>
      </c>
      <c r="AK22" s="227">
        <v>8121.1350000000002</v>
      </c>
      <c r="AL22" s="234"/>
      <c r="AM22" s="227" t="s">
        <v>507</v>
      </c>
      <c r="AN22" s="227" t="s">
        <v>507</v>
      </c>
      <c r="AO22" s="227" t="s">
        <v>507</v>
      </c>
      <c r="AP22" s="227" t="s">
        <v>507</v>
      </c>
      <c r="AQ22" s="234"/>
      <c r="AR22" s="227"/>
      <c r="AS22" s="227"/>
      <c r="AT22" s="227"/>
      <c r="AU22" s="227"/>
      <c r="AV22" s="234"/>
      <c r="AW22" s="227"/>
      <c r="AX22" s="227"/>
      <c r="AY22" s="227"/>
      <c r="AZ22" s="227"/>
      <c r="BA22" s="234"/>
      <c r="BB22" s="227" t="s">
        <v>507</v>
      </c>
      <c r="BC22" s="227" t="s">
        <v>507</v>
      </c>
      <c r="BD22" s="227" t="s">
        <v>507</v>
      </c>
      <c r="BE22" s="227" t="s">
        <v>507</v>
      </c>
      <c r="BF22" s="234"/>
      <c r="BG22" s="227"/>
      <c r="BH22" s="227"/>
      <c r="BI22" s="227"/>
      <c r="BJ22" s="227"/>
      <c r="BK22" s="234"/>
      <c r="BL22" s="227"/>
      <c r="BM22" s="227"/>
      <c r="BN22" s="227"/>
      <c r="BO22" s="227"/>
      <c r="BP22" s="231"/>
      <c r="BQ22" s="231"/>
    </row>
    <row r="23" spans="1:69" x14ac:dyDescent="0.35">
      <c r="A23" s="222" t="s">
        <v>32</v>
      </c>
      <c r="B23" s="222" t="s">
        <v>298</v>
      </c>
      <c r="C23" s="234"/>
      <c r="D23" s="227"/>
      <c r="E23" s="227"/>
      <c r="F23" s="227"/>
      <c r="G23" s="227"/>
      <c r="H23" s="234"/>
      <c r="I23" s="227"/>
      <c r="J23" s="227"/>
      <c r="K23" s="227"/>
      <c r="L23" s="227"/>
      <c r="M23" s="234"/>
      <c r="N23" s="227">
        <v>14</v>
      </c>
      <c r="O23" s="227">
        <v>117.80132</v>
      </c>
      <c r="P23" s="227">
        <v>8414.3799999999992</v>
      </c>
      <c r="Q23" s="227">
        <v>6960.7999999999993</v>
      </c>
      <c r="R23" s="234"/>
      <c r="S23" s="227"/>
      <c r="T23" s="227"/>
      <c r="U23" s="227"/>
      <c r="V23" s="227"/>
      <c r="W23" s="234"/>
      <c r="X23" s="227"/>
      <c r="Y23" s="227"/>
      <c r="Z23" s="227"/>
      <c r="AA23" s="227"/>
      <c r="AB23" s="234"/>
      <c r="AC23" s="227">
        <v>3</v>
      </c>
      <c r="AD23" s="227">
        <v>14.76506</v>
      </c>
      <c r="AE23" s="227">
        <v>4921.6866666666665</v>
      </c>
      <c r="AF23" s="227">
        <v>1702.1</v>
      </c>
      <c r="AG23" s="234"/>
      <c r="AH23" s="227">
        <v>38</v>
      </c>
      <c r="AI23" s="227">
        <v>310.60284000000001</v>
      </c>
      <c r="AJ23" s="227">
        <v>8173.7589473684211</v>
      </c>
      <c r="AK23" s="227">
        <v>5640.34</v>
      </c>
      <c r="AL23" s="234"/>
      <c r="AM23" s="227">
        <v>10</v>
      </c>
      <c r="AN23" s="227">
        <v>170.53731000000002</v>
      </c>
      <c r="AO23" s="227">
        <v>17053.731000000003</v>
      </c>
      <c r="AP23" s="227">
        <v>1239.865</v>
      </c>
      <c r="AQ23" s="234"/>
      <c r="AR23" s="227" t="s">
        <v>507</v>
      </c>
      <c r="AS23" s="227" t="s">
        <v>507</v>
      </c>
      <c r="AT23" s="227" t="s">
        <v>507</v>
      </c>
      <c r="AU23" s="227" t="s">
        <v>507</v>
      </c>
      <c r="AV23" s="234"/>
      <c r="AW23" s="227"/>
      <c r="AX23" s="227"/>
      <c r="AY23" s="227"/>
      <c r="AZ23" s="227"/>
      <c r="BA23" s="234"/>
      <c r="BB23" s="227">
        <v>13</v>
      </c>
      <c r="BC23" s="227">
        <v>283.76415000000003</v>
      </c>
      <c r="BD23" s="227">
        <v>21828.011538461538</v>
      </c>
      <c r="BE23" s="227">
        <v>17329.490000000002</v>
      </c>
      <c r="BF23" s="234"/>
      <c r="BG23" s="227" t="s">
        <v>507</v>
      </c>
      <c r="BH23" s="227" t="s">
        <v>507</v>
      </c>
      <c r="BI23" s="227" t="s">
        <v>507</v>
      </c>
      <c r="BJ23" s="227" t="s">
        <v>507</v>
      </c>
      <c r="BK23" s="234"/>
      <c r="BL23" s="227">
        <v>35</v>
      </c>
      <c r="BM23" s="227">
        <v>413.66833999999994</v>
      </c>
      <c r="BN23" s="227">
        <v>11819.095428571429</v>
      </c>
      <c r="BO23" s="227">
        <v>7525.03</v>
      </c>
      <c r="BP23" s="231"/>
      <c r="BQ23" s="231"/>
    </row>
    <row r="24" spans="1:69" x14ac:dyDescent="0.35">
      <c r="A24" s="228" t="s">
        <v>334</v>
      </c>
      <c r="B24" s="228"/>
      <c r="C24" s="234"/>
      <c r="D24" s="234"/>
      <c r="E24" s="234">
        <f>E25+E26+E27+E30</f>
        <v>24454.269400000001</v>
      </c>
      <c r="F24" s="234"/>
      <c r="G24" s="234"/>
      <c r="H24" s="234"/>
      <c r="I24" s="234"/>
      <c r="J24" s="234">
        <f>J25+J26+J27+J30</f>
        <v>102460.25940000001</v>
      </c>
      <c r="K24" s="234"/>
      <c r="L24" s="234"/>
      <c r="M24" s="234"/>
      <c r="N24" s="234"/>
      <c r="O24" s="234">
        <f>O25+O26+O27+O30</f>
        <v>25254.64313</v>
      </c>
      <c r="P24" s="234"/>
      <c r="Q24" s="234"/>
      <c r="R24" s="234"/>
      <c r="S24" s="234"/>
      <c r="T24" s="234">
        <f>T25+T26+T27+T30</f>
        <v>45404.085310000002</v>
      </c>
      <c r="U24" s="234"/>
      <c r="V24" s="234"/>
      <c r="W24" s="234"/>
      <c r="X24" s="234"/>
      <c r="Y24" s="234">
        <f>Y25+Y26+Y27+Y30</f>
        <v>24152.106880000003</v>
      </c>
      <c r="Z24" s="234"/>
      <c r="AA24" s="234"/>
      <c r="AB24" s="234"/>
      <c r="AC24" s="234"/>
      <c r="AD24" s="234">
        <f>AD25+AD26+AD27+AD30</f>
        <v>22340.325000000004</v>
      </c>
      <c r="AE24" s="234"/>
      <c r="AF24" s="234"/>
      <c r="AG24" s="234"/>
      <c r="AH24" s="234"/>
      <c r="AI24" s="234">
        <f>AI25+AI26+AI27+AI30</f>
        <v>12794.470870000001</v>
      </c>
      <c r="AJ24" s="234"/>
      <c r="AK24" s="234"/>
      <c r="AL24" s="234"/>
      <c r="AM24" s="234"/>
      <c r="AN24" s="234">
        <f>AN25+AN26+AN27+AN30</f>
        <v>13697.851360000001</v>
      </c>
      <c r="AO24" s="234"/>
      <c r="AP24" s="234"/>
      <c r="AQ24" s="234"/>
      <c r="AR24" s="234"/>
      <c r="AS24" s="234">
        <f>AS25+AS26+AS27+AS30</f>
        <v>10594.009180000001</v>
      </c>
      <c r="AT24" s="234"/>
      <c r="AU24" s="234"/>
      <c r="AV24" s="234"/>
      <c r="AW24" s="234"/>
      <c r="AX24" s="234">
        <f>AX25+AX26+AX27+AX30</f>
        <v>18615.373009999999</v>
      </c>
      <c r="AY24" s="234"/>
      <c r="AZ24" s="234"/>
      <c r="BA24" s="234"/>
      <c r="BB24" s="234"/>
      <c r="BC24" s="234">
        <f>BC25+BC26+BC27+BC30</f>
        <v>29074.069680000001</v>
      </c>
      <c r="BD24" s="234"/>
      <c r="BE24" s="234"/>
      <c r="BF24" s="234"/>
      <c r="BG24" s="234"/>
      <c r="BH24" s="234">
        <f>BH25+BH26+BH27+BH30</f>
        <v>26883.850849999999</v>
      </c>
      <c r="BI24" s="234"/>
      <c r="BJ24" s="234"/>
      <c r="BK24" s="234"/>
      <c r="BL24" s="234"/>
      <c r="BM24" s="234">
        <f>BM25+BM26+BM27+BM30</f>
        <v>9951.6635499999993</v>
      </c>
      <c r="BN24" s="234"/>
      <c r="BO24" s="234"/>
      <c r="BP24" s="231"/>
      <c r="BQ24" s="231"/>
    </row>
    <row r="25" spans="1:69" x14ac:dyDescent="0.35">
      <c r="A25" s="235" t="s">
        <v>34</v>
      </c>
      <c r="B25" s="235" t="s">
        <v>299</v>
      </c>
      <c r="C25" s="230"/>
      <c r="D25" s="236">
        <v>1296</v>
      </c>
      <c r="E25" s="236">
        <v>20627.710569999999</v>
      </c>
      <c r="F25" s="236">
        <v>15916.443341049382</v>
      </c>
      <c r="G25" s="236">
        <v>12703.305</v>
      </c>
      <c r="H25" s="234"/>
      <c r="I25" s="236">
        <v>5959</v>
      </c>
      <c r="J25" s="236">
        <v>97443.101190000001</v>
      </c>
      <c r="K25" s="236">
        <v>16352.257289813728</v>
      </c>
      <c r="L25" s="236">
        <v>13788.67</v>
      </c>
      <c r="M25" s="230"/>
      <c r="N25" s="236">
        <v>1683</v>
      </c>
      <c r="O25" s="236">
        <v>21333.018640000002</v>
      </c>
      <c r="P25" s="236">
        <v>12675.590398098633</v>
      </c>
      <c r="Q25" s="236">
        <v>11083.170000000002</v>
      </c>
      <c r="R25" s="230"/>
      <c r="S25" s="236">
        <v>2125</v>
      </c>
      <c r="T25" s="236">
        <v>41349.135900000001</v>
      </c>
      <c r="U25" s="236">
        <v>19458.416894117647</v>
      </c>
      <c r="V25" s="236">
        <v>15516.59</v>
      </c>
      <c r="W25" s="230"/>
      <c r="X25" s="236">
        <v>1562</v>
      </c>
      <c r="Y25" s="236">
        <v>20297.117269999999</v>
      </c>
      <c r="Z25" s="236">
        <v>12994.313233034571</v>
      </c>
      <c r="AA25" s="236">
        <v>10595.470000000001</v>
      </c>
      <c r="AB25" s="230"/>
      <c r="AC25" s="236">
        <v>836</v>
      </c>
      <c r="AD25" s="236">
        <v>10400.894</v>
      </c>
      <c r="AE25" s="236">
        <v>12441.26076555024</v>
      </c>
      <c r="AF25" s="236">
        <v>10941.57</v>
      </c>
      <c r="AG25" s="230"/>
      <c r="AH25" s="236">
        <v>296</v>
      </c>
      <c r="AI25" s="236">
        <v>4249.5675799999999</v>
      </c>
      <c r="AJ25" s="236">
        <v>14356.64722972973</v>
      </c>
      <c r="AK25" s="236">
        <v>12065</v>
      </c>
      <c r="AL25" s="230"/>
      <c r="AM25" s="236">
        <v>504</v>
      </c>
      <c r="AN25" s="236">
        <v>6178.3707400000003</v>
      </c>
      <c r="AO25" s="236">
        <v>12258.672103174604</v>
      </c>
      <c r="AP25" s="236">
        <v>8796.44</v>
      </c>
      <c r="AQ25" s="230"/>
      <c r="AR25" s="236">
        <v>416</v>
      </c>
      <c r="AS25" s="236">
        <v>7045.0214399999995</v>
      </c>
      <c r="AT25" s="236">
        <v>16935.147692307692</v>
      </c>
      <c r="AU25" s="236">
        <v>17473.574999999997</v>
      </c>
      <c r="AV25" s="230"/>
      <c r="AW25" s="236">
        <v>979</v>
      </c>
      <c r="AX25" s="236">
        <v>9478.56005</v>
      </c>
      <c r="AY25" s="236">
        <v>9681.8795199182841</v>
      </c>
      <c r="AZ25" s="236">
        <v>8351.92</v>
      </c>
      <c r="BA25" s="230"/>
      <c r="BB25" s="236">
        <v>843</v>
      </c>
      <c r="BC25" s="236">
        <v>5322.7689700000001</v>
      </c>
      <c r="BD25" s="236">
        <v>6314.0794424673786</v>
      </c>
      <c r="BE25" s="236">
        <v>6235.79</v>
      </c>
      <c r="BF25" s="230"/>
      <c r="BG25" s="236">
        <v>1843</v>
      </c>
      <c r="BH25" s="236">
        <v>22241.67282</v>
      </c>
      <c r="BI25" s="236">
        <v>12068.189267498643</v>
      </c>
      <c r="BJ25" s="236">
        <v>9211.48</v>
      </c>
      <c r="BK25" s="230"/>
      <c r="BL25" s="236">
        <v>563</v>
      </c>
      <c r="BM25" s="236">
        <v>5242.3074900000001</v>
      </c>
      <c r="BN25" s="236">
        <v>9311.3809769094132</v>
      </c>
      <c r="BO25" s="236">
        <v>8351.92</v>
      </c>
      <c r="BP25" s="231"/>
      <c r="BQ25" s="231"/>
    </row>
    <row r="26" spans="1:69" x14ac:dyDescent="0.35">
      <c r="A26" s="235" t="s">
        <v>35</v>
      </c>
      <c r="B26" s="235" t="s">
        <v>300</v>
      </c>
      <c r="C26" s="230"/>
      <c r="D26" s="236">
        <v>90</v>
      </c>
      <c r="E26" s="236">
        <v>501.30684000000002</v>
      </c>
      <c r="F26" s="236">
        <v>5570.076</v>
      </c>
      <c r="G26" s="236">
        <v>4084.15</v>
      </c>
      <c r="H26" s="234"/>
      <c r="I26" s="236">
        <v>933</v>
      </c>
      <c r="J26" s="236">
        <v>730.01654000000008</v>
      </c>
      <c r="K26" s="236">
        <v>782.4400214362272</v>
      </c>
      <c r="L26" s="236">
        <v>525.72</v>
      </c>
      <c r="M26" s="230"/>
      <c r="N26" s="236">
        <v>204</v>
      </c>
      <c r="O26" s="236">
        <v>481.20848000000001</v>
      </c>
      <c r="P26" s="236">
        <v>2358.8650980392158</v>
      </c>
      <c r="Q26" s="236">
        <v>1253.8899999999999</v>
      </c>
      <c r="R26" s="230"/>
      <c r="S26" s="236">
        <v>93</v>
      </c>
      <c r="T26" s="236">
        <v>93.992069999999998</v>
      </c>
      <c r="U26" s="236">
        <v>1010.6674193548387</v>
      </c>
      <c r="V26" s="236">
        <v>730.66</v>
      </c>
      <c r="W26" s="230"/>
      <c r="X26" s="236">
        <v>292</v>
      </c>
      <c r="Y26" s="236">
        <v>854.73482999999999</v>
      </c>
      <c r="Z26" s="236">
        <v>2927.1740753424656</v>
      </c>
      <c r="AA26" s="236">
        <v>2064.625</v>
      </c>
      <c r="AB26" s="230"/>
      <c r="AC26" s="236">
        <v>1543</v>
      </c>
      <c r="AD26" s="236">
        <v>4325.5712300000005</v>
      </c>
      <c r="AE26" s="236">
        <v>2803.3514128321453</v>
      </c>
      <c r="AF26" s="236">
        <v>1674.07</v>
      </c>
      <c r="AG26" s="230"/>
      <c r="AH26" s="236">
        <v>880</v>
      </c>
      <c r="AI26" s="236">
        <v>2401.0749300000002</v>
      </c>
      <c r="AJ26" s="236">
        <v>2728.4942386363637</v>
      </c>
      <c r="AK26" s="236">
        <v>1682.635</v>
      </c>
      <c r="AL26" s="230"/>
      <c r="AM26" s="236">
        <v>905</v>
      </c>
      <c r="AN26" s="236">
        <v>2541.4377799999997</v>
      </c>
      <c r="AO26" s="236">
        <v>2808.218541436464</v>
      </c>
      <c r="AP26" s="236">
        <v>1781.86</v>
      </c>
      <c r="AQ26" s="230"/>
      <c r="AR26" s="236">
        <v>60</v>
      </c>
      <c r="AS26" s="236">
        <v>205.19976</v>
      </c>
      <c r="AT26" s="236">
        <v>3419.9960000000001</v>
      </c>
      <c r="AU26" s="236">
        <v>1293.6199999999999</v>
      </c>
      <c r="AV26" s="230"/>
      <c r="AW26" s="236">
        <v>537</v>
      </c>
      <c r="AX26" s="236">
        <v>2155.1962799999997</v>
      </c>
      <c r="AY26" s="236">
        <v>4013.4008938547486</v>
      </c>
      <c r="AZ26" s="236">
        <v>2700.7</v>
      </c>
      <c r="BA26" s="230"/>
      <c r="BB26" s="236">
        <v>1122</v>
      </c>
      <c r="BC26" s="236">
        <v>6212.0238200000003</v>
      </c>
      <c r="BD26" s="236">
        <v>5536.5631194295902</v>
      </c>
      <c r="BE26" s="236">
        <v>3486.0950000000003</v>
      </c>
      <c r="BF26" s="230"/>
      <c r="BG26" s="236">
        <v>379</v>
      </c>
      <c r="BH26" s="236">
        <v>875.14817000000005</v>
      </c>
      <c r="BI26" s="236">
        <v>2309.0980738786279</v>
      </c>
      <c r="BJ26" s="236">
        <v>1297.1099999999999</v>
      </c>
      <c r="BK26" s="230"/>
      <c r="BL26" s="236">
        <v>189</v>
      </c>
      <c r="BM26" s="236">
        <v>822.14639</v>
      </c>
      <c r="BN26" s="236">
        <v>4349.9808994708992</v>
      </c>
      <c r="BO26" s="236">
        <v>2524.4</v>
      </c>
      <c r="BP26" s="231"/>
      <c r="BQ26" s="231"/>
    </row>
    <row r="27" spans="1:69" x14ac:dyDescent="0.35">
      <c r="A27" s="228" t="s">
        <v>36</v>
      </c>
      <c r="B27" s="228" t="s">
        <v>301</v>
      </c>
      <c r="C27" s="234"/>
      <c r="D27" s="234">
        <v>284</v>
      </c>
      <c r="E27" s="234">
        <v>1958.0871999999999</v>
      </c>
      <c r="F27" s="234">
        <v>6894.67323943662</v>
      </c>
      <c r="G27" s="234">
        <v>5152.8500000000004</v>
      </c>
      <c r="H27" s="234"/>
      <c r="I27" s="234">
        <v>496</v>
      </c>
      <c r="J27" s="234">
        <v>3430.8603599999997</v>
      </c>
      <c r="K27" s="234">
        <v>6917.057177419355</v>
      </c>
      <c r="L27" s="234">
        <v>4974.2299999999996</v>
      </c>
      <c r="M27" s="234"/>
      <c r="N27" s="234">
        <v>412</v>
      </c>
      <c r="O27" s="234">
        <v>2738.9089100000001</v>
      </c>
      <c r="P27" s="234">
        <v>6647.8371601941744</v>
      </c>
      <c r="Q27" s="234">
        <v>4769.915</v>
      </c>
      <c r="R27" s="234"/>
      <c r="S27" s="234">
        <v>245</v>
      </c>
      <c r="T27" s="234">
        <v>1660.0173300000001</v>
      </c>
      <c r="U27" s="234">
        <v>6775.5809387755098</v>
      </c>
      <c r="V27" s="234">
        <v>4974</v>
      </c>
      <c r="W27" s="234"/>
      <c r="X27" s="234">
        <v>219</v>
      </c>
      <c r="Y27" s="234">
        <v>1322.59644</v>
      </c>
      <c r="Z27" s="234">
        <v>6039.2531506849318</v>
      </c>
      <c r="AA27" s="234">
        <v>4699.9000000000005</v>
      </c>
      <c r="AB27" s="234"/>
      <c r="AC27" s="234">
        <v>919</v>
      </c>
      <c r="AD27" s="234">
        <v>5469.7401399999999</v>
      </c>
      <c r="AE27" s="234">
        <v>5951.8391077257893</v>
      </c>
      <c r="AF27" s="234">
        <v>4149</v>
      </c>
      <c r="AG27" s="234"/>
      <c r="AH27" s="234">
        <v>789</v>
      </c>
      <c r="AI27" s="234">
        <v>4260.6344000000008</v>
      </c>
      <c r="AJ27" s="234">
        <v>5400.0435994930294</v>
      </c>
      <c r="AK27" s="234">
        <v>3636.5</v>
      </c>
      <c r="AL27" s="234"/>
      <c r="AM27" s="234">
        <v>768</v>
      </c>
      <c r="AN27" s="234">
        <v>3439.11843</v>
      </c>
      <c r="AO27" s="234">
        <v>4478.0187890625002</v>
      </c>
      <c r="AP27" s="234">
        <v>2687.75</v>
      </c>
      <c r="AQ27" s="234"/>
      <c r="AR27" s="234">
        <v>412</v>
      </c>
      <c r="AS27" s="234">
        <v>1809.56998</v>
      </c>
      <c r="AT27" s="234">
        <v>4392.1601456310682</v>
      </c>
      <c r="AU27" s="234">
        <v>2723.25</v>
      </c>
      <c r="AV27" s="234"/>
      <c r="AW27" s="234">
        <v>672</v>
      </c>
      <c r="AX27" s="234">
        <v>5631.1669099999999</v>
      </c>
      <c r="AY27" s="234">
        <v>8379.7126636904759</v>
      </c>
      <c r="AZ27" s="234">
        <v>5980.1</v>
      </c>
      <c r="BA27" s="234"/>
      <c r="BB27" s="234">
        <v>1480</v>
      </c>
      <c r="BC27" s="234">
        <v>16024.098029999999</v>
      </c>
      <c r="BD27" s="234">
        <v>10827.093263513514</v>
      </c>
      <c r="BE27" s="234">
        <v>8061.5</v>
      </c>
      <c r="BF27" s="234"/>
      <c r="BG27" s="234">
        <v>438</v>
      </c>
      <c r="BH27" s="234">
        <v>3298.54736</v>
      </c>
      <c r="BI27" s="234">
        <v>7530.9300456621004</v>
      </c>
      <c r="BJ27" s="234">
        <v>4998.2</v>
      </c>
      <c r="BK27" s="234"/>
      <c r="BL27" s="234">
        <v>498</v>
      </c>
      <c r="BM27" s="234">
        <v>3750.46225</v>
      </c>
      <c r="BN27" s="234">
        <v>7531.048694779116</v>
      </c>
      <c r="BO27" s="234">
        <v>5349.3</v>
      </c>
      <c r="BP27" s="231"/>
      <c r="BQ27" s="231"/>
    </row>
    <row r="28" spans="1:69" x14ac:dyDescent="0.35">
      <c r="A28" s="222" t="s">
        <v>37</v>
      </c>
      <c r="B28" s="222" t="s">
        <v>302</v>
      </c>
      <c r="C28" s="234"/>
      <c r="D28" s="227">
        <v>234</v>
      </c>
      <c r="E28" s="227">
        <v>1636.6813400000001</v>
      </c>
      <c r="F28" s="227">
        <v>6994.3647008547005</v>
      </c>
      <c r="G28" s="227">
        <v>5246.0300000000007</v>
      </c>
      <c r="H28" s="234"/>
      <c r="I28" s="227">
        <v>325</v>
      </c>
      <c r="J28" s="227">
        <v>2389.3982399999995</v>
      </c>
      <c r="K28" s="227">
        <v>7351.9945846153842</v>
      </c>
      <c r="L28" s="227">
        <v>4504.5</v>
      </c>
      <c r="M28" s="234"/>
      <c r="N28" s="227">
        <v>351</v>
      </c>
      <c r="O28" s="227">
        <v>2323.0875899999996</v>
      </c>
      <c r="P28" s="227">
        <v>6618.4831623931623</v>
      </c>
      <c r="Q28" s="227">
        <v>4515</v>
      </c>
      <c r="R28" s="234"/>
      <c r="S28" s="227">
        <v>140</v>
      </c>
      <c r="T28" s="227">
        <v>914.63181000000009</v>
      </c>
      <c r="U28" s="227">
        <v>6533.0843571428568</v>
      </c>
      <c r="V28" s="227">
        <v>3224.63</v>
      </c>
      <c r="W28" s="234"/>
      <c r="X28" s="227">
        <v>180</v>
      </c>
      <c r="Y28" s="227">
        <v>1093.92698</v>
      </c>
      <c r="Z28" s="227">
        <v>6077.3721111111108</v>
      </c>
      <c r="AA28" s="227">
        <v>3831.75</v>
      </c>
      <c r="AB28" s="234"/>
      <c r="AC28" s="227">
        <v>783</v>
      </c>
      <c r="AD28" s="227">
        <v>4775.0504800000008</v>
      </c>
      <c r="AE28" s="227">
        <v>6098.4041890166027</v>
      </c>
      <c r="AF28" s="227">
        <v>4084.5</v>
      </c>
      <c r="AG28" s="234"/>
      <c r="AH28" s="227">
        <v>680</v>
      </c>
      <c r="AI28" s="227">
        <v>3852.8611700000001</v>
      </c>
      <c r="AJ28" s="227">
        <v>5665.9723088235296</v>
      </c>
      <c r="AK28" s="227">
        <v>4225.5</v>
      </c>
      <c r="AL28" s="234"/>
      <c r="AM28" s="227">
        <v>678</v>
      </c>
      <c r="AN28" s="227">
        <v>3041.12284</v>
      </c>
      <c r="AO28" s="227">
        <v>4485.4319174041302</v>
      </c>
      <c r="AP28" s="227">
        <v>2638.7</v>
      </c>
      <c r="AQ28" s="234"/>
      <c r="AR28" s="227">
        <v>350</v>
      </c>
      <c r="AS28" s="227">
        <v>1547.0400099999999</v>
      </c>
      <c r="AT28" s="227">
        <v>4420.1143142857145</v>
      </c>
      <c r="AU28" s="227">
        <v>2587.5</v>
      </c>
      <c r="AV28" s="234"/>
      <c r="AW28" s="227">
        <v>543</v>
      </c>
      <c r="AX28" s="227">
        <v>4841.2664599999998</v>
      </c>
      <c r="AY28" s="227">
        <v>8915.7761694290984</v>
      </c>
      <c r="AZ28" s="227">
        <v>7383</v>
      </c>
      <c r="BA28" s="234"/>
      <c r="BB28" s="227">
        <v>1174</v>
      </c>
      <c r="BC28" s="227">
        <v>14153.63413</v>
      </c>
      <c r="BD28" s="227">
        <v>12055.906413969336</v>
      </c>
      <c r="BE28" s="227">
        <v>10345.25</v>
      </c>
      <c r="BF28" s="234"/>
      <c r="BG28" s="227">
        <v>341</v>
      </c>
      <c r="BH28" s="227">
        <v>2701.4690900000001</v>
      </c>
      <c r="BI28" s="227">
        <v>7922.1967448680352</v>
      </c>
      <c r="BJ28" s="227">
        <v>5373</v>
      </c>
      <c r="BK28" s="234"/>
      <c r="BL28" s="227">
        <v>443</v>
      </c>
      <c r="BM28" s="227">
        <v>3319.6674700000003</v>
      </c>
      <c r="BN28" s="227">
        <v>7493.6060270880362</v>
      </c>
      <c r="BO28" s="227">
        <v>5268.78</v>
      </c>
      <c r="BP28" s="231"/>
      <c r="BQ28" s="231"/>
    </row>
    <row r="29" spans="1:69" x14ac:dyDescent="0.35">
      <c r="A29" s="222" t="s">
        <v>38</v>
      </c>
      <c r="B29" s="222" t="s">
        <v>303</v>
      </c>
      <c r="C29" s="234"/>
      <c r="D29" s="227">
        <v>82</v>
      </c>
      <c r="E29" s="227">
        <v>321.40585999999996</v>
      </c>
      <c r="F29" s="227">
        <v>3919.5836585365855</v>
      </c>
      <c r="G29" s="227">
        <v>3179.5250000000001</v>
      </c>
      <c r="H29" s="234"/>
      <c r="I29" s="227">
        <v>235</v>
      </c>
      <c r="J29" s="227">
        <v>1041.4621199999999</v>
      </c>
      <c r="K29" s="227">
        <v>4431.7537021276594</v>
      </c>
      <c r="L29" s="227">
        <v>4334.5</v>
      </c>
      <c r="M29" s="234"/>
      <c r="N29" s="227">
        <v>115</v>
      </c>
      <c r="O29" s="227">
        <v>415.82132000000001</v>
      </c>
      <c r="P29" s="227">
        <v>3615.8375652173913</v>
      </c>
      <c r="Q29" s="227">
        <v>3366</v>
      </c>
      <c r="R29" s="234"/>
      <c r="S29" s="227">
        <v>133</v>
      </c>
      <c r="T29" s="227">
        <v>745.38552000000004</v>
      </c>
      <c r="U29" s="227">
        <v>5604.4024060150377</v>
      </c>
      <c r="V29" s="227">
        <v>4991.7</v>
      </c>
      <c r="W29" s="234"/>
      <c r="X29" s="227">
        <v>79</v>
      </c>
      <c r="Y29" s="227">
        <v>228.66945999999999</v>
      </c>
      <c r="Z29" s="227">
        <v>2894.5501265822786</v>
      </c>
      <c r="AA29" s="227">
        <v>2752</v>
      </c>
      <c r="AB29" s="234"/>
      <c r="AC29" s="227">
        <v>246</v>
      </c>
      <c r="AD29" s="227">
        <v>694.68966</v>
      </c>
      <c r="AE29" s="227">
        <v>2823.941707317073</v>
      </c>
      <c r="AF29" s="227">
        <v>2417.1999999999998</v>
      </c>
      <c r="AG29" s="234"/>
      <c r="AH29" s="227">
        <v>202</v>
      </c>
      <c r="AI29" s="227">
        <v>407.77322999999996</v>
      </c>
      <c r="AJ29" s="227">
        <v>2018.6793564356435</v>
      </c>
      <c r="AK29" s="227">
        <v>1416</v>
      </c>
      <c r="AL29" s="234"/>
      <c r="AM29" s="227">
        <v>229</v>
      </c>
      <c r="AN29" s="227">
        <v>397.99559000000005</v>
      </c>
      <c r="AO29" s="227">
        <v>1737.9720087336245</v>
      </c>
      <c r="AP29" s="227">
        <v>1086.05</v>
      </c>
      <c r="AQ29" s="234"/>
      <c r="AR29" s="227">
        <v>137</v>
      </c>
      <c r="AS29" s="227">
        <v>262.52996999999999</v>
      </c>
      <c r="AT29" s="227">
        <v>1916.2771532846716</v>
      </c>
      <c r="AU29" s="227">
        <v>1314</v>
      </c>
      <c r="AV29" s="234"/>
      <c r="AW29" s="227">
        <v>224</v>
      </c>
      <c r="AX29" s="227">
        <v>789.90044999999998</v>
      </c>
      <c r="AY29" s="227">
        <v>3526.3412946428571</v>
      </c>
      <c r="AZ29" s="227">
        <v>3520.95</v>
      </c>
      <c r="BA29" s="234"/>
      <c r="BB29" s="227">
        <v>505</v>
      </c>
      <c r="BC29" s="227">
        <v>1870.4639</v>
      </c>
      <c r="BD29" s="227">
        <v>3703.8889108910889</v>
      </c>
      <c r="BE29" s="227">
        <v>3924.7</v>
      </c>
      <c r="BF29" s="234"/>
      <c r="BG29" s="227">
        <v>169</v>
      </c>
      <c r="BH29" s="227">
        <v>597.07826999999997</v>
      </c>
      <c r="BI29" s="227">
        <v>3533.0075147928992</v>
      </c>
      <c r="BJ29" s="227">
        <v>2910.5</v>
      </c>
      <c r="BK29" s="234"/>
      <c r="BL29" s="227">
        <v>131</v>
      </c>
      <c r="BM29" s="227">
        <v>430.79477999999995</v>
      </c>
      <c r="BN29" s="227">
        <v>3288.5097709923662</v>
      </c>
      <c r="BO29" s="227">
        <v>2634</v>
      </c>
      <c r="BP29" s="231"/>
      <c r="BQ29" s="231"/>
    </row>
    <row r="30" spans="1:69" x14ac:dyDescent="0.35">
      <c r="A30" s="228" t="s">
        <v>39</v>
      </c>
      <c r="B30" s="228" t="s">
        <v>304</v>
      </c>
      <c r="C30" s="234"/>
      <c r="D30" s="234">
        <v>268</v>
      </c>
      <c r="E30" s="234">
        <v>1367.16479</v>
      </c>
      <c r="F30" s="234">
        <v>5101.361156716418</v>
      </c>
      <c r="G30" s="234">
        <v>3767.5149999999999</v>
      </c>
      <c r="H30" s="234"/>
      <c r="I30" s="234">
        <v>225</v>
      </c>
      <c r="J30" s="234">
        <v>856.28131000000008</v>
      </c>
      <c r="K30" s="234">
        <v>3805.6947111111112</v>
      </c>
      <c r="L30" s="234">
        <v>2907.44</v>
      </c>
      <c r="M30" s="234"/>
      <c r="N30" s="234">
        <v>175</v>
      </c>
      <c r="O30" s="234">
        <v>701.50709999999992</v>
      </c>
      <c r="P30" s="234">
        <v>4008.6120000000001</v>
      </c>
      <c r="Q30" s="234">
        <v>1950.88</v>
      </c>
      <c r="R30" s="234"/>
      <c r="S30" s="234">
        <v>408</v>
      </c>
      <c r="T30" s="234">
        <v>2300.9400100000003</v>
      </c>
      <c r="U30" s="234">
        <v>5639.5588480392162</v>
      </c>
      <c r="V30" s="234">
        <v>4063.5</v>
      </c>
      <c r="W30" s="234"/>
      <c r="X30" s="234">
        <v>358</v>
      </c>
      <c r="Y30" s="234">
        <v>1677.6583400000002</v>
      </c>
      <c r="Z30" s="234">
        <v>4686.1964804469271</v>
      </c>
      <c r="AA30" s="234">
        <v>3419.085</v>
      </c>
      <c r="AB30" s="234"/>
      <c r="AC30" s="234">
        <v>401</v>
      </c>
      <c r="AD30" s="234">
        <v>2144.1196299999997</v>
      </c>
      <c r="AE30" s="234">
        <v>5346.9317456359104</v>
      </c>
      <c r="AF30" s="234">
        <v>4200</v>
      </c>
      <c r="AG30" s="234"/>
      <c r="AH30" s="234">
        <v>281</v>
      </c>
      <c r="AI30" s="234">
        <v>1883.1939600000001</v>
      </c>
      <c r="AJ30" s="234">
        <v>6701.7578647686832</v>
      </c>
      <c r="AK30" s="234">
        <v>5250</v>
      </c>
      <c r="AL30" s="234"/>
      <c r="AM30" s="234">
        <v>234</v>
      </c>
      <c r="AN30" s="234">
        <v>1538.9244099999999</v>
      </c>
      <c r="AO30" s="234">
        <v>6576.6000427350427</v>
      </c>
      <c r="AP30" s="234">
        <v>5206.8549999999996</v>
      </c>
      <c r="AQ30" s="234"/>
      <c r="AR30" s="234">
        <v>175</v>
      </c>
      <c r="AS30" s="234">
        <v>1534.2180000000001</v>
      </c>
      <c r="AT30" s="234">
        <v>8766.9599999999991</v>
      </c>
      <c r="AU30" s="234">
        <v>6300</v>
      </c>
      <c r="AV30" s="234"/>
      <c r="AW30" s="234">
        <v>225</v>
      </c>
      <c r="AX30" s="234">
        <v>1350.4497699999999</v>
      </c>
      <c r="AY30" s="234">
        <v>6001.9989777777773</v>
      </c>
      <c r="AZ30" s="234">
        <v>4335.4399999999996</v>
      </c>
      <c r="BA30" s="234"/>
      <c r="BB30" s="234">
        <v>459</v>
      </c>
      <c r="BC30" s="234">
        <v>1515.1788600000002</v>
      </c>
      <c r="BD30" s="234">
        <v>3301.043267973856</v>
      </c>
      <c r="BE30" s="234">
        <v>2604.94</v>
      </c>
      <c r="BF30" s="234"/>
      <c r="BG30" s="234">
        <v>124</v>
      </c>
      <c r="BH30" s="234">
        <v>468.48250000000002</v>
      </c>
      <c r="BI30" s="234">
        <v>3778.0846774193546</v>
      </c>
      <c r="BJ30" s="234">
        <v>3744.8999999999996</v>
      </c>
      <c r="BK30" s="234"/>
      <c r="BL30" s="234">
        <v>43</v>
      </c>
      <c r="BM30" s="234">
        <v>136.74742000000001</v>
      </c>
      <c r="BN30" s="234">
        <v>3180.1725581395349</v>
      </c>
      <c r="BO30" s="234">
        <v>3268.44</v>
      </c>
      <c r="BP30" s="231"/>
      <c r="BQ30" s="231"/>
    </row>
    <row r="31" spans="1:69" x14ac:dyDescent="0.35">
      <c r="A31" s="221" t="s">
        <v>305</v>
      </c>
    </row>
    <row r="47" spans="1:20" x14ac:dyDescent="0.35">
      <c r="A47" s="290" t="s">
        <v>367</v>
      </c>
      <c r="B47" s="702" t="s">
        <v>342</v>
      </c>
      <c r="C47" s="702"/>
      <c r="D47" s="695" t="s">
        <v>329</v>
      </c>
      <c r="E47" s="695"/>
      <c r="F47" s="695"/>
      <c r="G47" s="695"/>
      <c r="H47" s="695"/>
      <c r="I47" s="695" t="s">
        <v>332</v>
      </c>
      <c r="J47" s="695"/>
      <c r="K47" s="695"/>
      <c r="L47" s="695"/>
      <c r="M47" s="695" t="s">
        <v>333</v>
      </c>
      <c r="N47" s="695"/>
      <c r="O47" s="695"/>
      <c r="P47" s="695"/>
      <c r="Q47" s="692" t="s">
        <v>55</v>
      </c>
      <c r="R47" s="221" t="s">
        <v>329</v>
      </c>
      <c r="S47" s="221" t="s">
        <v>332</v>
      </c>
      <c r="T47" s="221" t="s">
        <v>333</v>
      </c>
    </row>
    <row r="48" spans="1:20" ht="36" x14ac:dyDescent="0.35">
      <c r="A48" s="701" t="s">
        <v>341</v>
      </c>
      <c r="B48" s="701"/>
      <c r="C48" s="701"/>
      <c r="D48" s="271" t="s">
        <v>343</v>
      </c>
      <c r="E48" s="271" t="s">
        <v>345</v>
      </c>
      <c r="F48" s="271" t="s">
        <v>350</v>
      </c>
      <c r="G48" s="271" t="s">
        <v>351</v>
      </c>
      <c r="H48" s="271" t="s">
        <v>352</v>
      </c>
      <c r="I48" s="271" t="s">
        <v>344</v>
      </c>
      <c r="J48" s="271" t="s">
        <v>346</v>
      </c>
      <c r="K48" s="271" t="s">
        <v>349</v>
      </c>
      <c r="L48" s="271" t="s">
        <v>353</v>
      </c>
      <c r="M48" s="271" t="s">
        <v>347</v>
      </c>
      <c r="N48" s="271" t="s">
        <v>348</v>
      </c>
      <c r="O48" s="271" t="s">
        <v>354</v>
      </c>
      <c r="P48" s="271" t="s">
        <v>355</v>
      </c>
      <c r="Q48" s="692"/>
    </row>
    <row r="49" spans="1:20" x14ac:dyDescent="0.35">
      <c r="A49" s="685" t="s">
        <v>380</v>
      </c>
      <c r="B49" s="685"/>
      <c r="C49" s="685"/>
      <c r="D49" s="284">
        <v>55</v>
      </c>
      <c r="E49" s="284">
        <v>448</v>
      </c>
      <c r="F49" s="284">
        <v>443</v>
      </c>
      <c r="G49" s="284">
        <v>131</v>
      </c>
      <c r="H49" s="284">
        <v>25</v>
      </c>
      <c r="I49" s="284">
        <v>3081</v>
      </c>
      <c r="J49" s="284">
        <v>1262</v>
      </c>
      <c r="K49" s="284">
        <v>2635</v>
      </c>
      <c r="L49" s="284">
        <v>253</v>
      </c>
      <c r="M49" s="284">
        <v>131</v>
      </c>
      <c r="N49" s="284">
        <v>282</v>
      </c>
      <c r="O49" s="284">
        <v>314</v>
      </c>
      <c r="P49" s="284">
        <v>473</v>
      </c>
      <c r="Q49" s="289">
        <f t="shared" ref="Q49:Q59" si="0">SUM(D49:P49)</f>
        <v>9533</v>
      </c>
      <c r="R49" s="231">
        <f>D49+E49+F49+G49+H49</f>
        <v>1102</v>
      </c>
      <c r="S49" s="231">
        <f>I49+J49+K49+L49</f>
        <v>7231</v>
      </c>
      <c r="T49" s="231">
        <f>M49+N49+O49+P49</f>
        <v>1200</v>
      </c>
    </row>
    <row r="50" spans="1:20" x14ac:dyDescent="0.35">
      <c r="A50" s="685" t="s">
        <v>381</v>
      </c>
      <c r="B50" s="685"/>
      <c r="C50" s="685"/>
      <c r="D50" s="284">
        <v>1696</v>
      </c>
      <c r="E50" s="284">
        <v>2834</v>
      </c>
      <c r="F50" s="284">
        <v>949</v>
      </c>
      <c r="G50" s="284">
        <v>843</v>
      </c>
      <c r="H50" s="284">
        <v>611</v>
      </c>
      <c r="I50" s="284">
        <v>1750</v>
      </c>
      <c r="J50" s="284">
        <v>2325</v>
      </c>
      <c r="K50" s="284">
        <v>2627</v>
      </c>
      <c r="L50" s="284">
        <v>1681</v>
      </c>
      <c r="M50" s="284">
        <v>1460</v>
      </c>
      <c r="N50" s="284">
        <v>1391</v>
      </c>
      <c r="O50" s="284">
        <v>1356</v>
      </c>
      <c r="P50" s="284">
        <v>873</v>
      </c>
      <c r="Q50" s="289">
        <f t="shared" si="0"/>
        <v>20396</v>
      </c>
      <c r="R50" s="231">
        <f t="shared" ref="R50:R59" si="1">D50+E50+F50+G50+H50</f>
        <v>6933</v>
      </c>
      <c r="S50" s="231">
        <f t="shared" ref="S50:S59" si="2">I50+J50+K50+L50</f>
        <v>8383</v>
      </c>
      <c r="T50" s="231">
        <f t="shared" ref="T50:T59" si="3">M50+N50+O50+P50</f>
        <v>5080</v>
      </c>
    </row>
    <row r="51" spans="1:20" x14ac:dyDescent="0.35">
      <c r="A51" s="685" t="s">
        <v>382</v>
      </c>
      <c r="B51" s="685"/>
      <c r="C51" s="685"/>
      <c r="D51" s="284">
        <v>330</v>
      </c>
      <c r="E51" s="284">
        <v>4640</v>
      </c>
      <c r="F51" s="284">
        <v>1105</v>
      </c>
      <c r="G51" s="284">
        <v>2210</v>
      </c>
      <c r="H51" s="284">
        <v>608</v>
      </c>
      <c r="I51" s="284">
        <v>127</v>
      </c>
      <c r="J51" s="284">
        <v>386</v>
      </c>
      <c r="K51" s="284">
        <v>202</v>
      </c>
      <c r="L51" s="284">
        <v>180</v>
      </c>
      <c r="M51" s="284">
        <v>516</v>
      </c>
      <c r="N51" s="284">
        <v>740</v>
      </c>
      <c r="O51" s="284">
        <v>1118</v>
      </c>
      <c r="P51" s="284">
        <v>408</v>
      </c>
      <c r="Q51" s="289">
        <f t="shared" si="0"/>
        <v>12570</v>
      </c>
      <c r="R51" s="231">
        <f t="shared" si="1"/>
        <v>8893</v>
      </c>
      <c r="S51" s="231">
        <f t="shared" si="2"/>
        <v>895</v>
      </c>
      <c r="T51" s="231">
        <f t="shared" si="3"/>
        <v>2782</v>
      </c>
    </row>
    <row r="52" spans="1:20" ht="28.5" customHeight="1" x14ac:dyDescent="0.35">
      <c r="A52" s="685" t="s">
        <v>356</v>
      </c>
      <c r="B52" s="685"/>
      <c r="C52" s="685"/>
      <c r="D52" s="284">
        <v>1941</v>
      </c>
      <c r="E52" s="284">
        <v>6889</v>
      </c>
      <c r="F52" s="284">
        <v>1485</v>
      </c>
      <c r="G52" s="284">
        <v>2830</v>
      </c>
      <c r="H52" s="284">
        <v>2383</v>
      </c>
      <c r="I52" s="284">
        <v>1377</v>
      </c>
      <c r="J52" s="284">
        <v>1532</v>
      </c>
      <c r="K52" s="284">
        <v>1466</v>
      </c>
      <c r="L52" s="284">
        <v>1391</v>
      </c>
      <c r="M52" s="284">
        <v>1504</v>
      </c>
      <c r="N52" s="284">
        <v>2606</v>
      </c>
      <c r="O52" s="284">
        <v>2614</v>
      </c>
      <c r="P52" s="284">
        <v>1764</v>
      </c>
      <c r="Q52" s="289">
        <f t="shared" si="0"/>
        <v>29782</v>
      </c>
      <c r="R52" s="231">
        <f t="shared" si="1"/>
        <v>15528</v>
      </c>
      <c r="S52" s="231">
        <f t="shared" si="2"/>
        <v>5766</v>
      </c>
      <c r="T52" s="231">
        <f t="shared" si="3"/>
        <v>8488</v>
      </c>
    </row>
    <row r="53" spans="1:20" ht="26.25" customHeight="1" x14ac:dyDescent="0.35">
      <c r="A53" s="685" t="s">
        <v>378</v>
      </c>
      <c r="B53" s="685"/>
      <c r="C53" s="685"/>
      <c r="D53" s="284"/>
      <c r="E53" s="284">
        <v>771</v>
      </c>
      <c r="F53" s="284">
        <v>35</v>
      </c>
      <c r="G53" s="284">
        <v>3303</v>
      </c>
      <c r="H53" s="284">
        <v>56</v>
      </c>
      <c r="I53" s="284">
        <v>508</v>
      </c>
      <c r="J53" s="284">
        <v>639</v>
      </c>
      <c r="K53" s="284">
        <v>552</v>
      </c>
      <c r="L53" s="284">
        <v>666</v>
      </c>
      <c r="M53" s="284"/>
      <c r="N53" s="284">
        <v>23</v>
      </c>
      <c r="O53" s="284">
        <v>41</v>
      </c>
      <c r="P53" s="284">
        <v>273</v>
      </c>
      <c r="Q53" s="289">
        <f t="shared" si="0"/>
        <v>6867</v>
      </c>
      <c r="R53" s="231">
        <f t="shared" si="1"/>
        <v>4165</v>
      </c>
      <c r="S53" s="231">
        <f t="shared" si="2"/>
        <v>2365</v>
      </c>
      <c r="T53" s="231">
        <f t="shared" si="3"/>
        <v>337</v>
      </c>
    </row>
    <row r="54" spans="1:20" ht="18.75" x14ac:dyDescent="0.35">
      <c r="A54" s="685" t="s">
        <v>379</v>
      </c>
      <c r="B54" s="685"/>
      <c r="C54" s="685"/>
      <c r="D54" s="284">
        <v>1180</v>
      </c>
      <c r="E54" s="284"/>
      <c r="F54" s="284"/>
      <c r="G54" s="284">
        <v>41</v>
      </c>
      <c r="H54" s="284">
        <v>1498</v>
      </c>
      <c r="I54" s="284">
        <v>143</v>
      </c>
      <c r="J54" s="284">
        <v>14</v>
      </c>
      <c r="K54" s="284"/>
      <c r="L54" s="284">
        <v>635</v>
      </c>
      <c r="M54" s="284">
        <v>294</v>
      </c>
      <c r="N54" s="284"/>
      <c r="O54" s="284"/>
      <c r="P54" s="284"/>
      <c r="Q54" s="289">
        <f t="shared" si="0"/>
        <v>3805</v>
      </c>
      <c r="R54" s="231">
        <f t="shared" si="1"/>
        <v>2719</v>
      </c>
      <c r="S54" s="231">
        <f t="shared" si="2"/>
        <v>792</v>
      </c>
      <c r="T54" s="231">
        <f t="shared" si="3"/>
        <v>294</v>
      </c>
    </row>
    <row r="55" spans="1:20" x14ac:dyDescent="0.35">
      <c r="A55" s="685" t="s">
        <v>359</v>
      </c>
      <c r="B55" s="685"/>
      <c r="C55" s="685"/>
      <c r="D55" s="284">
        <v>666</v>
      </c>
      <c r="E55" s="284">
        <v>50</v>
      </c>
      <c r="F55" s="284"/>
      <c r="G55" s="284">
        <v>290</v>
      </c>
      <c r="H55" s="284">
        <v>529</v>
      </c>
      <c r="I55" s="284">
        <v>319</v>
      </c>
      <c r="J55" s="284">
        <v>97</v>
      </c>
      <c r="K55" s="284">
        <v>23</v>
      </c>
      <c r="L55" s="284">
        <v>80</v>
      </c>
      <c r="M55" s="284">
        <v>277</v>
      </c>
      <c r="N55" s="284"/>
      <c r="O55" s="284">
        <v>98</v>
      </c>
      <c r="P55" s="284"/>
      <c r="Q55" s="289">
        <f t="shared" si="0"/>
        <v>2429</v>
      </c>
      <c r="R55" s="231">
        <f t="shared" si="1"/>
        <v>1535</v>
      </c>
      <c r="S55" s="231">
        <f t="shared" si="2"/>
        <v>519</v>
      </c>
      <c r="T55" s="231">
        <f t="shared" si="3"/>
        <v>375</v>
      </c>
    </row>
    <row r="56" spans="1:20" ht="27.75" customHeight="1" x14ac:dyDescent="0.35">
      <c r="A56" s="685" t="s">
        <v>360</v>
      </c>
      <c r="B56" s="685"/>
      <c r="C56" s="685"/>
      <c r="D56" s="284">
        <v>491</v>
      </c>
      <c r="E56" s="284">
        <v>43</v>
      </c>
      <c r="F56" s="284"/>
      <c r="G56" s="284">
        <v>421</v>
      </c>
      <c r="H56" s="284">
        <v>157</v>
      </c>
      <c r="I56" s="284">
        <v>223</v>
      </c>
      <c r="J56" s="284">
        <v>488</v>
      </c>
      <c r="K56" s="284">
        <v>175</v>
      </c>
      <c r="L56" s="284">
        <v>529</v>
      </c>
      <c r="M56" s="284"/>
      <c r="N56" s="284"/>
      <c r="O56" s="284">
        <v>525</v>
      </c>
      <c r="P56" s="284"/>
      <c r="Q56" s="289">
        <f t="shared" si="0"/>
        <v>3052</v>
      </c>
      <c r="R56" s="231">
        <f t="shared" si="1"/>
        <v>1112</v>
      </c>
      <c r="S56" s="231">
        <f t="shared" si="2"/>
        <v>1415</v>
      </c>
      <c r="T56" s="231">
        <f t="shared" si="3"/>
        <v>525</v>
      </c>
    </row>
    <row r="57" spans="1:20" x14ac:dyDescent="0.35">
      <c r="A57" s="703" t="s">
        <v>361</v>
      </c>
      <c r="B57" s="703"/>
      <c r="C57" s="703"/>
      <c r="D57" s="284">
        <v>307</v>
      </c>
      <c r="E57" s="284"/>
      <c r="F57" s="284"/>
      <c r="G57" s="284"/>
      <c r="H57" s="284">
        <v>2186</v>
      </c>
      <c r="I57" s="284"/>
      <c r="J57" s="284">
        <v>7</v>
      </c>
      <c r="K57" s="284"/>
      <c r="L57" s="284">
        <v>8</v>
      </c>
      <c r="M57" s="284">
        <v>458</v>
      </c>
      <c r="N57" s="284"/>
      <c r="O57" s="284"/>
      <c r="P57" s="284"/>
      <c r="Q57" s="289">
        <f t="shared" si="0"/>
        <v>2966</v>
      </c>
      <c r="R57" s="231">
        <f t="shared" si="1"/>
        <v>2493</v>
      </c>
      <c r="S57" s="231">
        <f t="shared" si="2"/>
        <v>15</v>
      </c>
      <c r="T57" s="231">
        <f t="shared" si="3"/>
        <v>458</v>
      </c>
    </row>
    <row r="58" spans="1:20" x14ac:dyDescent="0.35">
      <c r="A58" s="703" t="s">
        <v>363</v>
      </c>
      <c r="B58" s="703"/>
      <c r="C58" s="703"/>
      <c r="D58" s="284">
        <v>1251</v>
      </c>
      <c r="E58" s="284">
        <v>39989</v>
      </c>
      <c r="F58" s="284">
        <v>11932</v>
      </c>
      <c r="G58" s="284">
        <v>9955</v>
      </c>
      <c r="H58" s="284">
        <v>4040</v>
      </c>
      <c r="I58" s="284">
        <v>6170</v>
      </c>
      <c r="J58" s="284">
        <v>1890</v>
      </c>
      <c r="K58" s="284">
        <v>2546</v>
      </c>
      <c r="L58" s="284">
        <v>7546</v>
      </c>
      <c r="M58" s="284">
        <v>4672</v>
      </c>
      <c r="N58" s="284">
        <v>23099</v>
      </c>
      <c r="O58" s="284">
        <v>11482</v>
      </c>
      <c r="P58" s="284">
        <v>19407</v>
      </c>
      <c r="Q58" s="289">
        <f t="shared" si="0"/>
        <v>143979</v>
      </c>
      <c r="R58" s="231">
        <f t="shared" si="1"/>
        <v>67167</v>
      </c>
      <c r="S58" s="231">
        <f t="shared" si="2"/>
        <v>18152</v>
      </c>
      <c r="T58" s="231">
        <f t="shared" si="3"/>
        <v>58660</v>
      </c>
    </row>
    <row r="59" spans="1:20" x14ac:dyDescent="0.35">
      <c r="A59" s="703" t="s">
        <v>374</v>
      </c>
      <c r="B59" s="703"/>
      <c r="C59" s="703"/>
      <c r="D59" s="284">
        <v>755</v>
      </c>
      <c r="E59" s="284">
        <v>5086</v>
      </c>
      <c r="F59" s="284">
        <v>1915</v>
      </c>
      <c r="G59" s="284">
        <v>2036</v>
      </c>
      <c r="H59" s="284">
        <v>1034</v>
      </c>
      <c r="I59" s="284">
        <v>1202</v>
      </c>
      <c r="J59" s="284">
        <v>945</v>
      </c>
      <c r="K59" s="284">
        <v>1751</v>
      </c>
      <c r="L59" s="284">
        <v>2849</v>
      </c>
      <c r="M59" s="284">
        <v>3327</v>
      </c>
      <c r="N59" s="284">
        <v>6852</v>
      </c>
      <c r="O59" s="284">
        <v>3895</v>
      </c>
      <c r="P59" s="284">
        <v>2099</v>
      </c>
      <c r="Q59" s="289">
        <f t="shared" si="0"/>
        <v>33746</v>
      </c>
      <c r="R59" s="231">
        <f t="shared" si="1"/>
        <v>10826</v>
      </c>
      <c r="S59" s="231">
        <f t="shared" si="2"/>
        <v>6747</v>
      </c>
      <c r="T59" s="231">
        <f t="shared" si="3"/>
        <v>16173</v>
      </c>
    </row>
    <row r="60" spans="1:20" ht="18.75" x14ac:dyDescent="0.35">
      <c r="A60" s="294" t="s">
        <v>371</v>
      </c>
      <c r="B60" s="268"/>
      <c r="C60" s="265"/>
      <c r="D60" s="266"/>
      <c r="E60" s="265"/>
      <c r="F60" s="266"/>
      <c r="G60" s="256"/>
      <c r="H60" s="295"/>
      <c r="I60" s="256"/>
      <c r="J60" s="256"/>
      <c r="K60" s="296"/>
      <c r="L60" s="296"/>
      <c r="M60" s="256"/>
      <c r="N60" s="256"/>
      <c r="O60" s="256"/>
      <c r="P60" s="256"/>
    </row>
    <row r="61" spans="1:20" ht="18.75" x14ac:dyDescent="0.35">
      <c r="A61" s="294" t="s">
        <v>384</v>
      </c>
      <c r="B61" s="264"/>
      <c r="C61" s="265"/>
      <c r="D61" s="266"/>
      <c r="E61" s="265"/>
      <c r="F61" s="266"/>
      <c r="G61" s="295"/>
      <c r="H61" s="256"/>
      <c r="I61" s="256"/>
      <c r="J61" s="256"/>
      <c r="K61" s="256"/>
      <c r="L61" s="256"/>
      <c r="M61" s="256"/>
      <c r="N61" s="256"/>
      <c r="O61" s="256"/>
      <c r="P61" s="256"/>
      <c r="Q61" s="221" t="s">
        <v>340</v>
      </c>
      <c r="R61" s="231">
        <f>R52+R53+R54+R55</f>
        <v>23947</v>
      </c>
      <c r="S61" s="231">
        <f t="shared" ref="S61:T61" si="4">S52+S53+S54+S55</f>
        <v>9442</v>
      </c>
      <c r="T61" s="231">
        <f t="shared" si="4"/>
        <v>9494</v>
      </c>
    </row>
    <row r="62" spans="1:20" ht="18.75" x14ac:dyDescent="0.35">
      <c r="A62" s="296" t="s">
        <v>385</v>
      </c>
      <c r="B62" s="264"/>
      <c r="C62" s="265"/>
      <c r="D62" s="266"/>
      <c r="E62" s="265"/>
      <c r="F62" s="266"/>
      <c r="G62" s="256"/>
      <c r="H62" s="295"/>
      <c r="I62" s="256"/>
      <c r="J62" s="256"/>
      <c r="K62" s="256"/>
      <c r="L62" s="256"/>
      <c r="M62" s="256"/>
      <c r="N62" s="256"/>
      <c r="O62" s="256"/>
      <c r="P62" s="256"/>
    </row>
    <row r="63" spans="1:20" ht="18.75" x14ac:dyDescent="0.35">
      <c r="A63" s="294" t="s">
        <v>386</v>
      </c>
      <c r="B63" s="264"/>
      <c r="C63" s="265"/>
      <c r="D63" s="266"/>
      <c r="E63" s="265"/>
      <c r="F63" s="266"/>
      <c r="G63" s="256"/>
      <c r="H63" s="256"/>
      <c r="I63" s="256"/>
      <c r="J63" s="256"/>
      <c r="K63" s="256"/>
      <c r="L63" s="256"/>
      <c r="M63" s="256"/>
      <c r="N63" s="256"/>
      <c r="O63" s="256"/>
      <c r="P63" s="256"/>
    </row>
    <row r="64" spans="1:20" x14ac:dyDescent="0.35">
      <c r="A64" s="268" t="s">
        <v>383</v>
      </c>
    </row>
  </sheetData>
  <mergeCells count="33">
    <mergeCell ref="AB3:AF3"/>
    <mergeCell ref="A56:C56"/>
    <mergeCell ref="D2:AA2"/>
    <mergeCell ref="D3:G3"/>
    <mergeCell ref="AB2:AU2"/>
    <mergeCell ref="H3:L3"/>
    <mergeCell ref="M3:Q3"/>
    <mergeCell ref="R3:V3"/>
    <mergeCell ref="W3:AA3"/>
    <mergeCell ref="AV2:BO2"/>
    <mergeCell ref="BK3:BO3"/>
    <mergeCell ref="AG3:AK3"/>
    <mergeCell ref="AL3:AP3"/>
    <mergeCell ref="AQ3:AU3"/>
    <mergeCell ref="AV3:AZ3"/>
    <mergeCell ref="BA3:BE3"/>
    <mergeCell ref="BF3:BJ3"/>
    <mergeCell ref="A57:C57"/>
    <mergeCell ref="A58:C58"/>
    <mergeCell ref="A59:C59"/>
    <mergeCell ref="Q47:Q48"/>
    <mergeCell ref="A48:C48"/>
    <mergeCell ref="A49:C49"/>
    <mergeCell ref="A50:C50"/>
    <mergeCell ref="A51:C51"/>
    <mergeCell ref="B47:C47"/>
    <mergeCell ref="D47:H47"/>
    <mergeCell ref="I47:L47"/>
    <mergeCell ref="M47:P47"/>
    <mergeCell ref="A52:C52"/>
    <mergeCell ref="A53:C53"/>
    <mergeCell ref="A54:C54"/>
    <mergeCell ref="A55:C55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1"/>
  <sheetViews>
    <sheetView showGridLines="0" zoomScale="70" zoomScaleNormal="70" workbookViewId="0"/>
  </sheetViews>
  <sheetFormatPr baseColWidth="10" defaultRowHeight="18" x14ac:dyDescent="0.35"/>
  <cols>
    <col min="1" max="1" width="23.7109375" style="221" customWidth="1"/>
    <col min="2" max="2" width="17.7109375" style="221" customWidth="1"/>
    <col min="3" max="3" width="9.28515625" style="221" bestFit="1" customWidth="1"/>
    <col min="4" max="4" width="13.5703125" style="221" bestFit="1" customWidth="1"/>
    <col min="5" max="5" width="10" style="221" bestFit="1" customWidth="1"/>
    <col min="6" max="6" width="11" style="221" bestFit="1" customWidth="1"/>
    <col min="7" max="7" width="10.28515625" style="221" bestFit="1" customWidth="1"/>
    <col min="8" max="8" width="11.42578125" style="221" customWidth="1"/>
    <col min="9" max="9" width="13.5703125" style="221" bestFit="1" customWidth="1"/>
    <col min="10" max="10" width="13.5703125" style="221" customWidth="1"/>
    <col min="11" max="11" width="11" style="221" bestFit="1" customWidth="1"/>
    <col min="12" max="12" width="11.5703125" style="221" customWidth="1"/>
    <col min="13" max="13" width="9.5703125" style="221" bestFit="1" customWidth="1"/>
    <col min="14" max="14" width="13.5703125" style="221" bestFit="1" customWidth="1"/>
    <col min="15" max="15" width="10" style="221" bestFit="1" customWidth="1"/>
    <col min="16" max="16" width="11" style="221" bestFit="1" customWidth="1"/>
    <col min="17" max="17" width="10.28515625" style="221" bestFit="1" customWidth="1"/>
    <col min="18" max="18" width="9.5703125" style="221" bestFit="1" customWidth="1"/>
    <col min="19" max="19" width="13.5703125" style="221" bestFit="1" customWidth="1"/>
    <col min="20" max="20" width="10" style="221" bestFit="1" customWidth="1"/>
    <col min="21" max="21" width="11" style="221" bestFit="1" customWidth="1"/>
    <col min="22" max="22" width="10.28515625" style="221" bestFit="1" customWidth="1"/>
    <col min="23" max="23" width="9.28515625" style="221" bestFit="1" customWidth="1"/>
    <col min="24" max="24" width="13.5703125" style="221" bestFit="1" customWidth="1"/>
    <col min="25" max="25" width="10" style="221" bestFit="1" customWidth="1"/>
    <col min="26" max="26" width="11" style="221" bestFit="1" customWidth="1"/>
    <col min="27" max="27" width="10.28515625" style="221" bestFit="1" customWidth="1"/>
    <col min="28" max="28" width="9.28515625" style="221" bestFit="1" customWidth="1"/>
    <col min="29" max="29" width="13.5703125" style="221" bestFit="1" customWidth="1"/>
    <col min="30" max="30" width="10" style="221" bestFit="1" customWidth="1"/>
    <col min="31" max="31" width="11" style="221" bestFit="1" customWidth="1"/>
    <col min="32" max="32" width="10.28515625" style="221" bestFit="1" customWidth="1"/>
    <col min="33" max="33" width="9.28515625" style="221" bestFit="1" customWidth="1"/>
    <col min="34" max="34" width="13.5703125" style="221" bestFit="1" customWidth="1"/>
    <col min="35" max="35" width="10" style="221" bestFit="1" customWidth="1"/>
    <col min="36" max="36" width="11" style="221" bestFit="1" customWidth="1"/>
    <col min="37" max="37" width="10.28515625" style="221" bestFit="1" customWidth="1"/>
    <col min="38" max="38" width="9.28515625" style="221" bestFit="1" customWidth="1"/>
    <col min="39" max="39" width="13.5703125" style="221" bestFit="1" customWidth="1"/>
    <col min="40" max="40" width="10" style="221" bestFit="1" customWidth="1"/>
    <col min="41" max="41" width="11" style="221" bestFit="1" customWidth="1"/>
    <col min="42" max="42" width="10.28515625" style="221" bestFit="1" customWidth="1"/>
    <col min="43" max="43" width="8.28515625" style="221" bestFit="1" customWidth="1"/>
    <col min="44" max="44" width="13.5703125" style="221" bestFit="1" customWidth="1"/>
    <col min="45" max="45" width="10" style="221" bestFit="1" customWidth="1"/>
    <col min="46" max="46" width="11" style="221" bestFit="1" customWidth="1"/>
    <col min="47" max="47" width="10.28515625" style="221" bestFit="1" customWidth="1"/>
    <col min="48" max="48" width="9.5703125" style="221" bestFit="1" customWidth="1"/>
    <col min="49" max="49" width="13.5703125" style="221" bestFit="1" customWidth="1"/>
    <col min="50" max="50" width="10" style="221" bestFit="1" customWidth="1"/>
    <col min="51" max="51" width="11" style="221" bestFit="1" customWidth="1"/>
    <col min="52" max="52" width="10.28515625" style="221" bestFit="1" customWidth="1"/>
    <col min="53" max="53" width="9.5703125" style="221" bestFit="1" customWidth="1"/>
    <col min="54" max="54" width="13.5703125" style="221" bestFit="1" customWidth="1"/>
    <col min="55" max="55" width="10" style="221" bestFit="1" customWidth="1"/>
    <col min="56" max="56" width="11" style="221" bestFit="1" customWidth="1"/>
    <col min="57" max="57" width="10.28515625" style="221" bestFit="1" customWidth="1"/>
    <col min="58" max="58" width="9.5703125" style="221" bestFit="1" customWidth="1"/>
    <col min="59" max="59" width="13.5703125" style="221" bestFit="1" customWidth="1"/>
    <col min="60" max="60" width="10" style="221" bestFit="1" customWidth="1"/>
    <col min="61" max="61" width="11" style="221" bestFit="1" customWidth="1"/>
    <col min="62" max="62" width="10.28515625" style="221" bestFit="1" customWidth="1"/>
    <col min="63" max="63" width="9.5703125" style="221" bestFit="1" customWidth="1"/>
    <col min="64" max="64" width="13.5703125" style="221" bestFit="1" customWidth="1"/>
    <col min="65" max="65" width="10" style="221" bestFit="1" customWidth="1"/>
    <col min="66" max="66" width="11" style="221" bestFit="1" customWidth="1"/>
    <col min="67" max="67" width="10.28515625" style="221" bestFit="1" customWidth="1"/>
    <col min="68" max="16384" width="11.42578125" style="221"/>
  </cols>
  <sheetData>
    <row r="1" spans="1:69" x14ac:dyDescent="0.35">
      <c r="A1" s="221" t="s">
        <v>306</v>
      </c>
    </row>
    <row r="2" spans="1:69" x14ac:dyDescent="0.35">
      <c r="A2" s="238" t="s">
        <v>307</v>
      </c>
      <c r="B2" s="239"/>
      <c r="C2" s="237" t="s">
        <v>331</v>
      </c>
      <c r="D2" s="677" t="s">
        <v>329</v>
      </c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9"/>
      <c r="AB2" s="677" t="s">
        <v>332</v>
      </c>
      <c r="AC2" s="678"/>
      <c r="AD2" s="678"/>
      <c r="AE2" s="678"/>
      <c r="AF2" s="678"/>
      <c r="AG2" s="678"/>
      <c r="AH2" s="678"/>
      <c r="AI2" s="678"/>
      <c r="AJ2" s="678"/>
      <c r="AK2" s="678"/>
      <c r="AL2" s="678"/>
      <c r="AM2" s="678"/>
      <c r="AN2" s="678"/>
      <c r="AO2" s="678"/>
      <c r="AP2" s="678"/>
      <c r="AQ2" s="678"/>
      <c r="AR2" s="678"/>
      <c r="AS2" s="678"/>
      <c r="AT2" s="678"/>
      <c r="AU2" s="679"/>
      <c r="AV2" s="677" t="s">
        <v>333</v>
      </c>
      <c r="AW2" s="678"/>
      <c r="AX2" s="678"/>
      <c r="AY2" s="678"/>
      <c r="AZ2" s="678"/>
      <c r="BA2" s="678"/>
      <c r="BB2" s="678"/>
      <c r="BC2" s="678"/>
      <c r="BD2" s="678"/>
      <c r="BE2" s="678"/>
      <c r="BF2" s="678"/>
      <c r="BG2" s="678"/>
      <c r="BH2" s="678"/>
      <c r="BI2" s="678"/>
      <c r="BJ2" s="678"/>
      <c r="BK2" s="678"/>
      <c r="BL2" s="678"/>
      <c r="BM2" s="678"/>
      <c r="BN2" s="678"/>
      <c r="BO2" s="679"/>
    </row>
    <row r="3" spans="1:69" x14ac:dyDescent="0.35">
      <c r="A3" s="1"/>
      <c r="B3" s="1"/>
      <c r="C3" s="237" t="s">
        <v>330</v>
      </c>
      <c r="D3" s="678">
        <v>9</v>
      </c>
      <c r="E3" s="678"/>
      <c r="F3" s="678"/>
      <c r="G3" s="679"/>
      <c r="H3" s="677">
        <v>12</v>
      </c>
      <c r="I3" s="678"/>
      <c r="J3" s="678"/>
      <c r="K3" s="678"/>
      <c r="L3" s="679"/>
      <c r="M3" s="677">
        <v>46</v>
      </c>
      <c r="N3" s="678"/>
      <c r="O3" s="678"/>
      <c r="P3" s="678"/>
      <c r="Q3" s="679"/>
      <c r="R3" s="677">
        <v>48</v>
      </c>
      <c r="S3" s="678"/>
      <c r="T3" s="678"/>
      <c r="U3" s="678"/>
      <c r="V3" s="679"/>
      <c r="W3" s="677">
        <v>65</v>
      </c>
      <c r="X3" s="678"/>
      <c r="Y3" s="678"/>
      <c r="Z3" s="678"/>
      <c r="AA3" s="679"/>
      <c r="AB3" s="677">
        <v>11</v>
      </c>
      <c r="AC3" s="678"/>
      <c r="AD3" s="678"/>
      <c r="AE3" s="678"/>
      <c r="AF3" s="679"/>
      <c r="AG3" s="677">
        <v>30</v>
      </c>
      <c r="AH3" s="678"/>
      <c r="AI3" s="678"/>
      <c r="AJ3" s="678"/>
      <c r="AK3" s="679"/>
      <c r="AL3" s="677">
        <v>34</v>
      </c>
      <c r="AM3" s="678"/>
      <c r="AN3" s="678"/>
      <c r="AO3" s="678"/>
      <c r="AP3" s="679"/>
      <c r="AQ3" s="677">
        <v>66</v>
      </c>
      <c r="AR3" s="678"/>
      <c r="AS3" s="678"/>
      <c r="AT3" s="678"/>
      <c r="AU3" s="679"/>
      <c r="AV3" s="677">
        <v>31</v>
      </c>
      <c r="AW3" s="678"/>
      <c r="AX3" s="678"/>
      <c r="AY3" s="678"/>
      <c r="AZ3" s="679"/>
      <c r="BA3" s="677">
        <v>32</v>
      </c>
      <c r="BB3" s="678"/>
      <c r="BC3" s="678"/>
      <c r="BD3" s="678"/>
      <c r="BE3" s="679"/>
      <c r="BF3" s="677">
        <v>81</v>
      </c>
      <c r="BG3" s="678"/>
      <c r="BH3" s="678"/>
      <c r="BI3" s="678"/>
      <c r="BJ3" s="679"/>
      <c r="BK3" s="677">
        <v>82</v>
      </c>
      <c r="BL3" s="678"/>
      <c r="BM3" s="678"/>
      <c r="BN3" s="678"/>
      <c r="BO3" s="679"/>
    </row>
    <row r="4" spans="1:69" ht="36" x14ac:dyDescent="0.35">
      <c r="B4" s="222" t="s">
        <v>88</v>
      </c>
      <c r="C4" s="226"/>
      <c r="D4" s="223" t="s">
        <v>89</v>
      </c>
      <c r="E4" s="224" t="s">
        <v>90</v>
      </c>
      <c r="F4" s="225" t="s">
        <v>4</v>
      </c>
      <c r="G4" s="225" t="s">
        <v>91</v>
      </c>
      <c r="H4" s="226"/>
      <c r="I4" s="223" t="s">
        <v>89</v>
      </c>
      <c r="J4" s="224" t="s">
        <v>90</v>
      </c>
      <c r="K4" s="225" t="s">
        <v>4</v>
      </c>
      <c r="L4" s="225" t="s">
        <v>91</v>
      </c>
      <c r="M4" s="226"/>
      <c r="N4" s="223" t="s">
        <v>89</v>
      </c>
      <c r="O4" s="224" t="s">
        <v>90</v>
      </c>
      <c r="P4" s="225" t="s">
        <v>4</v>
      </c>
      <c r="Q4" s="225" t="s">
        <v>91</v>
      </c>
      <c r="R4" s="226"/>
      <c r="S4" s="223" t="s">
        <v>89</v>
      </c>
      <c r="T4" s="224" t="s">
        <v>90</v>
      </c>
      <c r="U4" s="225" t="s">
        <v>4</v>
      </c>
      <c r="V4" s="225" t="s">
        <v>91</v>
      </c>
      <c r="W4" s="226"/>
      <c r="X4" s="223" t="s">
        <v>89</v>
      </c>
      <c r="Y4" s="224" t="s">
        <v>90</v>
      </c>
      <c r="Z4" s="225" t="s">
        <v>4</v>
      </c>
      <c r="AA4" s="225" t="s">
        <v>91</v>
      </c>
      <c r="AB4" s="226"/>
      <c r="AC4" s="223" t="s">
        <v>89</v>
      </c>
      <c r="AD4" s="224" t="s">
        <v>90</v>
      </c>
      <c r="AE4" s="225" t="s">
        <v>4</v>
      </c>
      <c r="AF4" s="225" t="s">
        <v>91</v>
      </c>
      <c r="AG4" s="226"/>
      <c r="AH4" s="223" t="s">
        <v>89</v>
      </c>
      <c r="AI4" s="224" t="s">
        <v>90</v>
      </c>
      <c r="AJ4" s="225" t="s">
        <v>4</v>
      </c>
      <c r="AK4" s="225" t="s">
        <v>91</v>
      </c>
      <c r="AL4" s="226"/>
      <c r="AM4" s="223" t="s">
        <v>89</v>
      </c>
      <c r="AN4" s="224" t="s">
        <v>90</v>
      </c>
      <c r="AO4" s="225" t="s">
        <v>4</v>
      </c>
      <c r="AP4" s="225" t="s">
        <v>91</v>
      </c>
      <c r="AQ4" s="226"/>
      <c r="AR4" s="223" t="s">
        <v>89</v>
      </c>
      <c r="AS4" s="224" t="s">
        <v>90</v>
      </c>
      <c r="AT4" s="225" t="s">
        <v>4</v>
      </c>
      <c r="AU4" s="225" t="s">
        <v>91</v>
      </c>
      <c r="AV4" s="226"/>
      <c r="AW4" s="223" t="s">
        <v>89</v>
      </c>
      <c r="AX4" s="224" t="s">
        <v>90</v>
      </c>
      <c r="AY4" s="225" t="s">
        <v>4</v>
      </c>
      <c r="AZ4" s="225" t="s">
        <v>91</v>
      </c>
      <c r="BA4" s="226"/>
      <c r="BB4" s="223" t="s">
        <v>89</v>
      </c>
      <c r="BC4" s="224" t="s">
        <v>90</v>
      </c>
      <c r="BD4" s="225" t="s">
        <v>4</v>
      </c>
      <c r="BE4" s="225" t="s">
        <v>91</v>
      </c>
      <c r="BF4" s="226"/>
      <c r="BG4" s="223" t="s">
        <v>89</v>
      </c>
      <c r="BH4" s="224" t="s">
        <v>90</v>
      </c>
      <c r="BI4" s="225" t="s">
        <v>4</v>
      </c>
      <c r="BJ4" s="225" t="s">
        <v>91</v>
      </c>
      <c r="BK4" s="226"/>
      <c r="BL4" s="223" t="s">
        <v>89</v>
      </c>
      <c r="BM4" s="224" t="s">
        <v>90</v>
      </c>
      <c r="BN4" s="225" t="s">
        <v>4</v>
      </c>
      <c r="BO4" s="225" t="s">
        <v>91</v>
      </c>
    </row>
    <row r="5" spans="1:69" x14ac:dyDescent="0.35">
      <c r="A5" s="222" t="s">
        <v>74</v>
      </c>
      <c r="B5" s="222" t="s">
        <v>308</v>
      </c>
      <c r="C5" s="227">
        <v>147962.20000000001</v>
      </c>
      <c r="D5" s="228"/>
      <c r="E5" s="228"/>
      <c r="F5" s="228"/>
      <c r="G5" s="228"/>
      <c r="H5" s="227">
        <v>527729.88</v>
      </c>
      <c r="I5" s="228"/>
      <c r="J5" s="228"/>
      <c r="K5" s="228"/>
      <c r="L5" s="228"/>
      <c r="M5" s="227">
        <v>232150.36</v>
      </c>
      <c r="N5" s="228"/>
      <c r="O5" s="228"/>
      <c r="P5" s="228"/>
      <c r="Q5" s="228"/>
      <c r="R5" s="227">
        <v>300772</v>
      </c>
      <c r="S5" s="228"/>
      <c r="T5" s="228"/>
      <c r="U5" s="228"/>
      <c r="V5" s="228"/>
      <c r="W5" s="227">
        <v>123107.08</v>
      </c>
      <c r="X5" s="228"/>
      <c r="Y5" s="228"/>
      <c r="Z5" s="228"/>
      <c r="AA5" s="228"/>
      <c r="AB5" s="227">
        <v>214830.28</v>
      </c>
      <c r="AC5" s="228"/>
      <c r="AD5" s="228"/>
      <c r="AE5" s="228"/>
      <c r="AF5" s="228"/>
      <c r="AG5" s="227">
        <v>149521.93</v>
      </c>
      <c r="AH5" s="228"/>
      <c r="AI5" s="228"/>
      <c r="AJ5" s="228"/>
      <c r="AK5" s="228"/>
      <c r="AL5" s="227">
        <v>161626.29999999999</v>
      </c>
      <c r="AM5" s="228"/>
      <c r="AN5" s="228"/>
      <c r="AO5" s="228"/>
      <c r="AP5" s="228"/>
      <c r="AQ5" s="227">
        <v>80886.31</v>
      </c>
      <c r="AR5" s="228"/>
      <c r="AS5" s="228"/>
      <c r="AT5" s="228"/>
      <c r="AU5" s="228"/>
      <c r="AV5" s="227">
        <v>318959.12</v>
      </c>
      <c r="AW5" s="228"/>
      <c r="AX5" s="228"/>
      <c r="AY5" s="228"/>
      <c r="AZ5" s="228"/>
      <c r="BA5" s="227">
        <v>438267.02</v>
      </c>
      <c r="BB5" s="228"/>
      <c r="BC5" s="228"/>
      <c r="BD5" s="228"/>
      <c r="BE5" s="228"/>
      <c r="BF5" s="227">
        <v>291932.03999999998</v>
      </c>
      <c r="BG5" s="228"/>
      <c r="BH5" s="228"/>
      <c r="BI5" s="228"/>
      <c r="BJ5" s="228"/>
      <c r="BK5" s="227">
        <v>200369.76</v>
      </c>
      <c r="BL5" s="228"/>
      <c r="BM5" s="228"/>
      <c r="BN5" s="228"/>
      <c r="BO5" s="228"/>
    </row>
    <row r="6" spans="1:69" x14ac:dyDescent="0.35">
      <c r="A6" s="222" t="s">
        <v>75</v>
      </c>
      <c r="B6" s="222" t="s">
        <v>309</v>
      </c>
      <c r="C6" s="227">
        <v>184251.68</v>
      </c>
      <c r="D6" s="228"/>
      <c r="E6" s="228"/>
      <c r="F6" s="228"/>
      <c r="G6" s="228"/>
      <c r="H6" s="227">
        <v>486619.64</v>
      </c>
      <c r="I6" s="228"/>
      <c r="J6" s="228"/>
      <c r="K6" s="228"/>
      <c r="L6" s="228"/>
      <c r="M6" s="227">
        <v>202897.34</v>
      </c>
      <c r="N6" s="228"/>
      <c r="O6" s="228"/>
      <c r="P6" s="228"/>
      <c r="Q6" s="228"/>
      <c r="R6" s="227">
        <v>237473.29</v>
      </c>
      <c r="S6" s="228"/>
      <c r="T6" s="228"/>
      <c r="U6" s="228"/>
      <c r="V6" s="228"/>
      <c r="W6" s="227">
        <v>175870.96</v>
      </c>
      <c r="X6" s="228"/>
      <c r="Y6" s="228"/>
      <c r="Z6" s="228"/>
      <c r="AA6" s="228"/>
      <c r="AB6" s="227">
        <v>155456.76</v>
      </c>
      <c r="AC6" s="228"/>
      <c r="AD6" s="228"/>
      <c r="AE6" s="228"/>
      <c r="AF6" s="228"/>
      <c r="AG6" s="227">
        <v>96353.23</v>
      </c>
      <c r="AH6" s="228"/>
      <c r="AI6" s="228"/>
      <c r="AJ6" s="228"/>
      <c r="AK6" s="228"/>
      <c r="AL6" s="227">
        <v>84665.64</v>
      </c>
      <c r="AM6" s="228"/>
      <c r="AN6" s="228"/>
      <c r="AO6" s="228"/>
      <c r="AP6" s="228"/>
      <c r="AQ6" s="227">
        <v>59929.919999999998</v>
      </c>
      <c r="AR6" s="228"/>
      <c r="AS6" s="228"/>
      <c r="AT6" s="228"/>
      <c r="AU6" s="228"/>
      <c r="AV6" s="227">
        <v>324163.48</v>
      </c>
      <c r="AW6" s="228"/>
      <c r="AX6" s="228"/>
      <c r="AY6" s="228"/>
      <c r="AZ6" s="228"/>
      <c r="BA6" s="227">
        <v>415326.71</v>
      </c>
      <c r="BB6" s="228"/>
      <c r="BC6" s="228"/>
      <c r="BD6" s="228"/>
      <c r="BE6" s="228"/>
      <c r="BF6" s="227">
        <v>277891.03999999998</v>
      </c>
      <c r="BG6" s="228"/>
      <c r="BH6" s="228"/>
      <c r="BI6" s="228"/>
      <c r="BJ6" s="228"/>
      <c r="BK6" s="227">
        <v>192539.84</v>
      </c>
      <c r="BL6" s="228"/>
      <c r="BM6" s="228"/>
      <c r="BN6" s="228"/>
      <c r="BO6" s="228"/>
    </row>
    <row r="7" spans="1:69" x14ac:dyDescent="0.35">
      <c r="A7" s="229" t="s">
        <v>14</v>
      </c>
      <c r="B7" s="229" t="s">
        <v>310</v>
      </c>
      <c r="C7" s="230"/>
      <c r="D7" s="230">
        <v>1784</v>
      </c>
      <c r="E7" s="230">
        <v>47007.53527</v>
      </c>
      <c r="F7" s="230">
        <v>26349.51528587444</v>
      </c>
      <c r="G7" s="230">
        <v>16095.23</v>
      </c>
      <c r="H7" s="230"/>
      <c r="I7" s="230">
        <v>6401</v>
      </c>
      <c r="J7" s="230">
        <v>159662.34828000001</v>
      </c>
      <c r="K7" s="230">
        <v>24943.344521168568</v>
      </c>
      <c r="L7" s="230">
        <v>20592.650000000001</v>
      </c>
      <c r="M7" s="230"/>
      <c r="N7" s="230">
        <v>2838</v>
      </c>
      <c r="O7" s="230">
        <v>58449.811009999998</v>
      </c>
      <c r="P7" s="230">
        <v>20595.423188865399</v>
      </c>
      <c r="Q7" s="230">
        <v>14589</v>
      </c>
      <c r="R7" s="230"/>
      <c r="S7" s="230">
        <v>2165</v>
      </c>
      <c r="T7" s="230">
        <v>64035.414969999998</v>
      </c>
      <c r="U7" s="230">
        <v>29577.558877598152</v>
      </c>
      <c r="V7" s="230">
        <v>23839.61</v>
      </c>
      <c r="W7" s="230"/>
      <c r="X7" s="230">
        <v>2893</v>
      </c>
      <c r="Y7" s="230">
        <v>50000.140579999999</v>
      </c>
      <c r="Z7" s="230">
        <v>17283.145724161768</v>
      </c>
      <c r="AA7" s="230">
        <v>12205.09</v>
      </c>
      <c r="AB7" s="230"/>
      <c r="AC7" s="230">
        <v>3271</v>
      </c>
      <c r="AD7" s="230">
        <v>44429.834689999996</v>
      </c>
      <c r="AE7" s="230">
        <v>13582.951601956589</v>
      </c>
      <c r="AF7" s="230">
        <v>5943.4400000000005</v>
      </c>
      <c r="AG7" s="230"/>
      <c r="AH7" s="230">
        <v>2375</v>
      </c>
      <c r="AI7" s="230">
        <v>29581.13378</v>
      </c>
      <c r="AJ7" s="230">
        <v>12455.214223157895</v>
      </c>
      <c r="AK7" s="230">
        <v>6265.26</v>
      </c>
      <c r="AL7" s="230"/>
      <c r="AM7" s="230">
        <v>2313</v>
      </c>
      <c r="AN7" s="230">
        <v>25731.20448</v>
      </c>
      <c r="AO7" s="230">
        <v>11124.602023346304</v>
      </c>
      <c r="AP7" s="230">
        <v>4208.91</v>
      </c>
      <c r="AQ7" s="230"/>
      <c r="AR7" s="230">
        <v>1168</v>
      </c>
      <c r="AS7" s="230">
        <v>15556.85706</v>
      </c>
      <c r="AT7" s="230">
        <v>13319.226934931507</v>
      </c>
      <c r="AU7" s="230">
        <v>4497.6049999999996</v>
      </c>
      <c r="AV7" s="230"/>
      <c r="AW7" s="230">
        <v>3928</v>
      </c>
      <c r="AX7" s="230">
        <v>83319.561480000004</v>
      </c>
      <c r="AY7" s="230">
        <v>21211.700987780041</v>
      </c>
      <c r="AZ7" s="230">
        <v>15620.91</v>
      </c>
      <c r="BA7" s="230"/>
      <c r="BB7" s="230">
        <v>4952</v>
      </c>
      <c r="BC7" s="230">
        <v>109408.57956999999</v>
      </c>
      <c r="BD7" s="230">
        <v>22093.816552907916</v>
      </c>
      <c r="BE7" s="230">
        <v>17965.84</v>
      </c>
      <c r="BF7" s="230"/>
      <c r="BG7" s="230">
        <v>3783</v>
      </c>
      <c r="BH7" s="230">
        <v>79559.785900000003</v>
      </c>
      <c r="BI7" s="230">
        <v>21030.871239756805</v>
      </c>
      <c r="BJ7" s="230">
        <v>17041.86</v>
      </c>
      <c r="BK7" s="230"/>
      <c r="BL7" s="230">
        <v>3055</v>
      </c>
      <c r="BM7" s="230">
        <v>49853.327990000005</v>
      </c>
      <c r="BN7" s="230">
        <v>16318.601633387889</v>
      </c>
      <c r="BO7" s="230">
        <v>11660.210000000001</v>
      </c>
      <c r="BQ7" s="231"/>
    </row>
    <row r="8" spans="1:69" x14ac:dyDescent="0.35">
      <c r="A8" s="232" t="s">
        <v>15</v>
      </c>
      <c r="B8" s="232" t="s">
        <v>311</v>
      </c>
      <c r="C8" s="233"/>
      <c r="D8" s="233">
        <v>1775</v>
      </c>
      <c r="E8" s="233">
        <v>39716.589540000001</v>
      </c>
      <c r="F8" s="233">
        <v>22375.5434028169</v>
      </c>
      <c r="G8" s="233">
        <v>13858.02</v>
      </c>
      <c r="H8" s="233"/>
      <c r="I8" s="233">
        <v>6355</v>
      </c>
      <c r="J8" s="233">
        <v>113385.32590000001</v>
      </c>
      <c r="K8" s="233">
        <v>17841.908088119591</v>
      </c>
      <c r="L8" s="233">
        <v>14753.640000000001</v>
      </c>
      <c r="M8" s="233"/>
      <c r="N8" s="233">
        <v>2828</v>
      </c>
      <c r="O8" s="233">
        <v>46583.403290000002</v>
      </c>
      <c r="P8" s="233">
        <v>16472.207669731259</v>
      </c>
      <c r="Q8" s="233">
        <v>12229.400000000001</v>
      </c>
      <c r="R8" s="233"/>
      <c r="S8" s="233">
        <v>2155</v>
      </c>
      <c r="T8" s="233">
        <v>51574.195030000003</v>
      </c>
      <c r="U8" s="233">
        <v>23932.341081206498</v>
      </c>
      <c r="V8" s="233">
        <v>19081.27</v>
      </c>
      <c r="W8" s="233"/>
      <c r="X8" s="233">
        <v>2872</v>
      </c>
      <c r="Y8" s="233">
        <v>41225.20678</v>
      </c>
      <c r="Z8" s="233">
        <v>14354.180633704735</v>
      </c>
      <c r="AA8" s="233">
        <v>10616.5</v>
      </c>
      <c r="AB8" s="233"/>
      <c r="AC8" s="233">
        <v>3259</v>
      </c>
      <c r="AD8" s="233">
        <v>39272.082869999998</v>
      </c>
      <c r="AE8" s="233">
        <v>12050.347612764652</v>
      </c>
      <c r="AF8" s="233">
        <v>5800.67</v>
      </c>
      <c r="AG8" s="233"/>
      <c r="AH8" s="233">
        <v>2328</v>
      </c>
      <c r="AI8" s="233">
        <v>25661.241550000002</v>
      </c>
      <c r="AJ8" s="233">
        <v>11022.870081615119</v>
      </c>
      <c r="AK8" s="233">
        <v>6040.4400000000005</v>
      </c>
      <c r="AL8" s="233"/>
      <c r="AM8" s="233">
        <v>2298</v>
      </c>
      <c r="AN8" s="233">
        <v>23073.373620000002</v>
      </c>
      <c r="AO8" s="233">
        <v>10040.632558746736</v>
      </c>
      <c r="AP8" s="233">
        <v>4184.9799999999996</v>
      </c>
      <c r="AQ8" s="233"/>
      <c r="AR8" s="233">
        <v>1159</v>
      </c>
      <c r="AS8" s="233">
        <v>14069.99647</v>
      </c>
      <c r="AT8" s="233">
        <v>12139.772622950819</v>
      </c>
      <c r="AU8" s="233">
        <v>4489.5099999999993</v>
      </c>
      <c r="AV8" s="233"/>
      <c r="AW8" s="233">
        <v>3915</v>
      </c>
      <c r="AX8" s="233">
        <v>71929.822719999996</v>
      </c>
      <c r="AY8" s="233">
        <v>18372.879366538953</v>
      </c>
      <c r="AZ8" s="233">
        <v>13873.34</v>
      </c>
      <c r="BA8" s="233"/>
      <c r="BB8" s="233">
        <v>4942</v>
      </c>
      <c r="BC8" s="233">
        <v>94972.44623999999</v>
      </c>
      <c r="BD8" s="233">
        <v>19217.41121813031</v>
      </c>
      <c r="BE8" s="233">
        <v>15837.27</v>
      </c>
      <c r="BF8" s="233"/>
      <c r="BG8" s="233">
        <v>3770</v>
      </c>
      <c r="BH8" s="233">
        <v>63714.550459999999</v>
      </c>
      <c r="BI8" s="233">
        <v>16900.411262599471</v>
      </c>
      <c r="BJ8" s="233">
        <v>14111.15</v>
      </c>
      <c r="BK8" s="233"/>
      <c r="BL8" s="233">
        <v>3050</v>
      </c>
      <c r="BM8" s="233">
        <v>43768.792829999999</v>
      </c>
      <c r="BN8" s="233">
        <v>14350.423878688525</v>
      </c>
      <c r="BO8" s="233">
        <v>10597.334999999999</v>
      </c>
    </row>
    <row r="9" spans="1:69" x14ac:dyDescent="0.35">
      <c r="A9" s="222" t="s">
        <v>17</v>
      </c>
      <c r="B9" s="222" t="s">
        <v>312</v>
      </c>
      <c r="C9" s="234"/>
      <c r="D9" s="227">
        <v>1775</v>
      </c>
      <c r="E9" s="227">
        <v>20701.3298</v>
      </c>
      <c r="F9" s="227">
        <v>11662.721014084507</v>
      </c>
      <c r="G9" s="227">
        <v>6581.72</v>
      </c>
      <c r="H9" s="234"/>
      <c r="I9" s="227">
        <v>6354</v>
      </c>
      <c r="J9" s="227">
        <v>56659.26773</v>
      </c>
      <c r="K9" s="227">
        <v>8917.1022552722698</v>
      </c>
      <c r="L9" s="227">
        <v>7195.1100000000006</v>
      </c>
      <c r="M9" s="234"/>
      <c r="N9" s="227">
        <v>2827</v>
      </c>
      <c r="O9" s="227">
        <v>23688.928510000002</v>
      </c>
      <c r="P9" s="227">
        <v>8379.5290095507607</v>
      </c>
      <c r="Q9" s="227">
        <v>5782.98</v>
      </c>
      <c r="R9" s="234"/>
      <c r="S9" s="227">
        <v>2154</v>
      </c>
      <c r="T9" s="227">
        <v>25914.321210000002</v>
      </c>
      <c r="U9" s="227">
        <v>12030.78979108635</v>
      </c>
      <c r="V9" s="227">
        <v>9340.7999999999993</v>
      </c>
      <c r="W9" s="234"/>
      <c r="X9" s="227">
        <v>2871</v>
      </c>
      <c r="Y9" s="227">
        <v>20268.412049999999</v>
      </c>
      <c r="Z9" s="227">
        <v>7059.7046499477538</v>
      </c>
      <c r="AA9" s="227">
        <v>4776.71</v>
      </c>
      <c r="AB9" s="234"/>
      <c r="AC9" s="227">
        <v>3255</v>
      </c>
      <c r="AD9" s="227">
        <v>18752.747440000003</v>
      </c>
      <c r="AE9" s="227">
        <v>5761.2127311827953</v>
      </c>
      <c r="AF9" s="227">
        <v>1614.81</v>
      </c>
      <c r="AG9" s="234"/>
      <c r="AH9" s="227">
        <v>2325</v>
      </c>
      <c r="AI9" s="227">
        <v>11816.565919999999</v>
      </c>
      <c r="AJ9" s="227">
        <v>5082.3939440860213</v>
      </c>
      <c r="AK9" s="227">
        <v>1750.29</v>
      </c>
      <c r="AL9" s="234"/>
      <c r="AM9" s="227">
        <v>2295</v>
      </c>
      <c r="AN9" s="227">
        <v>9530.7894499999984</v>
      </c>
      <c r="AO9" s="227">
        <v>4152.8494335511987</v>
      </c>
      <c r="AP9" s="227">
        <v>350.79</v>
      </c>
      <c r="AQ9" s="234"/>
      <c r="AR9" s="227">
        <v>1155</v>
      </c>
      <c r="AS9" s="227">
        <v>6226.9640599999993</v>
      </c>
      <c r="AT9" s="227">
        <v>5391.3108744588744</v>
      </c>
      <c r="AU9" s="227">
        <v>629.79</v>
      </c>
      <c r="AV9" s="234"/>
      <c r="AW9" s="227">
        <v>3914</v>
      </c>
      <c r="AX9" s="227">
        <v>39006.682810000006</v>
      </c>
      <c r="AY9" s="227">
        <v>9965.9383776188042</v>
      </c>
      <c r="AZ9" s="227">
        <v>6775</v>
      </c>
      <c r="BA9" s="234"/>
      <c r="BB9" s="227">
        <v>4941</v>
      </c>
      <c r="BC9" s="227">
        <v>50998.502140000004</v>
      </c>
      <c r="BD9" s="227">
        <v>10321.494057883019</v>
      </c>
      <c r="BE9" s="227">
        <v>7959.52</v>
      </c>
      <c r="BF9" s="234"/>
      <c r="BG9" s="227">
        <v>3769</v>
      </c>
      <c r="BH9" s="227">
        <v>33083.562550000002</v>
      </c>
      <c r="BI9" s="227">
        <v>8777.8091138232958</v>
      </c>
      <c r="BJ9" s="227">
        <v>6903.12</v>
      </c>
      <c r="BK9" s="234"/>
      <c r="BL9" s="227">
        <v>3049</v>
      </c>
      <c r="BM9" s="227">
        <v>23044.179390000001</v>
      </c>
      <c r="BN9" s="227">
        <v>7557.9466677599212</v>
      </c>
      <c r="BO9" s="227">
        <v>5026.45</v>
      </c>
    </row>
    <row r="10" spans="1:69" x14ac:dyDescent="0.35">
      <c r="A10" s="240" t="s">
        <v>313</v>
      </c>
      <c r="B10" s="240" t="s">
        <v>314</v>
      </c>
      <c r="C10" s="234"/>
      <c r="D10" s="227">
        <v>1694</v>
      </c>
      <c r="E10" s="227">
        <v>13177.897949999999</v>
      </c>
      <c r="F10" s="227">
        <v>7779.1605371900823</v>
      </c>
      <c r="G10" s="227">
        <v>4572.74</v>
      </c>
      <c r="H10" s="234"/>
      <c r="I10" s="227">
        <v>6281</v>
      </c>
      <c r="J10" s="227">
        <v>35114.38624</v>
      </c>
      <c r="K10" s="227">
        <v>5590.5725585097916</v>
      </c>
      <c r="L10" s="227">
        <v>4398.93</v>
      </c>
      <c r="M10" s="234"/>
      <c r="N10" s="227">
        <v>2768</v>
      </c>
      <c r="O10" s="227">
        <v>14895.19017</v>
      </c>
      <c r="P10" s="227">
        <v>5381.210321531792</v>
      </c>
      <c r="Q10" s="227">
        <v>3665.83</v>
      </c>
      <c r="R10" s="234"/>
      <c r="S10" s="227">
        <v>2134</v>
      </c>
      <c r="T10" s="227">
        <v>17402.813420000002</v>
      </c>
      <c r="U10" s="227">
        <v>8155.0203467666352</v>
      </c>
      <c r="V10" s="227">
        <v>6390.4699999999993</v>
      </c>
      <c r="W10" s="234"/>
      <c r="X10" s="227">
        <v>2792</v>
      </c>
      <c r="Y10" s="227">
        <v>13913.161109999999</v>
      </c>
      <c r="Z10" s="227">
        <v>4983.2238932664759</v>
      </c>
      <c r="AA10" s="227">
        <v>3185.19</v>
      </c>
      <c r="AB10" s="234"/>
      <c r="AC10" s="227">
        <v>2949</v>
      </c>
      <c r="AD10" s="227">
        <v>13653.631069999999</v>
      </c>
      <c r="AE10" s="227">
        <v>4629.9189793150217</v>
      </c>
      <c r="AF10" s="227">
        <v>2441.64</v>
      </c>
      <c r="AG10" s="234"/>
      <c r="AH10" s="227">
        <v>1941</v>
      </c>
      <c r="AI10" s="227">
        <v>8776.1145899999992</v>
      </c>
      <c r="AJ10" s="227">
        <v>4521.4397681607416</v>
      </c>
      <c r="AK10" s="227">
        <v>2637.49</v>
      </c>
      <c r="AL10" s="234"/>
      <c r="AM10" s="227">
        <v>1953</v>
      </c>
      <c r="AN10" s="227">
        <v>8726.1848399999999</v>
      </c>
      <c r="AO10" s="227">
        <v>4468.092596006144</v>
      </c>
      <c r="AP10" s="227">
        <v>1940.93</v>
      </c>
      <c r="AQ10" s="234"/>
      <c r="AR10" s="227">
        <v>875</v>
      </c>
      <c r="AS10" s="227">
        <v>5158.6746399999993</v>
      </c>
      <c r="AT10" s="227">
        <v>5895.6281600000002</v>
      </c>
      <c r="AU10" s="227">
        <v>2467.2199999999998</v>
      </c>
      <c r="AV10" s="234"/>
      <c r="AW10" s="227">
        <v>3834</v>
      </c>
      <c r="AX10" s="227">
        <v>23060.317059999998</v>
      </c>
      <c r="AY10" s="227">
        <v>6014.6888523735006</v>
      </c>
      <c r="AZ10" s="227">
        <v>4223.47</v>
      </c>
      <c r="BA10" s="234"/>
      <c r="BB10" s="227">
        <v>4750</v>
      </c>
      <c r="BC10" s="227">
        <v>30988.71845</v>
      </c>
      <c r="BD10" s="227">
        <v>6523.9407263157891</v>
      </c>
      <c r="BE10" s="227">
        <v>5119.08</v>
      </c>
      <c r="BF10" s="234"/>
      <c r="BG10" s="227">
        <v>3609</v>
      </c>
      <c r="BH10" s="227">
        <v>19592.116870000002</v>
      </c>
      <c r="BI10" s="227">
        <v>5428.6829786644503</v>
      </c>
      <c r="BJ10" s="227">
        <v>4370.72</v>
      </c>
      <c r="BK10" s="234"/>
      <c r="BL10" s="227">
        <v>2957</v>
      </c>
      <c r="BM10" s="227">
        <v>13572.47466</v>
      </c>
      <c r="BN10" s="227">
        <v>4589.947467027393</v>
      </c>
      <c r="BO10" s="227">
        <v>3151.55</v>
      </c>
    </row>
    <row r="11" spans="1:69" x14ac:dyDescent="0.35">
      <c r="A11" s="222" t="s">
        <v>20</v>
      </c>
      <c r="B11" s="222" t="s">
        <v>315</v>
      </c>
      <c r="C11" s="234"/>
      <c r="D11" s="227">
        <v>1774</v>
      </c>
      <c r="E11" s="227">
        <v>4630.9007899999997</v>
      </c>
      <c r="F11" s="227">
        <v>2610.4288556933484</v>
      </c>
      <c r="G11" s="227">
        <v>2620.8000000000002</v>
      </c>
      <c r="H11" s="234"/>
      <c r="I11" s="227">
        <v>6353</v>
      </c>
      <c r="J11" s="227">
        <v>18273.641760000002</v>
      </c>
      <c r="K11" s="227">
        <v>2876.3799401857391</v>
      </c>
      <c r="L11" s="227">
        <v>2620.8000000000002</v>
      </c>
      <c r="M11" s="234"/>
      <c r="N11" s="227">
        <v>2826</v>
      </c>
      <c r="O11" s="227">
        <v>6632.0834400000003</v>
      </c>
      <c r="P11" s="227">
        <v>2346.8094267515926</v>
      </c>
      <c r="Q11" s="227">
        <v>2595.85</v>
      </c>
      <c r="R11" s="234"/>
      <c r="S11" s="227">
        <v>2152</v>
      </c>
      <c r="T11" s="227">
        <v>6961.4330899999995</v>
      </c>
      <c r="U11" s="227">
        <v>3234.8666775092938</v>
      </c>
      <c r="V11" s="227">
        <v>2620.8000000000002</v>
      </c>
      <c r="W11" s="234"/>
      <c r="X11" s="227">
        <v>2870</v>
      </c>
      <c r="Y11" s="227">
        <v>5725.4476199999999</v>
      </c>
      <c r="Z11" s="227">
        <v>1994.9294843205575</v>
      </c>
      <c r="AA11" s="227">
        <v>2195.6750000000002</v>
      </c>
      <c r="AB11" s="234"/>
      <c r="AC11" s="227">
        <v>3252</v>
      </c>
      <c r="AD11" s="227">
        <v>5677.35257</v>
      </c>
      <c r="AE11" s="227">
        <v>1745.8033733087332</v>
      </c>
      <c r="AF11" s="227">
        <v>1571.22</v>
      </c>
      <c r="AG11" s="234"/>
      <c r="AH11" s="227">
        <v>2323</v>
      </c>
      <c r="AI11" s="227">
        <v>4049.96704</v>
      </c>
      <c r="AJ11" s="227">
        <v>1743.4210245372365</v>
      </c>
      <c r="AK11" s="227">
        <v>1704.02</v>
      </c>
      <c r="AL11" s="234"/>
      <c r="AM11" s="227">
        <v>2294</v>
      </c>
      <c r="AN11" s="227">
        <v>3592.1070199999999</v>
      </c>
      <c r="AO11" s="227">
        <v>1565.8705405405406</v>
      </c>
      <c r="AP11" s="227">
        <v>1310.1500000000001</v>
      </c>
      <c r="AQ11" s="234"/>
      <c r="AR11" s="227">
        <v>1153</v>
      </c>
      <c r="AS11" s="227">
        <v>1902.55701</v>
      </c>
      <c r="AT11" s="227">
        <v>1650.0928100607111</v>
      </c>
      <c r="AU11" s="227">
        <v>1216.1500000000001</v>
      </c>
      <c r="AV11" s="234"/>
      <c r="AW11" s="227">
        <v>3911</v>
      </c>
      <c r="AX11" s="227">
        <v>8236.4448499999999</v>
      </c>
      <c r="AY11" s="227">
        <v>2105.9690232677067</v>
      </c>
      <c r="AZ11" s="227">
        <v>2620.8000000000002</v>
      </c>
      <c r="BA11" s="234"/>
      <c r="BB11" s="227">
        <v>4935</v>
      </c>
      <c r="BC11" s="227">
        <v>11157.717480000001</v>
      </c>
      <c r="BD11" s="227">
        <v>2260.935659574468</v>
      </c>
      <c r="BE11" s="227">
        <v>2620.8000000000002</v>
      </c>
      <c r="BF11" s="234"/>
      <c r="BG11" s="227">
        <v>3769</v>
      </c>
      <c r="BH11" s="227">
        <v>9157.621360000001</v>
      </c>
      <c r="BI11" s="227">
        <v>2429.7217723534095</v>
      </c>
      <c r="BJ11" s="227">
        <v>2620.8000000000002</v>
      </c>
      <c r="BK11" s="234"/>
      <c r="BL11" s="227">
        <v>3048</v>
      </c>
      <c r="BM11" s="227">
        <v>6021.4817800000001</v>
      </c>
      <c r="BN11" s="227">
        <v>1975.5517650918637</v>
      </c>
      <c r="BO11" s="227">
        <v>2221.6350000000002</v>
      </c>
    </row>
    <row r="12" spans="1:69" x14ac:dyDescent="0.35">
      <c r="A12" s="222" t="s">
        <v>21</v>
      </c>
      <c r="B12" s="222" t="s">
        <v>316</v>
      </c>
      <c r="C12" s="234"/>
      <c r="D12" s="227">
        <v>248</v>
      </c>
      <c r="E12" s="227">
        <v>1206.461</v>
      </c>
      <c r="F12" s="227">
        <v>4864.7620967741932</v>
      </c>
      <c r="G12" s="227">
        <v>4469</v>
      </c>
      <c r="H12" s="234"/>
      <c r="I12" s="227">
        <v>715</v>
      </c>
      <c r="J12" s="227">
        <v>3338.03017</v>
      </c>
      <c r="K12" s="227">
        <v>4668.573664335664</v>
      </c>
      <c r="L12" s="227">
        <v>4469</v>
      </c>
      <c r="M12" s="234"/>
      <c r="N12" s="227">
        <v>291</v>
      </c>
      <c r="O12" s="227">
        <v>1367.2011699999998</v>
      </c>
      <c r="P12" s="227">
        <v>4698.2858075601371</v>
      </c>
      <c r="Q12" s="227">
        <v>4469</v>
      </c>
      <c r="R12" s="234"/>
      <c r="S12" s="227">
        <v>271</v>
      </c>
      <c r="T12" s="227">
        <v>1295.6273100000001</v>
      </c>
      <c r="U12" s="227">
        <v>4780.9125830258299</v>
      </c>
      <c r="V12" s="227">
        <v>4469</v>
      </c>
      <c r="W12" s="234"/>
      <c r="X12" s="227">
        <v>292</v>
      </c>
      <c r="Y12" s="227">
        <v>1318.1859999999999</v>
      </c>
      <c r="Z12" s="227">
        <v>4514.3356164383558</v>
      </c>
      <c r="AA12" s="227">
        <v>4469</v>
      </c>
      <c r="AB12" s="234"/>
      <c r="AC12" s="227">
        <v>262</v>
      </c>
      <c r="AD12" s="227">
        <v>1188.3517899999999</v>
      </c>
      <c r="AE12" s="227">
        <v>4535.6938549618317</v>
      </c>
      <c r="AF12" s="227">
        <v>4469</v>
      </c>
      <c r="AG12" s="234"/>
      <c r="AH12" s="227">
        <v>222</v>
      </c>
      <c r="AI12" s="227">
        <v>1018.5940000000001</v>
      </c>
      <c r="AJ12" s="227">
        <v>4588.2612612612611</v>
      </c>
      <c r="AK12" s="227">
        <v>4469</v>
      </c>
      <c r="AL12" s="234"/>
      <c r="AM12" s="227">
        <v>263</v>
      </c>
      <c r="AN12" s="227">
        <v>1224.29231</v>
      </c>
      <c r="AO12" s="227">
        <v>4655.1038403041821</v>
      </c>
      <c r="AP12" s="227">
        <v>4469</v>
      </c>
      <c r="AQ12" s="234"/>
      <c r="AR12" s="227">
        <v>170</v>
      </c>
      <c r="AS12" s="227">
        <v>781.80075999999997</v>
      </c>
      <c r="AT12" s="227">
        <v>4598.8280000000004</v>
      </c>
      <c r="AU12" s="227">
        <v>4469</v>
      </c>
      <c r="AV12" s="234"/>
      <c r="AW12" s="227">
        <v>359</v>
      </c>
      <c r="AX12" s="227">
        <v>1626.3779999999999</v>
      </c>
      <c r="AY12" s="227">
        <v>4530.3008356545961</v>
      </c>
      <c r="AZ12" s="227">
        <v>4469</v>
      </c>
      <c r="BA12" s="234"/>
      <c r="BB12" s="227">
        <v>407</v>
      </c>
      <c r="BC12" s="227">
        <v>1827.5081699999998</v>
      </c>
      <c r="BD12" s="227">
        <v>4490.1920638820638</v>
      </c>
      <c r="BE12" s="227">
        <v>4469</v>
      </c>
      <c r="BF12" s="234"/>
      <c r="BG12" s="227">
        <v>400</v>
      </c>
      <c r="BH12" s="227">
        <v>1881.2496799999999</v>
      </c>
      <c r="BI12" s="227">
        <v>4703.1242000000002</v>
      </c>
      <c r="BJ12" s="227">
        <v>4469</v>
      </c>
      <c r="BK12" s="234"/>
      <c r="BL12" s="227">
        <v>249</v>
      </c>
      <c r="BM12" s="227">
        <v>1130.6569999999999</v>
      </c>
      <c r="BN12" s="227">
        <v>4540.7911646586344</v>
      </c>
      <c r="BO12" s="227">
        <v>4469</v>
      </c>
    </row>
    <row r="13" spans="1:69" x14ac:dyDescent="0.35">
      <c r="A13" s="232" t="s">
        <v>22</v>
      </c>
      <c r="B13" s="232" t="s">
        <v>317</v>
      </c>
      <c r="C13" s="233"/>
      <c r="D13" s="233">
        <v>1250</v>
      </c>
      <c r="E13" s="233">
        <v>7290.9457300000004</v>
      </c>
      <c r="F13" s="233">
        <v>5832.7565839999997</v>
      </c>
      <c r="G13" s="233">
        <v>3824.85</v>
      </c>
      <c r="H13" s="234"/>
      <c r="I13" s="233">
        <v>5330</v>
      </c>
      <c r="J13" s="233">
        <v>46277.022380000002</v>
      </c>
      <c r="K13" s="233">
        <v>8682.3681763602253</v>
      </c>
      <c r="L13" s="233">
        <v>6950.3899999999994</v>
      </c>
      <c r="M13" s="233"/>
      <c r="N13" s="233">
        <v>1905</v>
      </c>
      <c r="O13" s="233">
        <v>11866.407720000001</v>
      </c>
      <c r="P13" s="233">
        <v>6229.0854173228345</v>
      </c>
      <c r="Q13" s="233">
        <v>4292.08</v>
      </c>
      <c r="R13" s="233"/>
      <c r="S13" s="233">
        <v>1801</v>
      </c>
      <c r="T13" s="233">
        <v>12461.219939999999</v>
      </c>
      <c r="U13" s="233">
        <v>6919.0560466407551</v>
      </c>
      <c r="V13" s="233">
        <v>5326</v>
      </c>
      <c r="W13" s="233"/>
      <c r="X13" s="233">
        <v>1968</v>
      </c>
      <c r="Y13" s="233">
        <v>8774.9338000000007</v>
      </c>
      <c r="Z13" s="233">
        <v>4458.8078252032519</v>
      </c>
      <c r="AA13" s="233">
        <v>3166.34</v>
      </c>
      <c r="AB13" s="233"/>
      <c r="AC13" s="233">
        <v>1261</v>
      </c>
      <c r="AD13" s="233">
        <v>5157.7518200000004</v>
      </c>
      <c r="AE13" s="233">
        <v>4090.2076288659796</v>
      </c>
      <c r="AF13" s="233">
        <v>2720</v>
      </c>
      <c r="AG13" s="233"/>
      <c r="AH13" s="233">
        <v>917</v>
      </c>
      <c r="AI13" s="233">
        <v>3919.8922299999999</v>
      </c>
      <c r="AJ13" s="233">
        <v>4274.6916357688115</v>
      </c>
      <c r="AK13" s="233">
        <v>2087.17</v>
      </c>
      <c r="AL13" s="233"/>
      <c r="AM13" s="233">
        <v>511</v>
      </c>
      <c r="AN13" s="233">
        <v>2657.83086</v>
      </c>
      <c r="AO13" s="233">
        <v>5201.2345596868881</v>
      </c>
      <c r="AP13" s="233">
        <v>2400</v>
      </c>
      <c r="AQ13" s="233"/>
      <c r="AR13" s="233">
        <v>295</v>
      </c>
      <c r="AS13" s="233">
        <v>1486.86059</v>
      </c>
      <c r="AT13" s="233">
        <v>5040.2053898305085</v>
      </c>
      <c r="AU13" s="233">
        <v>3750</v>
      </c>
      <c r="AV13" s="233"/>
      <c r="AW13" s="233">
        <v>2599</v>
      </c>
      <c r="AX13" s="233">
        <v>11389.73876</v>
      </c>
      <c r="AY13" s="233">
        <v>4382.3542747210467</v>
      </c>
      <c r="AZ13" s="233">
        <v>2853.8599999999997</v>
      </c>
      <c r="BA13" s="233"/>
      <c r="BB13" s="233">
        <v>3330</v>
      </c>
      <c r="BC13" s="233">
        <v>14436.133330000001</v>
      </c>
      <c r="BD13" s="233">
        <v>4335.1751741741746</v>
      </c>
      <c r="BE13" s="233">
        <v>2698.25</v>
      </c>
      <c r="BF13" s="233"/>
      <c r="BG13" s="233">
        <v>2641</v>
      </c>
      <c r="BH13" s="233">
        <v>15845.23544</v>
      </c>
      <c r="BI13" s="233">
        <v>5999.7105035971226</v>
      </c>
      <c r="BJ13" s="233">
        <v>3976.02</v>
      </c>
      <c r="BK13" s="233"/>
      <c r="BL13" s="233">
        <v>1548</v>
      </c>
      <c r="BM13" s="233">
        <v>6084.5351600000004</v>
      </c>
      <c r="BN13" s="233">
        <v>3930.5782687338501</v>
      </c>
      <c r="BO13" s="233">
        <v>2197.16</v>
      </c>
    </row>
    <row r="14" spans="1:69" x14ac:dyDescent="0.35">
      <c r="A14" s="241" t="s">
        <v>23</v>
      </c>
      <c r="B14" s="241" t="s">
        <v>318</v>
      </c>
      <c r="C14" s="242"/>
      <c r="D14" s="242">
        <v>1009</v>
      </c>
      <c r="E14" s="242">
        <v>6127.6029100000005</v>
      </c>
      <c r="F14" s="242">
        <v>6072.9463924677902</v>
      </c>
      <c r="G14" s="242">
        <v>4240</v>
      </c>
      <c r="H14" s="242"/>
      <c r="I14" s="242">
        <v>5093</v>
      </c>
      <c r="J14" s="242">
        <v>39605.27233</v>
      </c>
      <c r="K14" s="242">
        <v>7776.4131808364418</v>
      </c>
      <c r="L14" s="242">
        <v>6637.73</v>
      </c>
      <c r="M14" s="242"/>
      <c r="N14" s="242">
        <v>1563</v>
      </c>
      <c r="O14" s="242">
        <v>10096.29732</v>
      </c>
      <c r="P14" s="242">
        <v>6459.5632245681381</v>
      </c>
      <c r="Q14" s="242">
        <v>4836</v>
      </c>
      <c r="R14" s="242"/>
      <c r="S14" s="242">
        <v>1755</v>
      </c>
      <c r="T14" s="242">
        <v>11305.699329999999</v>
      </c>
      <c r="U14" s="242">
        <v>6441.9939202279202</v>
      </c>
      <c r="V14" s="242">
        <v>5170</v>
      </c>
      <c r="W14" s="242"/>
      <c r="X14" s="242">
        <v>1542</v>
      </c>
      <c r="Y14" s="242">
        <v>7654.7194800000007</v>
      </c>
      <c r="Z14" s="242">
        <v>4964.1501167315173</v>
      </c>
      <c r="AA14" s="242">
        <v>3708</v>
      </c>
      <c r="AB14" s="242"/>
      <c r="AC14" s="242">
        <v>473</v>
      </c>
      <c r="AD14" s="242">
        <v>2235.3847900000001</v>
      </c>
      <c r="AE14" s="242">
        <v>4725.972071881607</v>
      </c>
      <c r="AF14" s="242">
        <v>3366</v>
      </c>
      <c r="AG14" s="242"/>
      <c r="AH14" s="242">
        <v>349</v>
      </c>
      <c r="AI14" s="242">
        <v>1743.35005</v>
      </c>
      <c r="AJ14" s="242">
        <v>4995.2723495702003</v>
      </c>
      <c r="AK14" s="242">
        <v>3600</v>
      </c>
      <c r="AL14" s="242"/>
      <c r="AM14" s="242">
        <v>261</v>
      </c>
      <c r="AN14" s="242">
        <v>1493.7720400000001</v>
      </c>
      <c r="AO14" s="242">
        <v>5723.2645210727969</v>
      </c>
      <c r="AP14" s="242">
        <v>3842</v>
      </c>
      <c r="AQ14" s="242"/>
      <c r="AR14" s="242">
        <v>249</v>
      </c>
      <c r="AS14" s="242">
        <v>1298.31214</v>
      </c>
      <c r="AT14" s="242">
        <v>5214.104979919679</v>
      </c>
      <c r="AU14" s="242">
        <v>4180</v>
      </c>
      <c r="AV14" s="242"/>
      <c r="AW14" s="242">
        <v>1071</v>
      </c>
      <c r="AX14" s="242">
        <v>5710.0259100000003</v>
      </c>
      <c r="AY14" s="242">
        <v>5331.4901120448176</v>
      </c>
      <c r="AZ14" s="242">
        <v>4080</v>
      </c>
      <c r="BA14" s="242"/>
      <c r="BB14" s="242">
        <v>988</v>
      </c>
      <c r="BC14" s="242">
        <v>4662.4509200000002</v>
      </c>
      <c r="BD14" s="242">
        <v>4719.0798785425104</v>
      </c>
      <c r="BE14" s="242">
        <v>3600</v>
      </c>
      <c r="BF14" s="242"/>
      <c r="BG14" s="242">
        <v>1651</v>
      </c>
      <c r="BH14" s="242">
        <v>11642.405560000001</v>
      </c>
      <c r="BI14" s="242">
        <v>7051.7295941853426</v>
      </c>
      <c r="BJ14" s="242">
        <v>5592</v>
      </c>
      <c r="BK14" s="242"/>
      <c r="BL14" s="242">
        <v>642</v>
      </c>
      <c r="BM14" s="242">
        <v>3244.2904800000001</v>
      </c>
      <c r="BN14" s="242">
        <v>5053.4119626168222</v>
      </c>
      <c r="BO14" s="242">
        <v>3880</v>
      </c>
    </row>
    <row r="15" spans="1:69" x14ac:dyDescent="0.35">
      <c r="A15" s="240" t="s">
        <v>319</v>
      </c>
      <c r="B15" s="240" t="s">
        <v>320</v>
      </c>
      <c r="C15" s="234"/>
      <c r="D15" s="227">
        <v>754</v>
      </c>
      <c r="E15" s="227">
        <v>4595.0544900000004</v>
      </c>
      <c r="F15" s="227">
        <v>6094.2367241379307</v>
      </c>
      <c r="G15" s="227">
        <v>4551</v>
      </c>
      <c r="H15" s="234"/>
      <c r="I15" s="227">
        <v>3764</v>
      </c>
      <c r="J15" s="227">
        <v>23321.312429999998</v>
      </c>
      <c r="K15" s="227">
        <v>6195.8853427205104</v>
      </c>
      <c r="L15" s="227">
        <v>4800</v>
      </c>
      <c r="M15" s="234"/>
      <c r="N15" s="227">
        <v>1084</v>
      </c>
      <c r="O15" s="227">
        <v>5843.6872000000003</v>
      </c>
      <c r="P15" s="227">
        <v>5390.8553505535056</v>
      </c>
      <c r="Q15" s="227">
        <v>4139.82</v>
      </c>
      <c r="R15" s="234"/>
      <c r="S15" s="227">
        <v>1430</v>
      </c>
      <c r="T15" s="227">
        <v>8410.4489300000005</v>
      </c>
      <c r="U15" s="227">
        <v>5881.4328181818182</v>
      </c>
      <c r="V15" s="227">
        <v>4639.5</v>
      </c>
      <c r="W15" s="234"/>
      <c r="X15" s="227">
        <v>1242</v>
      </c>
      <c r="Y15" s="227">
        <v>5675.0089100000005</v>
      </c>
      <c r="Z15" s="227">
        <v>4569.2503301127217</v>
      </c>
      <c r="AA15" s="227">
        <v>3410</v>
      </c>
      <c r="AB15" s="234"/>
      <c r="AC15" s="227">
        <v>286</v>
      </c>
      <c r="AD15" s="227">
        <v>1352.91768</v>
      </c>
      <c r="AE15" s="227">
        <v>4730.4813986013987</v>
      </c>
      <c r="AF15" s="227">
        <v>3410</v>
      </c>
      <c r="AG15" s="234"/>
      <c r="AH15" s="227">
        <v>150</v>
      </c>
      <c r="AI15" s="227">
        <v>772.68280000000004</v>
      </c>
      <c r="AJ15" s="227">
        <v>5151.2186666666666</v>
      </c>
      <c r="AK15" s="227">
        <v>3821</v>
      </c>
      <c r="AL15" s="234"/>
      <c r="AM15" s="227">
        <v>135</v>
      </c>
      <c r="AN15" s="227">
        <v>705.71428000000003</v>
      </c>
      <c r="AO15" s="227">
        <v>5227.5131851851847</v>
      </c>
      <c r="AP15" s="227">
        <v>3850</v>
      </c>
      <c r="AQ15" s="234"/>
      <c r="AR15" s="227">
        <v>162</v>
      </c>
      <c r="AS15" s="227">
        <v>959.08609999999999</v>
      </c>
      <c r="AT15" s="227">
        <v>5920.2845679012344</v>
      </c>
      <c r="AU15" s="227">
        <v>4804</v>
      </c>
      <c r="AV15" s="234"/>
      <c r="AW15" s="227">
        <v>894</v>
      </c>
      <c r="AX15" s="227">
        <v>4727.0859600000003</v>
      </c>
      <c r="AY15" s="227">
        <v>5287.5681879194635</v>
      </c>
      <c r="AZ15" s="227">
        <v>4221.3600000000006</v>
      </c>
      <c r="BA15" s="234"/>
      <c r="BB15" s="227">
        <v>882</v>
      </c>
      <c r="BC15" s="227">
        <v>4156.3698599999998</v>
      </c>
      <c r="BD15" s="227">
        <v>4712.4374829931976</v>
      </c>
      <c r="BE15" s="227">
        <v>3606</v>
      </c>
      <c r="BF15" s="234"/>
      <c r="BG15" s="227">
        <v>1246</v>
      </c>
      <c r="BH15" s="227">
        <v>7311.9503800000002</v>
      </c>
      <c r="BI15" s="227">
        <v>5868.3389887640451</v>
      </c>
      <c r="BJ15" s="227">
        <v>4522.7</v>
      </c>
      <c r="BK15" s="234"/>
      <c r="BL15" s="227">
        <v>531</v>
      </c>
      <c r="BM15" s="227">
        <v>2516.5081</v>
      </c>
      <c r="BN15" s="227">
        <v>4739.1866290018834</v>
      </c>
      <c r="BO15" s="227">
        <v>3634</v>
      </c>
    </row>
    <row r="16" spans="1:69" x14ac:dyDescent="0.35">
      <c r="A16" s="240" t="s">
        <v>25</v>
      </c>
      <c r="B16" s="240" t="s">
        <v>291</v>
      </c>
      <c r="C16" s="234"/>
      <c r="D16" s="227"/>
      <c r="E16" s="227"/>
      <c r="F16" s="227"/>
      <c r="G16" s="227"/>
      <c r="H16" s="234"/>
      <c r="I16" s="227"/>
      <c r="J16" s="227"/>
      <c r="K16" s="227"/>
      <c r="L16" s="227"/>
      <c r="M16" s="234"/>
      <c r="N16" s="227"/>
      <c r="O16" s="227"/>
      <c r="P16" s="227"/>
      <c r="Q16" s="227"/>
      <c r="R16" s="234"/>
      <c r="S16" s="227"/>
      <c r="T16" s="227"/>
      <c r="U16" s="227"/>
      <c r="V16" s="227"/>
      <c r="W16" s="234"/>
      <c r="X16" s="227"/>
      <c r="Y16" s="227"/>
      <c r="Z16" s="227"/>
      <c r="AA16" s="227"/>
      <c r="AB16" s="234"/>
      <c r="AC16" s="227"/>
      <c r="AD16" s="227"/>
      <c r="AE16" s="227"/>
      <c r="AF16" s="227"/>
      <c r="AG16" s="234"/>
      <c r="AH16" s="227"/>
      <c r="AI16" s="227"/>
      <c r="AJ16" s="227"/>
      <c r="AK16" s="227"/>
      <c r="AL16" s="234"/>
      <c r="AM16" s="227"/>
      <c r="AN16" s="227"/>
      <c r="AO16" s="227"/>
      <c r="AP16" s="227"/>
      <c r="AQ16" s="234"/>
      <c r="AR16" s="227"/>
      <c r="AS16" s="227"/>
      <c r="AT16" s="227"/>
      <c r="AU16" s="227"/>
      <c r="AV16" s="234"/>
      <c r="AW16" s="227"/>
      <c r="AX16" s="227"/>
      <c r="AY16" s="227"/>
      <c r="AZ16" s="227"/>
      <c r="BA16" s="234"/>
      <c r="BB16" s="227"/>
      <c r="BC16" s="227"/>
      <c r="BD16" s="227"/>
      <c r="BE16" s="227"/>
      <c r="BF16" s="234"/>
      <c r="BG16" s="227"/>
      <c r="BH16" s="227"/>
      <c r="BI16" s="227"/>
      <c r="BJ16" s="227"/>
      <c r="BK16" s="234"/>
      <c r="BL16" s="227"/>
      <c r="BM16" s="227"/>
      <c r="BN16" s="227"/>
      <c r="BO16" s="227"/>
    </row>
    <row r="17" spans="1:67" x14ac:dyDescent="0.35">
      <c r="A17" s="222" t="s">
        <v>26</v>
      </c>
      <c r="B17" s="222" t="s">
        <v>321</v>
      </c>
      <c r="C17" s="234"/>
      <c r="D17" s="227">
        <v>332</v>
      </c>
      <c r="E17" s="227">
        <v>1463.6973600000001</v>
      </c>
      <c r="F17" s="227">
        <v>4408.7269879518071</v>
      </c>
      <c r="G17" s="227">
        <v>2880</v>
      </c>
      <c r="H17" s="234"/>
      <c r="I17" s="227">
        <v>1633</v>
      </c>
      <c r="J17" s="227">
        <v>15519.83164</v>
      </c>
      <c r="K17" s="227">
        <v>9503.8773055725651</v>
      </c>
      <c r="L17" s="227">
        <v>8904</v>
      </c>
      <c r="M17" s="234"/>
      <c r="N17" s="227">
        <v>519</v>
      </c>
      <c r="O17" s="227">
        <v>3926.9267500000001</v>
      </c>
      <c r="P17" s="227">
        <v>7566.3328516377651</v>
      </c>
      <c r="Q17" s="227">
        <v>5760</v>
      </c>
      <c r="R17" s="234"/>
      <c r="S17" s="227">
        <v>404</v>
      </c>
      <c r="T17" s="227">
        <v>2770.45469</v>
      </c>
      <c r="U17" s="227">
        <v>6857.5611138613858</v>
      </c>
      <c r="V17" s="227">
        <v>5868</v>
      </c>
      <c r="W17" s="234"/>
      <c r="X17" s="227">
        <v>445</v>
      </c>
      <c r="Y17" s="227">
        <v>1927.4756200000002</v>
      </c>
      <c r="Z17" s="227">
        <v>4331.4058876404497</v>
      </c>
      <c r="AA17" s="227">
        <v>3144</v>
      </c>
      <c r="AB17" s="234"/>
      <c r="AC17" s="227">
        <v>192</v>
      </c>
      <c r="AD17" s="227">
        <v>846.08581000000004</v>
      </c>
      <c r="AE17" s="227">
        <v>4406.6969270833333</v>
      </c>
      <c r="AF17" s="227">
        <v>3360</v>
      </c>
      <c r="AG17" s="234"/>
      <c r="AH17" s="227">
        <v>150</v>
      </c>
      <c r="AI17" s="227">
        <v>876.72961999999995</v>
      </c>
      <c r="AJ17" s="227">
        <v>5844.8641333333335</v>
      </c>
      <c r="AK17" s="227">
        <v>4518</v>
      </c>
      <c r="AL17" s="234"/>
      <c r="AM17" s="227">
        <v>120</v>
      </c>
      <c r="AN17" s="227">
        <v>738.17538000000002</v>
      </c>
      <c r="AO17" s="227">
        <v>6151.4615000000003</v>
      </c>
      <c r="AP17" s="227">
        <v>4848</v>
      </c>
      <c r="AQ17" s="234"/>
      <c r="AR17" s="227">
        <v>75</v>
      </c>
      <c r="AS17" s="227">
        <v>312.70229</v>
      </c>
      <c r="AT17" s="227">
        <v>4169.3638666666666</v>
      </c>
      <c r="AU17" s="227">
        <v>3456</v>
      </c>
      <c r="AV17" s="234"/>
      <c r="AW17" s="227">
        <v>204</v>
      </c>
      <c r="AX17" s="227">
        <v>931.69839000000002</v>
      </c>
      <c r="AY17" s="227">
        <v>4567.148970588235</v>
      </c>
      <c r="AZ17" s="227">
        <v>3116.915</v>
      </c>
      <c r="BA17" s="234"/>
      <c r="BB17" s="227">
        <v>99</v>
      </c>
      <c r="BC17" s="227">
        <v>435.82105999999999</v>
      </c>
      <c r="BD17" s="227">
        <v>4402.2329292929289</v>
      </c>
      <c r="BE17" s="227">
        <v>3240</v>
      </c>
      <c r="BF17" s="234"/>
      <c r="BG17" s="227">
        <v>544</v>
      </c>
      <c r="BH17" s="227">
        <v>4186.8355799999999</v>
      </c>
      <c r="BI17" s="227">
        <v>7696.3889338235294</v>
      </c>
      <c r="BJ17" s="227">
        <v>7200</v>
      </c>
      <c r="BK17" s="234"/>
      <c r="BL17" s="227">
        <v>94</v>
      </c>
      <c r="BM17" s="227">
        <v>505.46140000000003</v>
      </c>
      <c r="BN17" s="227">
        <v>5377.2489361702128</v>
      </c>
      <c r="BO17" s="227">
        <v>3612</v>
      </c>
    </row>
    <row r="18" spans="1:67" x14ac:dyDescent="0.35">
      <c r="A18" s="222" t="s">
        <v>27</v>
      </c>
      <c r="B18" s="222" t="s">
        <v>322</v>
      </c>
      <c r="C18" s="234"/>
      <c r="D18" s="227">
        <v>57</v>
      </c>
      <c r="E18" s="227">
        <v>68.851060000000004</v>
      </c>
      <c r="F18" s="227">
        <v>1207.9133333333334</v>
      </c>
      <c r="G18" s="227">
        <v>750</v>
      </c>
      <c r="H18" s="234"/>
      <c r="I18" s="227">
        <v>182</v>
      </c>
      <c r="J18" s="227">
        <v>764.12825999999995</v>
      </c>
      <c r="K18" s="227">
        <v>4198.5069230769232</v>
      </c>
      <c r="L18" s="227">
        <v>3600</v>
      </c>
      <c r="M18" s="234"/>
      <c r="N18" s="227">
        <v>96</v>
      </c>
      <c r="O18" s="227">
        <v>325.68336999999997</v>
      </c>
      <c r="P18" s="227">
        <v>3392.5351041666668</v>
      </c>
      <c r="Q18" s="227">
        <v>2812.5</v>
      </c>
      <c r="R18" s="234"/>
      <c r="S18" s="227">
        <v>78</v>
      </c>
      <c r="T18" s="227">
        <v>124.79571</v>
      </c>
      <c r="U18" s="227">
        <v>1599.9449999999999</v>
      </c>
      <c r="V18" s="227">
        <v>1147.5</v>
      </c>
      <c r="W18" s="234"/>
      <c r="X18" s="227">
        <v>63</v>
      </c>
      <c r="Y18" s="227">
        <v>52.234949999999998</v>
      </c>
      <c r="Z18" s="227">
        <v>829.12619047619046</v>
      </c>
      <c r="AA18" s="227">
        <v>660</v>
      </c>
      <c r="AB18" s="234"/>
      <c r="AC18" s="227">
        <v>34</v>
      </c>
      <c r="AD18" s="227">
        <v>36.381300000000003</v>
      </c>
      <c r="AE18" s="227">
        <v>1070.0382352941176</v>
      </c>
      <c r="AF18" s="227">
        <v>900</v>
      </c>
      <c r="AG18" s="234"/>
      <c r="AH18" s="227">
        <v>76</v>
      </c>
      <c r="AI18" s="227">
        <v>93.937629999999999</v>
      </c>
      <c r="AJ18" s="227">
        <v>1236.0214473684211</v>
      </c>
      <c r="AK18" s="227">
        <v>967.5</v>
      </c>
      <c r="AL18" s="234"/>
      <c r="AM18" s="227">
        <v>41</v>
      </c>
      <c r="AN18" s="227">
        <v>49.882379999999998</v>
      </c>
      <c r="AO18" s="227">
        <v>1216.6434146341464</v>
      </c>
      <c r="AP18" s="227">
        <v>950.4</v>
      </c>
      <c r="AQ18" s="234"/>
      <c r="AR18" s="227">
        <v>30</v>
      </c>
      <c r="AS18" s="227">
        <v>26.52375</v>
      </c>
      <c r="AT18" s="227">
        <v>884.125</v>
      </c>
      <c r="AU18" s="227">
        <v>825</v>
      </c>
      <c r="AV18" s="234"/>
      <c r="AW18" s="227">
        <v>34</v>
      </c>
      <c r="AX18" s="227">
        <v>51.24156</v>
      </c>
      <c r="AY18" s="227">
        <v>1507.1047058823528</v>
      </c>
      <c r="AZ18" s="227">
        <v>825.78</v>
      </c>
      <c r="BA18" s="234"/>
      <c r="BB18" s="227">
        <v>33</v>
      </c>
      <c r="BC18" s="227">
        <v>70.260000000000005</v>
      </c>
      <c r="BD18" s="227">
        <v>2129.090909090909</v>
      </c>
      <c r="BE18" s="227">
        <v>960</v>
      </c>
      <c r="BF18" s="234"/>
      <c r="BG18" s="227">
        <v>46</v>
      </c>
      <c r="BH18" s="227">
        <v>143.61960000000002</v>
      </c>
      <c r="BI18" s="227">
        <v>3122.1652173913044</v>
      </c>
      <c r="BJ18" s="227">
        <v>2985</v>
      </c>
      <c r="BK18" s="234"/>
      <c r="BL18" s="227">
        <v>59</v>
      </c>
      <c r="BM18" s="227">
        <v>222.32098000000002</v>
      </c>
      <c r="BN18" s="227">
        <v>3768.1522033898304</v>
      </c>
      <c r="BO18" s="227">
        <v>3675</v>
      </c>
    </row>
    <row r="19" spans="1:67" x14ac:dyDescent="0.35">
      <c r="A19" s="241" t="s">
        <v>28</v>
      </c>
      <c r="B19" s="241" t="s">
        <v>323</v>
      </c>
      <c r="C19" s="242"/>
      <c r="D19" s="242">
        <v>540</v>
      </c>
      <c r="E19" s="242">
        <v>1163.3428200000001</v>
      </c>
      <c r="F19" s="242">
        <v>2154.3385555555556</v>
      </c>
      <c r="G19" s="242">
        <v>1259.915</v>
      </c>
      <c r="H19" s="242"/>
      <c r="I19" s="242">
        <v>2845</v>
      </c>
      <c r="J19" s="242">
        <v>6671.7500499999996</v>
      </c>
      <c r="K19" s="242">
        <v>2345.0791036906853</v>
      </c>
      <c r="L19" s="242">
        <v>1379.3</v>
      </c>
      <c r="M19" s="242"/>
      <c r="N19" s="242">
        <v>1084</v>
      </c>
      <c r="O19" s="242">
        <v>1770.1103999999998</v>
      </c>
      <c r="P19" s="242">
        <v>1632.9431734317343</v>
      </c>
      <c r="Q19" s="242">
        <v>868.13</v>
      </c>
      <c r="R19" s="242"/>
      <c r="S19" s="242">
        <v>527</v>
      </c>
      <c r="T19" s="242">
        <v>1155.52061</v>
      </c>
      <c r="U19" s="242">
        <v>2192.6387286527515</v>
      </c>
      <c r="V19" s="242">
        <v>1200.94</v>
      </c>
      <c r="W19" s="242"/>
      <c r="X19" s="242">
        <v>748</v>
      </c>
      <c r="Y19" s="242">
        <v>1120.21432</v>
      </c>
      <c r="Z19" s="242">
        <v>1497.6127272727272</v>
      </c>
      <c r="AA19" s="242">
        <v>925.94499999999994</v>
      </c>
      <c r="AB19" s="242"/>
      <c r="AC19" s="242">
        <v>1009</v>
      </c>
      <c r="AD19" s="242">
        <v>2922.3670299999999</v>
      </c>
      <c r="AE19" s="242">
        <v>2896.3003270564914</v>
      </c>
      <c r="AF19" s="242">
        <v>1940.2</v>
      </c>
      <c r="AG19" s="242"/>
      <c r="AH19" s="242">
        <v>743</v>
      </c>
      <c r="AI19" s="242">
        <v>2176.5421800000004</v>
      </c>
      <c r="AJ19" s="242">
        <v>2929.3972812920592</v>
      </c>
      <c r="AK19" s="242">
        <v>1544.81</v>
      </c>
      <c r="AL19" s="242"/>
      <c r="AM19" s="242">
        <v>372</v>
      </c>
      <c r="AN19" s="242">
        <v>1164.05882</v>
      </c>
      <c r="AO19" s="242">
        <v>3129.190376344086</v>
      </c>
      <c r="AP19" s="242">
        <v>1237.5999999999999</v>
      </c>
      <c r="AQ19" s="242"/>
      <c r="AR19" s="242">
        <v>97</v>
      </c>
      <c r="AS19" s="242">
        <v>188.54845</v>
      </c>
      <c r="AT19" s="242">
        <v>1943.7984536082474</v>
      </c>
      <c r="AU19" s="242">
        <v>1130.33</v>
      </c>
      <c r="AV19" s="242"/>
      <c r="AW19" s="242">
        <v>2139</v>
      </c>
      <c r="AX19" s="242">
        <v>5679.7128499999999</v>
      </c>
      <c r="AY19" s="242">
        <v>2655.3122253389433</v>
      </c>
      <c r="AZ19" s="242">
        <v>1751.57</v>
      </c>
      <c r="BA19" s="242"/>
      <c r="BB19" s="242">
        <v>3037</v>
      </c>
      <c r="BC19" s="242">
        <v>9773.6824099999994</v>
      </c>
      <c r="BD19" s="242">
        <v>3218.2029667434967</v>
      </c>
      <c r="BE19" s="242">
        <v>1968.81</v>
      </c>
      <c r="BF19" s="242"/>
      <c r="BG19" s="242">
        <v>2089</v>
      </c>
      <c r="BH19" s="242">
        <v>4202.8298800000002</v>
      </c>
      <c r="BI19" s="242">
        <v>2011.8860124461464</v>
      </c>
      <c r="BJ19" s="242">
        <v>1370.8</v>
      </c>
      <c r="BK19" s="242"/>
      <c r="BL19" s="242">
        <v>1398</v>
      </c>
      <c r="BM19" s="242">
        <v>2840.2446800000002</v>
      </c>
      <c r="BN19" s="242">
        <v>2031.6485550786838</v>
      </c>
      <c r="BO19" s="242">
        <v>1176.9000000000001</v>
      </c>
    </row>
    <row r="20" spans="1:67" x14ac:dyDescent="0.35">
      <c r="A20" s="222" t="s">
        <v>29</v>
      </c>
      <c r="B20" s="222" t="s">
        <v>324</v>
      </c>
      <c r="C20" s="234"/>
      <c r="D20" s="227">
        <v>498</v>
      </c>
      <c r="E20" s="227">
        <v>1024.92869</v>
      </c>
      <c r="F20" s="227">
        <v>2058.0897389558231</v>
      </c>
      <c r="G20" s="227">
        <v>1211.49</v>
      </c>
      <c r="H20" s="234"/>
      <c r="I20" s="227">
        <v>2786</v>
      </c>
      <c r="J20" s="227">
        <v>6521.6130899999998</v>
      </c>
      <c r="K20" s="227">
        <v>2340.8517910983487</v>
      </c>
      <c r="L20" s="227">
        <v>1373.0349999999999</v>
      </c>
      <c r="M20" s="234"/>
      <c r="N20" s="227">
        <v>1032</v>
      </c>
      <c r="O20" s="227">
        <v>1576.9300700000001</v>
      </c>
      <c r="P20" s="227">
        <v>1528.0330135658915</v>
      </c>
      <c r="Q20" s="227">
        <v>824.46</v>
      </c>
      <c r="R20" s="234"/>
      <c r="S20" s="227">
        <v>517</v>
      </c>
      <c r="T20" s="227">
        <v>1137.67697</v>
      </c>
      <c r="U20" s="227">
        <v>2200.5357253384914</v>
      </c>
      <c r="V20" s="227">
        <v>1194.98</v>
      </c>
      <c r="W20" s="234"/>
      <c r="X20" s="227">
        <v>716</v>
      </c>
      <c r="Y20" s="227">
        <v>1061.73747</v>
      </c>
      <c r="Z20" s="227">
        <v>1482.873561452514</v>
      </c>
      <c r="AA20" s="227">
        <v>901.82500000000005</v>
      </c>
      <c r="AB20" s="234"/>
      <c r="AC20" s="227">
        <v>733</v>
      </c>
      <c r="AD20" s="227">
        <v>1819.0224800000001</v>
      </c>
      <c r="AE20" s="227">
        <v>2481.6132060027285</v>
      </c>
      <c r="AF20" s="227">
        <v>1566.48</v>
      </c>
      <c r="AG20" s="234"/>
      <c r="AH20" s="227">
        <v>464</v>
      </c>
      <c r="AI20" s="227">
        <v>1076.8493799999999</v>
      </c>
      <c r="AJ20" s="227">
        <v>2320.796077586207</v>
      </c>
      <c r="AK20" s="227">
        <v>1448.5300000000002</v>
      </c>
      <c r="AL20" s="234"/>
      <c r="AM20" s="227">
        <v>259</v>
      </c>
      <c r="AN20" s="227">
        <v>657.06157999999994</v>
      </c>
      <c r="AO20" s="227">
        <v>2536.9172972972974</v>
      </c>
      <c r="AP20" s="227">
        <v>1220.31</v>
      </c>
      <c r="AQ20" s="234"/>
      <c r="AR20" s="227">
        <v>69</v>
      </c>
      <c r="AS20" s="227">
        <v>133.18232</v>
      </c>
      <c r="AT20" s="227">
        <v>1930.1785507246377</v>
      </c>
      <c r="AU20" s="227">
        <v>785.23</v>
      </c>
      <c r="AV20" s="234"/>
      <c r="AW20" s="227">
        <v>1754</v>
      </c>
      <c r="AX20" s="227">
        <v>4024.3293399999998</v>
      </c>
      <c r="AY20" s="227">
        <v>2294.3724857468642</v>
      </c>
      <c r="AZ20" s="227">
        <v>1297.05</v>
      </c>
      <c r="BA20" s="234"/>
      <c r="BB20" s="227">
        <v>2872</v>
      </c>
      <c r="BC20" s="227">
        <v>8864.7636600000005</v>
      </c>
      <c r="BD20" s="227">
        <v>3086.6168732590531</v>
      </c>
      <c r="BE20" s="227">
        <v>1861.99</v>
      </c>
      <c r="BF20" s="234"/>
      <c r="BG20" s="227">
        <v>1967</v>
      </c>
      <c r="BH20" s="227">
        <v>3725.5204199999998</v>
      </c>
      <c r="BI20" s="227">
        <v>1894.011398068124</v>
      </c>
      <c r="BJ20" s="227">
        <v>1255.8</v>
      </c>
      <c r="BK20" s="234"/>
      <c r="BL20" s="227">
        <v>1294</v>
      </c>
      <c r="BM20" s="227">
        <v>2223.0880200000001</v>
      </c>
      <c r="BN20" s="227">
        <v>1717.9969242658424</v>
      </c>
      <c r="BO20" s="227">
        <v>1103.9000000000001</v>
      </c>
    </row>
    <row r="21" spans="1:67" x14ac:dyDescent="0.35">
      <c r="A21" s="222" t="s">
        <v>30</v>
      </c>
      <c r="B21" s="222" t="s">
        <v>325</v>
      </c>
      <c r="C21" s="234"/>
      <c r="D21" s="227">
        <v>58</v>
      </c>
      <c r="E21" s="227">
        <v>77.107020000000006</v>
      </c>
      <c r="F21" s="227">
        <v>1329.4313793103447</v>
      </c>
      <c r="G21" s="227">
        <v>916.69</v>
      </c>
      <c r="H21" s="234"/>
      <c r="I21" s="227">
        <v>3</v>
      </c>
      <c r="J21" s="227">
        <v>18.196459999999998</v>
      </c>
      <c r="K21" s="227">
        <v>6065.4866666666667</v>
      </c>
      <c r="L21" s="227">
        <v>505.76</v>
      </c>
      <c r="M21" s="234"/>
      <c r="N21" s="227">
        <v>5</v>
      </c>
      <c r="O21" s="227">
        <v>4.3158700000000003</v>
      </c>
      <c r="P21" s="227">
        <v>863.17399999999998</v>
      </c>
      <c r="Q21" s="227">
        <v>760.82</v>
      </c>
      <c r="R21" s="234"/>
      <c r="S21" s="227"/>
      <c r="T21" s="227"/>
      <c r="U21" s="227"/>
      <c r="V21" s="227"/>
      <c r="W21" s="234"/>
      <c r="X21" s="227"/>
      <c r="Y21" s="227"/>
      <c r="Z21" s="227"/>
      <c r="AA21" s="227"/>
      <c r="AB21" s="234"/>
      <c r="AC21" s="227">
        <v>533</v>
      </c>
      <c r="AD21" s="227">
        <v>1022.17888</v>
      </c>
      <c r="AE21" s="227">
        <v>1917.7840150093809</v>
      </c>
      <c r="AF21" s="227">
        <v>1302.01</v>
      </c>
      <c r="AG21" s="234"/>
      <c r="AH21" s="227">
        <v>333</v>
      </c>
      <c r="AI21" s="227">
        <v>435.09833000000003</v>
      </c>
      <c r="AJ21" s="227">
        <v>1306.6015915915916</v>
      </c>
      <c r="AK21" s="227">
        <v>758.64</v>
      </c>
      <c r="AL21" s="234"/>
      <c r="AM21" s="227">
        <v>131</v>
      </c>
      <c r="AN21" s="227">
        <v>222.14179000000001</v>
      </c>
      <c r="AO21" s="227">
        <v>1695.738854961832</v>
      </c>
      <c r="AP21" s="227">
        <v>740.11</v>
      </c>
      <c r="AQ21" s="234"/>
      <c r="AR21" s="227">
        <v>4</v>
      </c>
      <c r="AS21" s="227">
        <v>8.8505900000000004</v>
      </c>
      <c r="AT21" s="227">
        <v>2212.6475</v>
      </c>
      <c r="AU21" s="227">
        <v>1295.1949999999999</v>
      </c>
      <c r="AV21" s="234"/>
      <c r="AW21" s="227">
        <v>857</v>
      </c>
      <c r="AX21" s="227">
        <v>1529.9290600000002</v>
      </c>
      <c r="AY21" s="227">
        <v>1785.214772462077</v>
      </c>
      <c r="AZ21" s="227">
        <v>1293.29</v>
      </c>
      <c r="BA21" s="234"/>
      <c r="BB21" s="227">
        <v>507</v>
      </c>
      <c r="BC21" s="227">
        <v>594.37968000000001</v>
      </c>
      <c r="BD21" s="227">
        <v>1172.3465088757396</v>
      </c>
      <c r="BE21" s="227">
        <v>899.25</v>
      </c>
      <c r="BF21" s="234"/>
      <c r="BG21" s="227">
        <v>315</v>
      </c>
      <c r="BH21" s="227">
        <v>379.82029</v>
      </c>
      <c r="BI21" s="227">
        <v>1205.7786984126983</v>
      </c>
      <c r="BJ21" s="227">
        <v>850.2</v>
      </c>
      <c r="BK21" s="234"/>
      <c r="BL21" s="227">
        <v>97</v>
      </c>
      <c r="BM21" s="227">
        <v>82.054880000000011</v>
      </c>
      <c r="BN21" s="227">
        <v>845.92659793814437</v>
      </c>
      <c r="BO21" s="227">
        <v>695.97</v>
      </c>
    </row>
    <row r="22" spans="1:67" x14ac:dyDescent="0.35">
      <c r="A22" s="222" t="s">
        <v>31</v>
      </c>
      <c r="B22" s="222" t="s">
        <v>326</v>
      </c>
      <c r="C22" s="234"/>
      <c r="D22" s="227"/>
      <c r="E22" s="227"/>
      <c r="F22" s="227"/>
      <c r="G22" s="227"/>
      <c r="H22" s="234"/>
      <c r="I22" s="227"/>
      <c r="J22" s="227"/>
      <c r="K22" s="227"/>
      <c r="L22" s="227"/>
      <c r="M22" s="234"/>
      <c r="N22" s="227"/>
      <c r="O22" s="227"/>
      <c r="P22" s="227"/>
      <c r="Q22" s="227"/>
      <c r="R22" s="234"/>
      <c r="S22" s="227"/>
      <c r="T22" s="227"/>
      <c r="U22" s="227"/>
      <c r="V22" s="227"/>
      <c r="W22" s="234"/>
      <c r="X22" s="227"/>
      <c r="Y22" s="227"/>
      <c r="Z22" s="227"/>
      <c r="AA22" s="227"/>
      <c r="AB22" s="234"/>
      <c r="AC22" s="227">
        <v>2</v>
      </c>
      <c r="AD22" s="227">
        <v>6.3011400000000002</v>
      </c>
      <c r="AE22" s="227">
        <v>3150.57</v>
      </c>
      <c r="AF22" s="227">
        <v>3150.57</v>
      </c>
      <c r="AG22" s="234"/>
      <c r="AH22" s="227">
        <v>34</v>
      </c>
      <c r="AI22" s="227">
        <v>278.60205999999999</v>
      </c>
      <c r="AJ22" s="227">
        <v>8194.1782352941173</v>
      </c>
      <c r="AK22" s="227">
        <v>5511.1200000000008</v>
      </c>
      <c r="AL22" s="234"/>
      <c r="AM22" s="227" t="s">
        <v>507</v>
      </c>
      <c r="AN22" s="227" t="s">
        <v>507</v>
      </c>
      <c r="AO22" s="227" t="s">
        <v>507</v>
      </c>
      <c r="AP22" s="227" t="s">
        <v>507</v>
      </c>
      <c r="AQ22" s="234"/>
      <c r="AR22" s="227"/>
      <c r="AS22" s="227"/>
      <c r="AT22" s="227"/>
      <c r="AU22" s="227"/>
      <c r="AV22" s="234"/>
      <c r="AW22" s="227"/>
      <c r="AX22" s="227"/>
      <c r="AY22" s="227"/>
      <c r="AZ22" s="227"/>
      <c r="BA22" s="234"/>
      <c r="BB22" s="227"/>
      <c r="BC22" s="227"/>
      <c r="BD22" s="227"/>
      <c r="BE22" s="227"/>
      <c r="BF22" s="234"/>
      <c r="BG22" s="227"/>
      <c r="BH22" s="227"/>
      <c r="BI22" s="227"/>
      <c r="BJ22" s="227"/>
      <c r="BK22" s="234"/>
      <c r="BL22" s="227"/>
      <c r="BM22" s="227"/>
      <c r="BN22" s="227"/>
      <c r="BO22" s="227"/>
    </row>
    <row r="23" spans="1:67" x14ac:dyDescent="0.35">
      <c r="A23" s="222" t="s">
        <v>32</v>
      </c>
      <c r="B23" s="222" t="s">
        <v>327</v>
      </c>
      <c r="C23" s="234"/>
      <c r="D23" s="227">
        <v>28</v>
      </c>
      <c r="E23" s="227">
        <v>59.590170000000001</v>
      </c>
      <c r="F23" s="227">
        <v>2128.2203571428572</v>
      </c>
      <c r="G23" s="227">
        <v>1747</v>
      </c>
      <c r="H23" s="234"/>
      <c r="I23" s="227">
        <v>52</v>
      </c>
      <c r="J23" s="227">
        <v>128.47438</v>
      </c>
      <c r="K23" s="227">
        <v>2470.6611538461539</v>
      </c>
      <c r="L23" s="227">
        <v>1712.06</v>
      </c>
      <c r="M23" s="234"/>
      <c r="N23" s="227">
        <v>51</v>
      </c>
      <c r="O23" s="227">
        <v>184.80610000000001</v>
      </c>
      <c r="P23" s="227">
        <v>3623.649019607843</v>
      </c>
      <c r="Q23" s="227">
        <v>1624.71</v>
      </c>
      <c r="R23" s="234"/>
      <c r="S23" s="227">
        <v>10</v>
      </c>
      <c r="T23" s="227">
        <v>17.47</v>
      </c>
      <c r="U23" s="227">
        <v>1747</v>
      </c>
      <c r="V23" s="227">
        <v>1546.095</v>
      </c>
      <c r="W23" s="234"/>
      <c r="X23" s="227">
        <v>34</v>
      </c>
      <c r="Y23" s="227">
        <v>57.993960000000001</v>
      </c>
      <c r="Z23" s="227">
        <v>1705.704705882353</v>
      </c>
      <c r="AA23" s="227">
        <v>1240.3699999999999</v>
      </c>
      <c r="AB23" s="234"/>
      <c r="AC23" s="227">
        <v>31</v>
      </c>
      <c r="AD23" s="227">
        <v>74.428929999999994</v>
      </c>
      <c r="AE23" s="227">
        <v>2400.9332258064514</v>
      </c>
      <c r="AF23" s="227">
        <v>2148.81</v>
      </c>
      <c r="AG23" s="234"/>
      <c r="AH23" s="227">
        <v>80</v>
      </c>
      <c r="AI23" s="227">
        <v>385.98346999999995</v>
      </c>
      <c r="AJ23" s="227">
        <v>4824.7933750000002</v>
      </c>
      <c r="AK23" s="227">
        <v>3135.8649999999998</v>
      </c>
      <c r="AL23" s="234"/>
      <c r="AM23" s="227">
        <v>40</v>
      </c>
      <c r="AN23" s="227">
        <v>284.17223000000001</v>
      </c>
      <c r="AO23" s="227">
        <v>7104.3057500000004</v>
      </c>
      <c r="AP23" s="227">
        <v>1912.9650000000001</v>
      </c>
      <c r="AQ23" s="234"/>
      <c r="AR23" s="227">
        <v>34</v>
      </c>
      <c r="AS23" s="227">
        <v>57.993960000000001</v>
      </c>
      <c r="AT23" s="227">
        <v>1705.704705882353</v>
      </c>
      <c r="AU23" s="227">
        <v>1240.3699999999999</v>
      </c>
      <c r="AV23" s="234"/>
      <c r="AW23" s="227">
        <v>63</v>
      </c>
      <c r="AX23" s="227">
        <v>124.13544999999999</v>
      </c>
      <c r="AY23" s="227">
        <v>1970.4039682539683</v>
      </c>
      <c r="AZ23" s="227">
        <v>1764.47</v>
      </c>
      <c r="BA23" s="234"/>
      <c r="BB23" s="227">
        <v>37</v>
      </c>
      <c r="BC23" s="227">
        <v>313.25721999999996</v>
      </c>
      <c r="BD23" s="227">
        <v>8466.4113513513512</v>
      </c>
      <c r="BE23" s="227">
        <v>1799.41</v>
      </c>
      <c r="BF23" s="234"/>
      <c r="BG23" s="227">
        <v>32</v>
      </c>
      <c r="BH23" s="227">
        <v>95.363579999999999</v>
      </c>
      <c r="BI23" s="227">
        <v>2980.1118750000001</v>
      </c>
      <c r="BJ23" s="227">
        <v>2568.09</v>
      </c>
      <c r="BK23" s="234"/>
      <c r="BL23" s="227">
        <v>70</v>
      </c>
      <c r="BM23" s="227">
        <v>531.44281000000001</v>
      </c>
      <c r="BN23" s="227">
        <v>7592.0401428571431</v>
      </c>
      <c r="BO23" s="227">
        <v>4134.8</v>
      </c>
    </row>
    <row r="24" spans="1:67" x14ac:dyDescent="0.35">
      <c r="A24" s="228" t="s">
        <v>334</v>
      </c>
      <c r="B24" s="228"/>
      <c r="C24" s="234"/>
      <c r="D24" s="234"/>
      <c r="E24" s="234">
        <f>E25+E26+E27+E30</f>
        <v>24276.27506</v>
      </c>
      <c r="F24" s="234"/>
      <c r="G24" s="234"/>
      <c r="H24" s="234"/>
      <c r="I24" s="234"/>
      <c r="J24" s="234">
        <f>J25+J26+J27+J30</f>
        <v>101342.97410000001</v>
      </c>
      <c r="K24" s="234"/>
      <c r="L24" s="234"/>
      <c r="M24" s="234"/>
      <c r="N24" s="234"/>
      <c r="O24" s="234">
        <f>O25+O26+O27+O30</f>
        <v>25062.50837</v>
      </c>
      <c r="P24" s="234"/>
      <c r="Q24" s="234"/>
      <c r="R24" s="234"/>
      <c r="S24" s="234"/>
      <c r="T24" s="234">
        <f>T25+T26+T27+T30</f>
        <v>47305.491470000001</v>
      </c>
      <c r="U24" s="234"/>
      <c r="V24" s="234"/>
      <c r="W24" s="234"/>
      <c r="X24" s="234"/>
      <c r="Y24" s="234">
        <f>Y25+Y26+Y27+Y30</f>
        <v>23664.996150000003</v>
      </c>
      <c r="Z24" s="234"/>
      <c r="AA24" s="234"/>
      <c r="AB24" s="234"/>
      <c r="AC24" s="234"/>
      <c r="AD24" s="234">
        <f>AD25+AD26+AD27+AD30</f>
        <v>24550.313540000003</v>
      </c>
      <c r="AE24" s="234"/>
      <c r="AF24" s="234"/>
      <c r="AG24" s="234"/>
      <c r="AH24" s="234"/>
      <c r="AI24" s="234">
        <f>AI25+AI26+AI27+AI30</f>
        <v>16058.317570000001</v>
      </c>
      <c r="AJ24" s="234"/>
      <c r="AK24" s="234"/>
      <c r="AL24" s="234"/>
      <c r="AM24" s="234"/>
      <c r="AN24" s="234">
        <f>AN25+AN26+AN27+AN30</f>
        <v>17543.785699999997</v>
      </c>
      <c r="AO24" s="234"/>
      <c r="AP24" s="234"/>
      <c r="AQ24" s="234"/>
      <c r="AR24" s="234"/>
      <c r="AS24" s="234">
        <f>AS25+AS26+AS27+AS30</f>
        <v>12092.55467</v>
      </c>
      <c r="AT24" s="234"/>
      <c r="AU24" s="234"/>
      <c r="AV24" s="234"/>
      <c r="AW24" s="234"/>
      <c r="AX24" s="234">
        <f>AX25+AX26+AX27+AX30</f>
        <v>19456.092860000004</v>
      </c>
      <c r="AY24" s="234"/>
      <c r="AZ24" s="234"/>
      <c r="BA24" s="234"/>
      <c r="BB24" s="234"/>
      <c r="BC24" s="234">
        <f>BC25+BC26+BC27+BC30</f>
        <v>32788.825259999998</v>
      </c>
      <c r="BD24" s="234"/>
      <c r="BE24" s="234"/>
      <c r="BF24" s="234"/>
      <c r="BG24" s="234"/>
      <c r="BH24" s="234">
        <f>BH25+BH26+BH27+BH30</f>
        <v>27325.788359999999</v>
      </c>
      <c r="BI24" s="234"/>
      <c r="BJ24" s="234"/>
      <c r="BK24" s="234"/>
      <c r="BL24" s="234"/>
      <c r="BM24" s="234">
        <f>BM25+BM26+BM27+BM30</f>
        <v>11475.497790000001</v>
      </c>
      <c r="BN24" s="234"/>
      <c r="BO24" s="234"/>
    </row>
    <row r="25" spans="1:67" x14ac:dyDescent="0.35">
      <c r="A25" s="235" t="s">
        <v>34</v>
      </c>
      <c r="B25" s="235" t="s">
        <v>299</v>
      </c>
      <c r="C25" s="230"/>
      <c r="D25" s="236">
        <v>1190</v>
      </c>
      <c r="E25" s="236">
        <v>20035.16822</v>
      </c>
      <c r="F25" s="236">
        <v>16836.27581512605</v>
      </c>
      <c r="G25" s="236">
        <v>13381.720000000001</v>
      </c>
      <c r="H25" s="234"/>
      <c r="I25" s="236">
        <v>5702</v>
      </c>
      <c r="J25" s="236">
        <v>94981.853400000007</v>
      </c>
      <c r="K25" s="236">
        <v>16657.63826727464</v>
      </c>
      <c r="L25" s="236">
        <v>14010.329999999998</v>
      </c>
      <c r="M25" s="230"/>
      <c r="N25" s="236">
        <v>1579</v>
      </c>
      <c r="O25" s="236">
        <v>20661.529119999999</v>
      </c>
      <c r="P25" s="236">
        <v>13085.198936035466</v>
      </c>
      <c r="Q25" s="236">
        <v>11208.560000000001</v>
      </c>
      <c r="R25" s="230"/>
      <c r="S25" s="236">
        <v>2054</v>
      </c>
      <c r="T25" s="236">
        <v>43517.6014</v>
      </c>
      <c r="U25" s="236">
        <v>21186.758227848102</v>
      </c>
      <c r="V25" s="236">
        <v>17495.669999999998</v>
      </c>
      <c r="W25" s="230"/>
      <c r="X25" s="236">
        <v>1406</v>
      </c>
      <c r="Y25" s="236">
        <v>19690.31234</v>
      </c>
      <c r="Z25" s="236">
        <v>14004.489573257468</v>
      </c>
      <c r="AA25" s="236">
        <v>10769.855</v>
      </c>
      <c r="AB25" s="230"/>
      <c r="AC25" s="236">
        <v>791</v>
      </c>
      <c r="AD25" s="236">
        <v>10119.016449999999</v>
      </c>
      <c r="AE25" s="236">
        <v>12792.688305941845</v>
      </c>
      <c r="AF25" s="236">
        <v>11235.92</v>
      </c>
      <c r="AG25" s="230"/>
      <c r="AH25" s="236">
        <v>305</v>
      </c>
      <c r="AI25" s="236">
        <v>4311.5946299999996</v>
      </c>
      <c r="AJ25" s="236">
        <v>14136.375836065574</v>
      </c>
      <c r="AK25" s="236">
        <v>12065</v>
      </c>
      <c r="AL25" s="230"/>
      <c r="AM25" s="236">
        <v>480</v>
      </c>
      <c r="AN25" s="236">
        <v>6189.0391499999996</v>
      </c>
      <c r="AO25" s="236">
        <v>12893.8315625</v>
      </c>
      <c r="AP25" s="236">
        <v>9746.3950000000004</v>
      </c>
      <c r="AQ25" s="230"/>
      <c r="AR25" s="236">
        <v>402</v>
      </c>
      <c r="AS25" s="236">
        <v>7101.5907900000002</v>
      </c>
      <c r="AT25" s="236">
        <v>17665.648731343284</v>
      </c>
      <c r="AU25" s="236">
        <v>17527.849999999999</v>
      </c>
      <c r="AV25" s="230"/>
      <c r="AW25" s="236">
        <v>925</v>
      </c>
      <c r="AX25" s="236">
        <v>9334.9875900000006</v>
      </c>
      <c r="AY25" s="236">
        <v>10091.878475675676</v>
      </c>
      <c r="AZ25" s="236">
        <v>8452.1500000000015</v>
      </c>
      <c r="BA25" s="230"/>
      <c r="BB25" s="236">
        <v>778</v>
      </c>
      <c r="BC25" s="236">
        <v>5228.8469999999998</v>
      </c>
      <c r="BD25" s="236">
        <v>6720.8830334190234</v>
      </c>
      <c r="BE25" s="236">
        <v>6723.335</v>
      </c>
      <c r="BF25" s="230"/>
      <c r="BG25" s="236">
        <v>1724</v>
      </c>
      <c r="BH25" s="236">
        <v>21765.591929999999</v>
      </c>
      <c r="BI25" s="236">
        <v>12625.053323665894</v>
      </c>
      <c r="BJ25" s="236">
        <v>9776.92</v>
      </c>
      <c r="BK25" s="230"/>
      <c r="BL25" s="236">
        <v>536</v>
      </c>
      <c r="BM25" s="236">
        <v>5145.8785499999994</v>
      </c>
      <c r="BN25" s="236">
        <v>9600.5196828358203</v>
      </c>
      <c r="BO25" s="236">
        <v>8351.92</v>
      </c>
    </row>
    <row r="26" spans="1:67" x14ac:dyDescent="0.35">
      <c r="A26" s="235" t="s">
        <v>35</v>
      </c>
      <c r="B26" s="235" t="s">
        <v>300</v>
      </c>
      <c r="C26" s="230"/>
      <c r="D26" s="236">
        <v>329</v>
      </c>
      <c r="E26" s="236">
        <v>1152.6074199999998</v>
      </c>
      <c r="F26" s="236">
        <v>3503.3660182370822</v>
      </c>
      <c r="G26" s="236">
        <v>1808.1</v>
      </c>
      <c r="H26" s="234"/>
      <c r="I26" s="236">
        <v>1880</v>
      </c>
      <c r="J26" s="236">
        <v>2677.5428199999997</v>
      </c>
      <c r="K26" s="236">
        <v>1424.2249042553192</v>
      </c>
      <c r="L26" s="236">
        <v>1029.9450000000002</v>
      </c>
      <c r="M26" s="230"/>
      <c r="N26" s="236">
        <v>425</v>
      </c>
      <c r="O26" s="236">
        <v>1238.8313600000001</v>
      </c>
      <c r="P26" s="236">
        <v>2914.897317647059</v>
      </c>
      <c r="Q26" s="236">
        <v>1357.76</v>
      </c>
      <c r="R26" s="230"/>
      <c r="S26" s="236">
        <v>778</v>
      </c>
      <c r="T26" s="236">
        <v>1256.0173500000001</v>
      </c>
      <c r="U26" s="236">
        <v>1614.4181876606683</v>
      </c>
      <c r="V26" s="236">
        <v>1219.5650000000001</v>
      </c>
      <c r="W26" s="230"/>
      <c r="X26" s="236">
        <v>422</v>
      </c>
      <c r="Y26" s="236">
        <v>1194.94219</v>
      </c>
      <c r="Z26" s="236">
        <v>2831.6165639810429</v>
      </c>
      <c r="AA26" s="236">
        <v>1441.0749999999998</v>
      </c>
      <c r="AB26" s="230"/>
      <c r="AC26" s="236">
        <v>1639</v>
      </c>
      <c r="AD26" s="236">
        <v>8127.8424100000002</v>
      </c>
      <c r="AE26" s="236">
        <v>4959.0252654057349</v>
      </c>
      <c r="AF26" s="236">
        <v>3218.19</v>
      </c>
      <c r="AG26" s="230"/>
      <c r="AH26" s="236">
        <v>968</v>
      </c>
      <c r="AI26" s="236">
        <v>6086.9114200000004</v>
      </c>
      <c r="AJ26" s="236">
        <v>6288.1316322314051</v>
      </c>
      <c r="AK26" s="236">
        <v>3813.81</v>
      </c>
      <c r="AL26" s="230"/>
      <c r="AM26" s="236">
        <v>1348</v>
      </c>
      <c r="AN26" s="236">
        <v>6874.0428300000003</v>
      </c>
      <c r="AO26" s="236">
        <v>5099.438301186944</v>
      </c>
      <c r="AP26" s="236">
        <v>3302.0600000000004</v>
      </c>
      <c r="AQ26" s="230"/>
      <c r="AR26" s="236">
        <v>268</v>
      </c>
      <c r="AS26" s="236">
        <v>1978.2601599999998</v>
      </c>
      <c r="AT26" s="236">
        <v>7381.56776119403</v>
      </c>
      <c r="AU26" s="236">
        <v>2162.59</v>
      </c>
      <c r="AV26" s="230"/>
      <c r="AW26" s="236">
        <v>623</v>
      </c>
      <c r="AX26" s="236">
        <v>3030.4347499999999</v>
      </c>
      <c r="AY26" s="236">
        <v>4864.2612359550558</v>
      </c>
      <c r="AZ26" s="236">
        <v>3280.9399999999996</v>
      </c>
      <c r="BA26" s="230"/>
      <c r="BB26" s="236">
        <v>1143</v>
      </c>
      <c r="BC26" s="236">
        <v>10071.612499999999</v>
      </c>
      <c r="BD26" s="236">
        <v>8811.5594925634305</v>
      </c>
      <c r="BE26" s="236">
        <v>5144.1899999999996</v>
      </c>
      <c r="BF26" s="230"/>
      <c r="BG26" s="236">
        <v>647</v>
      </c>
      <c r="BH26" s="236">
        <v>1820.8524299999999</v>
      </c>
      <c r="BI26" s="236">
        <v>2814.3005100463679</v>
      </c>
      <c r="BJ26" s="236">
        <v>1634.8899999999999</v>
      </c>
      <c r="BK26" s="230"/>
      <c r="BL26" s="236">
        <v>385</v>
      </c>
      <c r="BM26" s="236">
        <v>2443.6541200000001</v>
      </c>
      <c r="BN26" s="236">
        <v>6347.1535584415587</v>
      </c>
      <c r="BO26" s="236">
        <v>3146.9300000000003</v>
      </c>
    </row>
    <row r="27" spans="1:67" x14ac:dyDescent="0.35">
      <c r="A27" s="228" t="s">
        <v>36</v>
      </c>
      <c r="B27" s="228" t="s">
        <v>301</v>
      </c>
      <c r="C27" s="234"/>
      <c r="D27" s="234">
        <v>284</v>
      </c>
      <c r="E27" s="234">
        <v>1940.83241</v>
      </c>
      <c r="F27" s="234">
        <v>6833.9169366197184</v>
      </c>
      <c r="G27" s="234">
        <v>4839.25</v>
      </c>
      <c r="H27" s="234"/>
      <c r="I27" s="234">
        <v>466</v>
      </c>
      <c r="J27" s="234">
        <v>2962.4490499999997</v>
      </c>
      <c r="K27" s="234">
        <v>6357.1868025751073</v>
      </c>
      <c r="L27" s="234">
        <v>4428.0249999999996</v>
      </c>
      <c r="M27" s="234"/>
      <c r="N27" s="234">
        <v>402</v>
      </c>
      <c r="O27" s="234">
        <v>2703.9939199999999</v>
      </c>
      <c r="P27" s="234">
        <v>6726.353034825871</v>
      </c>
      <c r="Q27" s="234">
        <v>4741.5</v>
      </c>
      <c r="R27" s="234"/>
      <c r="S27" s="234">
        <v>241</v>
      </c>
      <c r="T27" s="234">
        <v>1483.5362500000001</v>
      </c>
      <c r="U27" s="234">
        <v>6155.7520746887967</v>
      </c>
      <c r="V27" s="234">
        <v>3839.7</v>
      </c>
      <c r="W27" s="234"/>
      <c r="X27" s="234">
        <v>210</v>
      </c>
      <c r="Y27" s="234">
        <v>1127.12545</v>
      </c>
      <c r="Z27" s="234">
        <v>5367.2640476190472</v>
      </c>
      <c r="AA27" s="234">
        <v>3760.85</v>
      </c>
      <c r="AB27" s="234"/>
      <c r="AC27" s="234">
        <v>898</v>
      </c>
      <c r="AD27" s="234">
        <v>5289.5897800000002</v>
      </c>
      <c r="AE27" s="234">
        <v>5890.4117817371935</v>
      </c>
      <c r="AF27" s="234">
        <v>3975.25</v>
      </c>
      <c r="AG27" s="234"/>
      <c r="AH27" s="234">
        <v>765</v>
      </c>
      <c r="AI27" s="234">
        <v>4159.2142000000003</v>
      </c>
      <c r="AJ27" s="234">
        <v>5436.8813071895429</v>
      </c>
      <c r="AK27" s="234">
        <v>3622.5</v>
      </c>
      <c r="AL27" s="234"/>
      <c r="AM27" s="234">
        <v>802</v>
      </c>
      <c r="AN27" s="234">
        <v>3562.8289399999999</v>
      </c>
      <c r="AO27" s="234">
        <v>4442.4300997506234</v>
      </c>
      <c r="AP27" s="234">
        <v>2682</v>
      </c>
      <c r="AQ27" s="234"/>
      <c r="AR27" s="234">
        <v>403</v>
      </c>
      <c r="AS27" s="234">
        <v>1703.0059699999999</v>
      </c>
      <c r="AT27" s="234">
        <v>4225.8212655086845</v>
      </c>
      <c r="AU27" s="234">
        <v>2443.5</v>
      </c>
      <c r="AV27" s="234"/>
      <c r="AW27" s="234">
        <v>654</v>
      </c>
      <c r="AX27" s="234">
        <v>5290.8331500000004</v>
      </c>
      <c r="AY27" s="234">
        <v>8089.9589449541281</v>
      </c>
      <c r="AZ27" s="234">
        <v>5994</v>
      </c>
      <c r="BA27" s="234"/>
      <c r="BB27" s="234">
        <v>1413</v>
      </c>
      <c r="BC27" s="234">
        <v>15212.684029999999</v>
      </c>
      <c r="BD27" s="234">
        <v>10766.230736022646</v>
      </c>
      <c r="BE27" s="234">
        <v>7366.5</v>
      </c>
      <c r="BF27" s="234"/>
      <c r="BG27" s="234">
        <v>428</v>
      </c>
      <c r="BH27" s="234">
        <v>3155.4339100000002</v>
      </c>
      <c r="BI27" s="234">
        <v>7372.5091355140185</v>
      </c>
      <c r="BJ27" s="234">
        <v>4997.0650000000005</v>
      </c>
      <c r="BK27" s="234"/>
      <c r="BL27" s="234">
        <v>505</v>
      </c>
      <c r="BM27" s="234">
        <v>3603.3640599999999</v>
      </c>
      <c r="BN27" s="234">
        <v>7135.3743762376234</v>
      </c>
      <c r="BO27" s="234">
        <v>4995.2</v>
      </c>
    </row>
    <row r="28" spans="1:67" x14ac:dyDescent="0.35">
      <c r="A28" s="222" t="s">
        <v>37</v>
      </c>
      <c r="B28" s="222" t="s">
        <v>302</v>
      </c>
      <c r="C28" s="234"/>
      <c r="D28" s="227">
        <v>230</v>
      </c>
      <c r="E28" s="227">
        <v>1634.4726799999999</v>
      </c>
      <c r="F28" s="227">
        <v>7106.4029565217388</v>
      </c>
      <c r="G28" s="227">
        <v>5113.875</v>
      </c>
      <c r="H28" s="234"/>
      <c r="I28" s="227">
        <v>308</v>
      </c>
      <c r="J28" s="227">
        <v>2079.3720699999999</v>
      </c>
      <c r="K28" s="227">
        <v>6751.2080194805194</v>
      </c>
      <c r="L28" s="227">
        <v>3298.77</v>
      </c>
      <c r="M28" s="234"/>
      <c r="N28" s="227">
        <v>352</v>
      </c>
      <c r="O28" s="227">
        <v>2365.3458700000001</v>
      </c>
      <c r="P28" s="227">
        <v>6719.7325852272725</v>
      </c>
      <c r="Q28" s="227">
        <v>4612.25</v>
      </c>
      <c r="R28" s="234"/>
      <c r="S28" s="227">
        <v>139</v>
      </c>
      <c r="T28" s="227">
        <v>849.97073999999998</v>
      </c>
      <c r="U28" s="227">
        <v>6114.8974100719424</v>
      </c>
      <c r="V28" s="227">
        <v>2412</v>
      </c>
      <c r="W28" s="234"/>
      <c r="X28" s="227">
        <v>165</v>
      </c>
      <c r="Y28" s="227">
        <v>817.68651999999997</v>
      </c>
      <c r="Z28" s="227">
        <v>4955.6758787878789</v>
      </c>
      <c r="AA28" s="227">
        <v>2988</v>
      </c>
      <c r="AB28" s="234"/>
      <c r="AC28" s="227">
        <v>768</v>
      </c>
      <c r="AD28" s="227">
        <v>4547.0740700000006</v>
      </c>
      <c r="AE28" s="227">
        <v>5920.6693619791668</v>
      </c>
      <c r="AF28" s="227">
        <v>3650.4</v>
      </c>
      <c r="AG28" s="234"/>
      <c r="AH28" s="227">
        <v>672</v>
      </c>
      <c r="AI28" s="227">
        <v>3783.8598199999997</v>
      </c>
      <c r="AJ28" s="227">
        <v>5630.743779761905</v>
      </c>
      <c r="AK28" s="227">
        <v>3714.54</v>
      </c>
      <c r="AL28" s="234"/>
      <c r="AM28" s="227">
        <v>707</v>
      </c>
      <c r="AN28" s="227">
        <v>3155.0266000000001</v>
      </c>
      <c r="AO28" s="227">
        <v>4462.5553041018384</v>
      </c>
      <c r="AP28" s="227">
        <v>2652</v>
      </c>
      <c r="AQ28" s="234"/>
      <c r="AR28" s="227">
        <v>347</v>
      </c>
      <c r="AS28" s="227">
        <v>1468.0974199999998</v>
      </c>
      <c r="AT28" s="227">
        <v>4230.8282997118158</v>
      </c>
      <c r="AU28" s="227">
        <v>2412</v>
      </c>
      <c r="AV28" s="234"/>
      <c r="AW28" s="227">
        <v>527</v>
      </c>
      <c r="AX28" s="227">
        <v>4461.91111</v>
      </c>
      <c r="AY28" s="227">
        <v>8466.6244971536998</v>
      </c>
      <c r="AZ28" s="227">
        <v>7207.88</v>
      </c>
      <c r="BA28" s="234"/>
      <c r="BB28" s="227">
        <v>1124</v>
      </c>
      <c r="BC28" s="227">
        <v>13115.15201</v>
      </c>
      <c r="BD28" s="227">
        <v>11668.284706405693</v>
      </c>
      <c r="BE28" s="227">
        <v>9225.5</v>
      </c>
      <c r="BF28" s="234"/>
      <c r="BG28" s="227">
        <v>341</v>
      </c>
      <c r="BH28" s="227">
        <v>2543.5834399999999</v>
      </c>
      <c r="BI28" s="227">
        <v>7459.188973607038</v>
      </c>
      <c r="BJ28" s="227">
        <v>5166</v>
      </c>
      <c r="BK28" s="234"/>
      <c r="BL28" s="227">
        <v>435</v>
      </c>
      <c r="BM28" s="227">
        <v>3052.7875600000002</v>
      </c>
      <c r="BN28" s="227">
        <v>7017.9024367816091</v>
      </c>
      <c r="BO28" s="227">
        <v>4977</v>
      </c>
    </row>
    <row r="29" spans="1:67" x14ac:dyDescent="0.35">
      <c r="A29" s="222" t="s">
        <v>38</v>
      </c>
      <c r="B29" s="222" t="s">
        <v>303</v>
      </c>
      <c r="C29" s="234"/>
      <c r="D29" s="227">
        <v>76</v>
      </c>
      <c r="E29" s="227">
        <v>306.35972999999996</v>
      </c>
      <c r="F29" s="227">
        <v>4031.0490789473683</v>
      </c>
      <c r="G29" s="227">
        <v>3294.0749999999998</v>
      </c>
      <c r="H29" s="234"/>
      <c r="I29" s="227">
        <v>222</v>
      </c>
      <c r="J29" s="227">
        <v>883.07697999999993</v>
      </c>
      <c r="K29" s="227">
        <v>3977.8242342342342</v>
      </c>
      <c r="L29" s="227">
        <v>3699</v>
      </c>
      <c r="M29" s="234"/>
      <c r="N29" s="227">
        <v>111</v>
      </c>
      <c r="O29" s="227">
        <v>338.64805000000001</v>
      </c>
      <c r="P29" s="227">
        <v>3050.8833333333332</v>
      </c>
      <c r="Q29" s="227">
        <v>2971.7</v>
      </c>
      <c r="R29" s="234"/>
      <c r="S29" s="227">
        <v>132</v>
      </c>
      <c r="T29" s="227">
        <v>633.56551000000002</v>
      </c>
      <c r="U29" s="227">
        <v>4799.7387121212123</v>
      </c>
      <c r="V29" s="227">
        <v>3953.9</v>
      </c>
      <c r="W29" s="234"/>
      <c r="X29" s="227">
        <v>101</v>
      </c>
      <c r="Y29" s="227">
        <v>309.43892999999997</v>
      </c>
      <c r="Z29" s="227">
        <v>3063.751782178218</v>
      </c>
      <c r="AA29" s="227">
        <v>2836.2999999999997</v>
      </c>
      <c r="AB29" s="234"/>
      <c r="AC29" s="227">
        <v>254</v>
      </c>
      <c r="AD29" s="227">
        <v>742.51571000000001</v>
      </c>
      <c r="AE29" s="227">
        <v>2923.2901968503938</v>
      </c>
      <c r="AF29" s="227">
        <v>2465.0250000000001</v>
      </c>
      <c r="AG29" s="234"/>
      <c r="AH29" s="227">
        <v>204</v>
      </c>
      <c r="AI29" s="227">
        <v>375.35437999999999</v>
      </c>
      <c r="AJ29" s="227">
        <v>1839.9724509803921</v>
      </c>
      <c r="AK29" s="227">
        <v>1312.0250000000001</v>
      </c>
      <c r="AL29" s="234"/>
      <c r="AM29" s="227">
        <v>241</v>
      </c>
      <c r="AN29" s="227">
        <v>407.80234000000002</v>
      </c>
      <c r="AO29" s="227">
        <v>1692.1258921161825</v>
      </c>
      <c r="AP29" s="227">
        <v>1254</v>
      </c>
      <c r="AQ29" s="234"/>
      <c r="AR29" s="227">
        <v>115</v>
      </c>
      <c r="AS29" s="227">
        <v>234.90854999999999</v>
      </c>
      <c r="AT29" s="227">
        <v>2042.6830434782607</v>
      </c>
      <c r="AU29" s="227">
        <v>1392</v>
      </c>
      <c r="AV29" s="234"/>
      <c r="AW29" s="227">
        <v>217</v>
      </c>
      <c r="AX29" s="227">
        <v>828.92204000000004</v>
      </c>
      <c r="AY29" s="227">
        <v>3819.9172350230415</v>
      </c>
      <c r="AZ29" s="227">
        <v>3775.5</v>
      </c>
      <c r="BA29" s="234"/>
      <c r="BB29" s="227">
        <v>519</v>
      </c>
      <c r="BC29" s="227">
        <v>2097.5320200000001</v>
      </c>
      <c r="BD29" s="227">
        <v>4041.4875144508669</v>
      </c>
      <c r="BE29" s="227">
        <v>4576</v>
      </c>
      <c r="BF29" s="234"/>
      <c r="BG29" s="227">
        <v>161</v>
      </c>
      <c r="BH29" s="227">
        <v>611.85046999999997</v>
      </c>
      <c r="BI29" s="227">
        <v>3800.3134782608695</v>
      </c>
      <c r="BJ29" s="227">
        <v>3316.8</v>
      </c>
      <c r="BK29" s="234"/>
      <c r="BL29" s="227">
        <v>168</v>
      </c>
      <c r="BM29" s="227">
        <v>550.57650000000001</v>
      </c>
      <c r="BN29" s="227">
        <v>3277.2410714285716</v>
      </c>
      <c r="BO29" s="227">
        <v>2876</v>
      </c>
    </row>
    <row r="30" spans="1:67" x14ac:dyDescent="0.35">
      <c r="A30" s="228" t="s">
        <v>39</v>
      </c>
      <c r="B30" s="228" t="s">
        <v>304</v>
      </c>
      <c r="C30" s="234"/>
      <c r="D30" s="234">
        <v>247</v>
      </c>
      <c r="E30" s="234">
        <v>1147.6670100000001</v>
      </c>
      <c r="F30" s="234">
        <v>4646.4251417004052</v>
      </c>
      <c r="G30" s="234">
        <v>3686.46</v>
      </c>
      <c r="H30" s="234"/>
      <c r="I30" s="234">
        <v>176</v>
      </c>
      <c r="J30" s="234">
        <v>721.12882999999999</v>
      </c>
      <c r="K30" s="234">
        <v>4097.3228977272729</v>
      </c>
      <c r="L30" s="234">
        <v>3491.97</v>
      </c>
      <c r="M30" s="234"/>
      <c r="N30" s="234">
        <v>112</v>
      </c>
      <c r="O30" s="234">
        <v>458.15396999999996</v>
      </c>
      <c r="P30" s="234">
        <v>4090.6604464285715</v>
      </c>
      <c r="Q30" s="234">
        <v>2404.0349999999999</v>
      </c>
      <c r="R30" s="234"/>
      <c r="S30" s="234">
        <v>215</v>
      </c>
      <c r="T30" s="234">
        <v>1048.33647</v>
      </c>
      <c r="U30" s="234">
        <v>4875.9835813953487</v>
      </c>
      <c r="V30" s="234">
        <v>3990</v>
      </c>
      <c r="W30" s="234"/>
      <c r="X30" s="234">
        <v>333</v>
      </c>
      <c r="Y30" s="234">
        <v>1652.61617</v>
      </c>
      <c r="Z30" s="234">
        <v>4962.811321321321</v>
      </c>
      <c r="AA30" s="234">
        <v>4032</v>
      </c>
      <c r="AB30" s="234"/>
      <c r="AC30" s="234">
        <v>224</v>
      </c>
      <c r="AD30" s="234">
        <v>1013.8649</v>
      </c>
      <c r="AE30" s="234">
        <v>4526.1825892857141</v>
      </c>
      <c r="AF30" s="234">
        <v>3334.8249999999998</v>
      </c>
      <c r="AG30" s="234"/>
      <c r="AH30" s="234">
        <v>258</v>
      </c>
      <c r="AI30" s="234">
        <v>1500.5973200000001</v>
      </c>
      <c r="AJ30" s="234">
        <v>5816.2686821705429</v>
      </c>
      <c r="AK30" s="234">
        <v>4726.8600000000006</v>
      </c>
      <c r="AL30" s="234"/>
      <c r="AM30" s="234">
        <v>166</v>
      </c>
      <c r="AN30" s="234">
        <v>917.87477999999999</v>
      </c>
      <c r="AO30" s="234">
        <v>5529.3661445783137</v>
      </c>
      <c r="AP30" s="234">
        <v>4158</v>
      </c>
      <c r="AQ30" s="234"/>
      <c r="AR30" s="234">
        <v>146</v>
      </c>
      <c r="AS30" s="234">
        <v>1309.69775</v>
      </c>
      <c r="AT30" s="234">
        <v>8970.5325342465749</v>
      </c>
      <c r="AU30" s="234">
        <v>6666.36</v>
      </c>
      <c r="AV30" s="234"/>
      <c r="AW30" s="234">
        <v>254</v>
      </c>
      <c r="AX30" s="234">
        <v>1799.8373700000002</v>
      </c>
      <c r="AY30" s="234">
        <v>7085.9738976377948</v>
      </c>
      <c r="AZ30" s="234">
        <v>7492.02</v>
      </c>
      <c r="BA30" s="234"/>
      <c r="BB30" s="234">
        <v>534</v>
      </c>
      <c r="BC30" s="234">
        <v>2275.6817299999998</v>
      </c>
      <c r="BD30" s="234">
        <v>4261.57627340824</v>
      </c>
      <c r="BE30" s="234">
        <v>3827.415</v>
      </c>
      <c r="BF30" s="234"/>
      <c r="BG30" s="234">
        <v>127</v>
      </c>
      <c r="BH30" s="234">
        <v>583.91008999999997</v>
      </c>
      <c r="BI30" s="234">
        <v>4597.7172440944878</v>
      </c>
      <c r="BJ30" s="234">
        <v>4032</v>
      </c>
      <c r="BK30" s="234"/>
      <c r="BL30" s="234">
        <v>58</v>
      </c>
      <c r="BM30" s="234">
        <v>282.60106000000002</v>
      </c>
      <c r="BN30" s="234">
        <v>4872.4320689655169</v>
      </c>
      <c r="BO30" s="234">
        <v>4032</v>
      </c>
    </row>
    <row r="31" spans="1:67" x14ac:dyDescent="0.35">
      <c r="A31" s="221" t="s">
        <v>328</v>
      </c>
    </row>
    <row r="46" spans="1:20" x14ac:dyDescent="0.35">
      <c r="A46" s="290" t="s">
        <v>367</v>
      </c>
      <c r="B46" s="702" t="s">
        <v>342</v>
      </c>
      <c r="C46" s="702"/>
      <c r="D46" s="695" t="s">
        <v>329</v>
      </c>
      <c r="E46" s="695"/>
      <c r="F46" s="695"/>
      <c r="G46" s="695"/>
      <c r="H46" s="695"/>
      <c r="I46" s="695" t="s">
        <v>332</v>
      </c>
      <c r="J46" s="695"/>
      <c r="K46" s="695"/>
      <c r="L46" s="695"/>
      <c r="M46" s="695" t="s">
        <v>333</v>
      </c>
      <c r="N46" s="695"/>
      <c r="O46" s="695"/>
      <c r="P46" s="695"/>
      <c r="Q46" s="692" t="s">
        <v>55</v>
      </c>
    </row>
    <row r="47" spans="1:20" x14ac:dyDescent="0.35">
      <c r="A47" s="290"/>
      <c r="B47" s="699"/>
      <c r="C47" s="700"/>
      <c r="D47" s="323"/>
      <c r="E47" s="323"/>
      <c r="F47" s="323"/>
      <c r="G47" s="323"/>
      <c r="H47" s="323"/>
      <c r="I47" s="323"/>
      <c r="J47" s="323"/>
      <c r="K47" s="323"/>
      <c r="L47" s="323"/>
      <c r="M47" s="323"/>
      <c r="N47" s="323"/>
      <c r="O47" s="323"/>
      <c r="P47" s="323"/>
      <c r="Q47" s="692"/>
      <c r="R47" s="221" t="s">
        <v>329</v>
      </c>
      <c r="S47" s="221" t="s">
        <v>332</v>
      </c>
      <c r="T47" s="221" t="s">
        <v>333</v>
      </c>
    </row>
    <row r="48" spans="1:20" ht="54" x14ac:dyDescent="0.35">
      <c r="A48" s="701" t="s">
        <v>341</v>
      </c>
      <c r="B48" s="701"/>
      <c r="C48" s="701"/>
      <c r="D48" s="271" t="s">
        <v>343</v>
      </c>
      <c r="E48" s="271" t="s">
        <v>345</v>
      </c>
      <c r="F48" s="271" t="s">
        <v>350</v>
      </c>
      <c r="G48" s="271" t="s">
        <v>351</v>
      </c>
      <c r="H48" s="271" t="s">
        <v>352</v>
      </c>
      <c r="I48" s="271" t="s">
        <v>344</v>
      </c>
      <c r="J48" s="271" t="s">
        <v>346</v>
      </c>
      <c r="K48" s="271" t="s">
        <v>349</v>
      </c>
      <c r="L48" s="271" t="s">
        <v>353</v>
      </c>
      <c r="M48" s="271" t="s">
        <v>347</v>
      </c>
      <c r="N48" s="271" t="s">
        <v>348</v>
      </c>
      <c r="O48" s="271" t="s">
        <v>354</v>
      </c>
      <c r="P48" s="271" t="s">
        <v>355</v>
      </c>
      <c r="Q48" s="692"/>
    </row>
    <row r="49" spans="1:20" ht="18.75" x14ac:dyDescent="0.35">
      <c r="A49" s="685" t="s">
        <v>391</v>
      </c>
      <c r="B49" s="685"/>
      <c r="C49" s="685"/>
      <c r="D49" s="284">
        <v>45</v>
      </c>
      <c r="E49" s="284">
        <v>1641.7629999999999</v>
      </c>
      <c r="F49" s="284">
        <v>912.30899999999997</v>
      </c>
      <c r="G49" s="284">
        <v>891.279</v>
      </c>
      <c r="H49" s="284">
        <v>20.776</v>
      </c>
      <c r="I49" s="284">
        <v>1103.5640000000001</v>
      </c>
      <c r="J49" s="284">
        <v>631.20699999999999</v>
      </c>
      <c r="K49" s="284">
        <v>1244.3330000000001</v>
      </c>
      <c r="L49" s="284">
        <v>295.69799999999998</v>
      </c>
      <c r="M49" s="284">
        <v>139.345</v>
      </c>
      <c r="N49" s="284">
        <v>428.77</v>
      </c>
      <c r="O49" s="284">
        <v>402.45400000000001</v>
      </c>
      <c r="P49" s="284">
        <v>392.62700000000001</v>
      </c>
      <c r="Q49" s="289">
        <f t="shared" ref="Q49:Q58" si="0">SUM(D49:P49)</f>
        <v>8149.125</v>
      </c>
      <c r="R49" s="231">
        <f>D49+E49+F49+G49+H49</f>
        <v>3511.127</v>
      </c>
      <c r="S49" s="231">
        <f>I49+J49+K49+L49</f>
        <v>3274.8020000000001</v>
      </c>
      <c r="T49" s="231">
        <f>M49+N49+O49+P49</f>
        <v>1363.1959999999999</v>
      </c>
    </row>
    <row r="50" spans="1:20" ht="18.75" x14ac:dyDescent="0.35">
      <c r="A50" s="685" t="s">
        <v>392</v>
      </c>
      <c r="B50" s="685"/>
      <c r="C50" s="685"/>
      <c r="D50" s="284">
        <v>2021.078</v>
      </c>
      <c r="E50" s="284">
        <v>3291.0129999999999</v>
      </c>
      <c r="F50" s="284">
        <v>1144.2059999999999</v>
      </c>
      <c r="G50" s="284">
        <v>1020.912</v>
      </c>
      <c r="H50" s="284">
        <v>794.58799999999997</v>
      </c>
      <c r="I50" s="284">
        <v>2040.3969999999999</v>
      </c>
      <c r="J50" s="284">
        <v>2827.21</v>
      </c>
      <c r="K50" s="284">
        <v>2967.7</v>
      </c>
      <c r="L50" s="284">
        <v>1955.933</v>
      </c>
      <c r="M50" s="284">
        <v>1771.5920000000001</v>
      </c>
      <c r="N50" s="284">
        <v>1526.875</v>
      </c>
      <c r="O50" s="284">
        <v>1584.384</v>
      </c>
      <c r="P50" s="284">
        <v>1005.026</v>
      </c>
      <c r="Q50" s="289">
        <f t="shared" si="0"/>
        <v>23950.914000000001</v>
      </c>
      <c r="R50" s="231">
        <f t="shared" ref="R50:R59" si="1">D50+E50+F50+G50+H50</f>
        <v>8271.7970000000005</v>
      </c>
      <c r="S50" s="231">
        <f t="shared" ref="S50:S59" si="2">I50+J50+K50+L50</f>
        <v>9791.24</v>
      </c>
      <c r="T50" s="231">
        <f t="shared" ref="T50:T59" si="3">M50+N50+O50+P50</f>
        <v>5887.8770000000004</v>
      </c>
    </row>
    <row r="51" spans="1:20" ht="18.75" x14ac:dyDescent="0.35">
      <c r="A51" s="685" t="s">
        <v>393</v>
      </c>
      <c r="B51" s="685"/>
      <c r="C51" s="685"/>
      <c r="D51" s="284">
        <v>670.11500000000001</v>
      </c>
      <c r="E51" s="284">
        <v>10286.127</v>
      </c>
      <c r="F51" s="284">
        <v>2048.0949999999998</v>
      </c>
      <c r="G51" s="284">
        <v>2946.8049999999998</v>
      </c>
      <c r="H51" s="284">
        <v>1189.1610000000001</v>
      </c>
      <c r="I51" s="284">
        <v>457.12799999999999</v>
      </c>
      <c r="J51" s="284">
        <v>752.62</v>
      </c>
      <c r="K51" s="284">
        <v>427.89800000000002</v>
      </c>
      <c r="L51" s="284">
        <v>260.12400000000002</v>
      </c>
      <c r="M51" s="284">
        <v>1109.204</v>
      </c>
      <c r="N51" s="284">
        <v>1778.876</v>
      </c>
      <c r="O51" s="284">
        <v>3415.8110000000001</v>
      </c>
      <c r="P51" s="284">
        <v>808.53399999999999</v>
      </c>
      <c r="Q51" s="289">
        <f t="shared" si="0"/>
        <v>26150.498000000003</v>
      </c>
      <c r="R51" s="231">
        <f t="shared" si="1"/>
        <v>17140.303</v>
      </c>
      <c r="S51" s="231">
        <f t="shared" si="2"/>
        <v>1897.7700000000002</v>
      </c>
      <c r="T51" s="231">
        <f t="shared" si="3"/>
        <v>7112.4249999999993</v>
      </c>
    </row>
    <row r="52" spans="1:20" x14ac:dyDescent="0.35">
      <c r="A52" s="685" t="s">
        <v>387</v>
      </c>
      <c r="B52" s="685"/>
      <c r="C52" s="685"/>
      <c r="D52" s="284">
        <v>2623.8</v>
      </c>
      <c r="E52" s="284">
        <v>5520.9</v>
      </c>
      <c r="F52" s="284">
        <v>981.7</v>
      </c>
      <c r="G52" s="284">
        <v>2886.2</v>
      </c>
      <c r="H52" s="284">
        <v>2144.25</v>
      </c>
      <c r="I52" s="284">
        <v>1169.2</v>
      </c>
      <c r="J52" s="284">
        <v>1027.4000000000001</v>
      </c>
      <c r="K52" s="284">
        <v>967.2</v>
      </c>
      <c r="L52" s="284">
        <v>988.4</v>
      </c>
      <c r="M52" s="284">
        <v>1433.4</v>
      </c>
      <c r="N52" s="284">
        <v>1819.55</v>
      </c>
      <c r="O52" s="284">
        <v>1807.5</v>
      </c>
      <c r="P52" s="284">
        <v>1179.0999999999999</v>
      </c>
      <c r="Q52" s="289">
        <f t="shared" si="0"/>
        <v>24548.6</v>
      </c>
      <c r="R52" s="231">
        <f t="shared" si="1"/>
        <v>14156.849999999999</v>
      </c>
      <c r="S52" s="231">
        <f t="shared" si="2"/>
        <v>4152.2</v>
      </c>
      <c r="T52" s="231">
        <f t="shared" si="3"/>
        <v>6239.5499999999993</v>
      </c>
    </row>
    <row r="53" spans="1:20" x14ac:dyDescent="0.35">
      <c r="A53" s="685" t="s">
        <v>390</v>
      </c>
      <c r="B53" s="685"/>
      <c r="C53" s="685"/>
      <c r="D53" s="284">
        <v>8.6229999999999993</v>
      </c>
      <c r="E53" s="284">
        <v>9.8089999999999993</v>
      </c>
      <c r="F53" s="284">
        <v>10.725</v>
      </c>
      <c r="G53" s="284"/>
      <c r="H53" s="284">
        <v>21.369</v>
      </c>
      <c r="I53" s="284">
        <v>75.022000000000006</v>
      </c>
      <c r="J53" s="284">
        <v>287.65800000000002</v>
      </c>
      <c r="K53" s="284">
        <v>123.035</v>
      </c>
      <c r="L53" s="284">
        <v>449.26499999999999</v>
      </c>
      <c r="M53" s="284">
        <v>15.253</v>
      </c>
      <c r="N53" s="284">
        <v>11.616</v>
      </c>
      <c r="O53" s="284">
        <v>65.370999999999995</v>
      </c>
      <c r="P53" s="284">
        <v>493.13400000000001</v>
      </c>
      <c r="Q53" s="289">
        <f t="shared" si="0"/>
        <v>1570.88</v>
      </c>
      <c r="R53" s="231">
        <f t="shared" si="1"/>
        <v>50.525999999999996</v>
      </c>
      <c r="S53" s="231">
        <f t="shared" si="2"/>
        <v>934.98</v>
      </c>
      <c r="T53" s="231">
        <f t="shared" si="3"/>
        <v>585.37400000000002</v>
      </c>
    </row>
    <row r="54" spans="1:20" x14ac:dyDescent="0.35">
      <c r="A54" s="685" t="s">
        <v>359</v>
      </c>
      <c r="B54" s="685"/>
      <c r="C54" s="685"/>
      <c r="D54" s="284">
        <v>909.44</v>
      </c>
      <c r="E54" s="284">
        <v>43.133000000000003</v>
      </c>
      <c r="F54" s="284">
        <v>42.65</v>
      </c>
      <c r="G54" s="284">
        <v>672.99</v>
      </c>
      <c r="H54" s="284">
        <v>551.89099999999996</v>
      </c>
      <c r="I54" s="284">
        <v>438.50299999999999</v>
      </c>
      <c r="J54" s="284">
        <v>121.72499999999999</v>
      </c>
      <c r="K54" s="284">
        <v>52.085000000000001</v>
      </c>
      <c r="L54" s="284">
        <v>107.342</v>
      </c>
      <c r="M54" s="284">
        <v>306.92899999999997</v>
      </c>
      <c r="N54" s="284"/>
      <c r="O54" s="284">
        <v>93.228999999999999</v>
      </c>
      <c r="P54" s="284">
        <v>1.6040000000000001</v>
      </c>
      <c r="Q54" s="289">
        <f t="shared" si="0"/>
        <v>3341.5210000000002</v>
      </c>
      <c r="R54" s="231">
        <f t="shared" si="1"/>
        <v>2220.1040000000003</v>
      </c>
      <c r="S54" s="231">
        <f t="shared" si="2"/>
        <v>719.65499999999997</v>
      </c>
      <c r="T54" s="231">
        <f t="shared" si="3"/>
        <v>401.76199999999994</v>
      </c>
    </row>
    <row r="55" spans="1:20" x14ac:dyDescent="0.35">
      <c r="A55" s="685" t="s">
        <v>388</v>
      </c>
      <c r="B55" s="685"/>
      <c r="C55" s="685"/>
      <c r="D55" s="284">
        <v>55.448999999999998</v>
      </c>
      <c r="E55" s="284">
        <v>10.92</v>
      </c>
      <c r="F55" s="284">
        <v>32</v>
      </c>
      <c r="G55" s="284"/>
      <c r="H55" s="284">
        <v>24.760999999999999</v>
      </c>
      <c r="I55" s="284"/>
      <c r="J55" s="284"/>
      <c r="K55" s="284"/>
      <c r="L55" s="284"/>
      <c r="M55" s="284"/>
      <c r="N55" s="284"/>
      <c r="O55" s="284">
        <v>14.66</v>
      </c>
      <c r="P55" s="284"/>
      <c r="Q55" s="289">
        <f t="shared" si="0"/>
        <v>137.79</v>
      </c>
      <c r="R55" s="231">
        <f t="shared" si="1"/>
        <v>123.13</v>
      </c>
      <c r="S55" s="231">
        <f t="shared" si="2"/>
        <v>0</v>
      </c>
      <c r="T55" s="231">
        <f t="shared" si="3"/>
        <v>14.66</v>
      </c>
    </row>
    <row r="56" spans="1:20" x14ac:dyDescent="0.35">
      <c r="A56" s="703" t="s">
        <v>361</v>
      </c>
      <c r="B56" s="703"/>
      <c r="C56" s="703"/>
      <c r="D56" s="284">
        <v>488.85399999999998</v>
      </c>
      <c r="E56" s="284"/>
      <c r="F56" s="284"/>
      <c r="G56" s="284"/>
      <c r="H56" s="284">
        <v>1353.8679999999999</v>
      </c>
      <c r="I56" s="284"/>
      <c r="J56" s="284">
        <v>379.49900000000002</v>
      </c>
      <c r="K56" s="284"/>
      <c r="L56" s="284">
        <v>55.792000000000002</v>
      </c>
      <c r="M56" s="284">
        <v>310.59800000000001</v>
      </c>
      <c r="N56" s="284"/>
      <c r="O56" s="284"/>
      <c r="P56" s="284"/>
      <c r="Q56" s="289">
        <f t="shared" si="0"/>
        <v>2588.6109999999999</v>
      </c>
      <c r="R56" s="231">
        <f t="shared" si="1"/>
        <v>1842.722</v>
      </c>
      <c r="S56" s="231">
        <f t="shared" si="2"/>
        <v>435.29100000000005</v>
      </c>
      <c r="T56" s="231">
        <f t="shared" si="3"/>
        <v>310.59800000000001</v>
      </c>
    </row>
    <row r="57" spans="1:20" x14ac:dyDescent="0.35">
      <c r="A57" s="703" t="s">
        <v>363</v>
      </c>
      <c r="B57" s="703"/>
      <c r="C57" s="703"/>
      <c r="D57" s="284">
        <v>5663.9960000000001</v>
      </c>
      <c r="E57" s="284">
        <v>7539.2430000000004</v>
      </c>
      <c r="F57" s="284">
        <v>13012.39</v>
      </c>
      <c r="G57" s="284">
        <v>1408.3820000000001</v>
      </c>
      <c r="H57" s="284">
        <v>6688.6319999999996</v>
      </c>
      <c r="I57" s="284">
        <v>13593.941000000001</v>
      </c>
      <c r="J57" s="284">
        <v>9541.0769999999993</v>
      </c>
      <c r="K57" s="284">
        <v>10333.681</v>
      </c>
      <c r="L57" s="284">
        <v>10713.55</v>
      </c>
      <c r="M57" s="284">
        <v>6510.9170000000004</v>
      </c>
      <c r="N57" s="284">
        <v>36841.315999999999</v>
      </c>
      <c r="O57" s="284">
        <v>6368.7719999999999</v>
      </c>
      <c r="P57" s="284">
        <v>4940.4769999999999</v>
      </c>
      <c r="Q57" s="289">
        <f t="shared" si="0"/>
        <v>133156.37400000001</v>
      </c>
      <c r="R57" s="231">
        <f t="shared" si="1"/>
        <v>34312.643000000004</v>
      </c>
      <c r="S57" s="231">
        <f t="shared" si="2"/>
        <v>44182.248999999996</v>
      </c>
      <c r="T57" s="231">
        <f t="shared" si="3"/>
        <v>54661.481999999996</v>
      </c>
    </row>
    <row r="58" spans="1:20" x14ac:dyDescent="0.35">
      <c r="A58" s="703" t="s">
        <v>389</v>
      </c>
      <c r="B58" s="703"/>
      <c r="C58" s="703"/>
      <c r="D58" s="284">
        <v>240.054</v>
      </c>
      <c r="E58" s="284">
        <v>1473.7260000000001</v>
      </c>
      <c r="F58" s="284">
        <v>172.607</v>
      </c>
      <c r="G58" s="284">
        <v>817.05700000000002</v>
      </c>
      <c r="H58" s="284">
        <v>787.024</v>
      </c>
      <c r="I58" s="284">
        <v>665.02499999999998</v>
      </c>
      <c r="J58" s="284">
        <v>853.59699999999998</v>
      </c>
      <c r="K58" s="284">
        <v>221.77600000000001</v>
      </c>
      <c r="L58" s="284">
        <v>594.62599999999998</v>
      </c>
      <c r="M58" s="284">
        <v>1101.068</v>
      </c>
      <c r="N58" s="284">
        <v>1822.6089999999999</v>
      </c>
      <c r="O58" s="284">
        <v>1380.4860000000001</v>
      </c>
      <c r="P58" s="284">
        <v>2319.837</v>
      </c>
      <c r="Q58" s="289">
        <f t="shared" si="0"/>
        <v>12449.492</v>
      </c>
      <c r="R58" s="231">
        <f t="shared" si="1"/>
        <v>3490.4680000000003</v>
      </c>
      <c r="S58" s="231">
        <f t="shared" si="2"/>
        <v>2335.0239999999999</v>
      </c>
      <c r="T58" s="231">
        <f t="shared" si="3"/>
        <v>6624</v>
      </c>
    </row>
    <row r="59" spans="1:20" x14ac:dyDescent="0.35">
      <c r="A59" s="292" t="s">
        <v>394</v>
      </c>
      <c r="B59" s="253"/>
      <c r="C59" s="254"/>
      <c r="R59" s="231">
        <f t="shared" si="1"/>
        <v>0</v>
      </c>
      <c r="S59" s="231">
        <f t="shared" si="2"/>
        <v>0</v>
      </c>
      <c r="T59" s="231">
        <f t="shared" si="3"/>
        <v>0</v>
      </c>
    </row>
    <row r="60" spans="1:20" ht="18.75" x14ac:dyDescent="0.35">
      <c r="A60" s="297" t="s">
        <v>395</v>
      </c>
      <c r="B60" s="298"/>
      <c r="C60" s="299"/>
    </row>
    <row r="61" spans="1:20" x14ac:dyDescent="0.35">
      <c r="A61" s="255" t="s">
        <v>383</v>
      </c>
      <c r="B61"/>
      <c r="C61"/>
      <c r="R61" s="231">
        <f>R52+R53+R54+R55</f>
        <v>16550.61</v>
      </c>
      <c r="S61" s="231">
        <f>S52+S53+S54+S55</f>
        <v>5806.835</v>
      </c>
      <c r="T61" s="231">
        <f t="shared" ref="T61" si="4">T52+T53+T54+T55</f>
        <v>7241.3459999999986</v>
      </c>
    </row>
  </sheetData>
  <mergeCells count="33">
    <mergeCell ref="W3:AA3"/>
    <mergeCell ref="A55:C55"/>
    <mergeCell ref="AB2:AU2"/>
    <mergeCell ref="AV2:BO2"/>
    <mergeCell ref="BA3:BE3"/>
    <mergeCell ref="BF3:BJ3"/>
    <mergeCell ref="BK3:BO3"/>
    <mergeCell ref="AB3:AF3"/>
    <mergeCell ref="AG3:AK3"/>
    <mergeCell ref="AL3:AP3"/>
    <mergeCell ref="AQ3:AU3"/>
    <mergeCell ref="AV3:AZ3"/>
    <mergeCell ref="H3:L3"/>
    <mergeCell ref="M3:Q3"/>
    <mergeCell ref="R3:V3"/>
    <mergeCell ref="D2:AA2"/>
    <mergeCell ref="D3:G3"/>
    <mergeCell ref="A56:C56"/>
    <mergeCell ref="A57:C57"/>
    <mergeCell ref="A58:C58"/>
    <mergeCell ref="B47:C47"/>
    <mergeCell ref="A52:C52"/>
    <mergeCell ref="A53:C53"/>
    <mergeCell ref="A54:C54"/>
    <mergeCell ref="Q46:Q48"/>
    <mergeCell ref="A48:C48"/>
    <mergeCell ref="A49:C49"/>
    <mergeCell ref="A50:C50"/>
    <mergeCell ref="A51:C51"/>
    <mergeCell ref="B46:C46"/>
    <mergeCell ref="D46:H46"/>
    <mergeCell ref="I46:L46"/>
    <mergeCell ref="M46:P4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70" zoomScaleNormal="70" workbookViewId="0"/>
  </sheetViews>
  <sheetFormatPr baseColWidth="10" defaultRowHeight="15" x14ac:dyDescent="0.25"/>
  <cols>
    <col min="1" max="1" width="22.5703125" customWidth="1"/>
    <col min="2" max="2" width="13.85546875" customWidth="1"/>
    <col min="3" max="3" width="14.42578125" customWidth="1"/>
    <col min="4" max="4" width="13" customWidth="1"/>
    <col min="5" max="5" width="12.85546875" customWidth="1"/>
    <col min="6" max="6" width="13" customWidth="1"/>
    <col min="7" max="7" width="13.42578125" customWidth="1"/>
    <col min="8" max="8" width="14.140625" customWidth="1"/>
    <col min="9" max="9" width="14.28515625" customWidth="1"/>
    <col min="10" max="10" width="14" customWidth="1"/>
    <col min="12" max="12" width="12.85546875" customWidth="1"/>
  </cols>
  <sheetData>
    <row r="1" spans="1:30" x14ac:dyDescent="0.25">
      <c r="A1" s="158"/>
      <c r="B1" s="457" t="s">
        <v>55</v>
      </c>
      <c r="C1" s="458"/>
      <c r="D1" s="458"/>
      <c r="E1" s="458"/>
      <c r="F1" s="458"/>
      <c r="G1" s="458"/>
      <c r="H1" s="458"/>
      <c r="I1" s="458"/>
      <c r="J1" s="459"/>
      <c r="S1" s="336" t="s">
        <v>457</v>
      </c>
    </row>
    <row r="2" spans="1:30" x14ac:dyDescent="0.25">
      <c r="A2" s="318">
        <v>1000</v>
      </c>
      <c r="B2" s="158">
        <v>2015</v>
      </c>
      <c r="C2" s="158">
        <v>2016</v>
      </c>
      <c r="D2" s="158">
        <v>2017</v>
      </c>
      <c r="E2" s="158">
        <v>2018</v>
      </c>
      <c r="F2" s="158">
        <v>2019</v>
      </c>
      <c r="G2" s="158">
        <v>2020</v>
      </c>
      <c r="H2" s="158">
        <v>2021</v>
      </c>
      <c r="I2" s="158">
        <v>2022</v>
      </c>
      <c r="J2" s="158">
        <v>2023</v>
      </c>
      <c r="S2" s="339"/>
      <c r="T2" s="339" t="s">
        <v>447</v>
      </c>
      <c r="U2" s="339" t="s">
        <v>448</v>
      </c>
      <c r="V2" s="339" t="s">
        <v>449</v>
      </c>
      <c r="W2" s="339" t="s">
        <v>450</v>
      </c>
      <c r="X2" s="339" t="s">
        <v>451</v>
      </c>
      <c r="Y2" s="339" t="s">
        <v>452</v>
      </c>
      <c r="Z2" s="339" t="s">
        <v>453</v>
      </c>
      <c r="AA2" s="339" t="s">
        <v>454</v>
      </c>
      <c r="AB2" s="339" t="s">
        <v>455</v>
      </c>
      <c r="AC2" s="339" t="s">
        <v>456</v>
      </c>
      <c r="AD2" s="325"/>
    </row>
    <row r="3" spans="1:30" x14ac:dyDescent="0.25">
      <c r="A3" s="156" t="s">
        <v>14</v>
      </c>
      <c r="B3" s="74">
        <v>758971.58319999999</v>
      </c>
      <c r="C3" s="74">
        <v>780809.87453999999</v>
      </c>
      <c r="D3" s="74">
        <v>802119.14833</v>
      </c>
      <c r="E3" s="74">
        <v>790412.30267</v>
      </c>
      <c r="F3" s="160">
        <v>802694.73332</v>
      </c>
      <c r="G3" s="75">
        <v>791304.87288000004</v>
      </c>
      <c r="H3" s="75">
        <v>799673.30997000006</v>
      </c>
      <c r="I3" s="75">
        <v>806841.08912000002</v>
      </c>
      <c r="J3" s="75">
        <v>816595.53505999991</v>
      </c>
      <c r="S3" s="339">
        <v>48</v>
      </c>
      <c r="T3" s="338">
        <v>9.2817289851224241E-3</v>
      </c>
      <c r="U3" s="338">
        <v>2.5312615161408283E-2</v>
      </c>
      <c r="V3" s="338">
        <v>4.2741788311483425E-2</v>
      </c>
      <c r="W3" s="338">
        <v>5.776587106115541E-2</v>
      </c>
      <c r="X3" s="338">
        <v>7.2400792755606902E-2</v>
      </c>
      <c r="Y3" s="338">
        <v>9.0241214998490665E-2</v>
      </c>
      <c r="Z3" s="338">
        <v>0.11009687648370237</v>
      </c>
      <c r="AA3" s="338">
        <v>0.13459242220533407</v>
      </c>
      <c r="AB3" s="338">
        <v>0.17459576515722142</v>
      </c>
      <c r="AC3" s="338">
        <v>0.28297092488047509</v>
      </c>
      <c r="AD3" s="338"/>
    </row>
    <row r="4" spans="1:30" x14ac:dyDescent="0.25">
      <c r="A4" s="156" t="s">
        <v>86</v>
      </c>
      <c r="B4" s="74">
        <v>103667.00000000003</v>
      </c>
      <c r="C4" s="74">
        <v>104470.31234000002</v>
      </c>
      <c r="D4" s="74">
        <v>114969</v>
      </c>
      <c r="E4" s="74">
        <v>112675</v>
      </c>
      <c r="F4" s="74">
        <v>111154</v>
      </c>
      <c r="G4" s="74">
        <v>137731</v>
      </c>
      <c r="H4" s="74">
        <v>116716.03</v>
      </c>
      <c r="I4" s="74">
        <v>130775.54000000001</v>
      </c>
      <c r="J4" s="74">
        <v>131778.21299999999</v>
      </c>
      <c r="S4" s="339">
        <v>12</v>
      </c>
      <c r="T4" s="338">
        <v>4.088324431561938E-3</v>
      </c>
      <c r="U4" s="338">
        <v>1.6051013469965018E-2</v>
      </c>
      <c r="V4" s="338">
        <v>3.5769643830400495E-2</v>
      </c>
      <c r="W4" s="338">
        <v>5.4987312145077905E-2</v>
      </c>
      <c r="X4" s="338">
        <v>7.3376921774074871E-2</v>
      </c>
      <c r="Y4" s="338">
        <v>9.2630667998861188E-2</v>
      </c>
      <c r="Z4" s="338">
        <v>0.11404278410151604</v>
      </c>
      <c r="AA4" s="338">
        <v>0.14022558851436481</v>
      </c>
      <c r="AB4" s="338">
        <v>0.17988999399027367</v>
      </c>
      <c r="AC4" s="338">
        <v>0.28893774974390407</v>
      </c>
      <c r="AD4" s="338"/>
    </row>
    <row r="5" spans="1:30" x14ac:dyDescent="0.25">
      <c r="A5" s="156" t="s">
        <v>410</v>
      </c>
      <c r="B5" s="74">
        <v>299162.79946999997</v>
      </c>
      <c r="C5" s="75">
        <v>321871.49853000004</v>
      </c>
      <c r="D5" s="75">
        <v>336789.16719999997</v>
      </c>
      <c r="E5" s="75">
        <v>347566.86550999997</v>
      </c>
      <c r="F5" s="75">
        <v>359190.72921000008</v>
      </c>
      <c r="G5" s="75">
        <v>357902.30988999997</v>
      </c>
      <c r="H5" s="75">
        <v>364473.10412999993</v>
      </c>
      <c r="I5" s="75">
        <v>365676.97762000002</v>
      </c>
      <c r="J5" s="75">
        <v>382943.42089999997</v>
      </c>
      <c r="S5" s="339">
        <v>32</v>
      </c>
      <c r="T5" s="338">
        <v>3.2403431159267306E-3</v>
      </c>
      <c r="U5" s="338">
        <v>8.3433714842983502E-3</v>
      </c>
      <c r="V5" s="338">
        <v>2.1404705152275817E-2</v>
      </c>
      <c r="W5" s="338">
        <v>4.1957355007174187E-2</v>
      </c>
      <c r="X5" s="338">
        <v>6.4849532423352077E-2</v>
      </c>
      <c r="Y5" s="338">
        <v>8.8362812164035354E-2</v>
      </c>
      <c r="Z5" s="338">
        <v>0.11405306399028425</v>
      </c>
      <c r="AA5" s="338">
        <v>0.14615006947699974</v>
      </c>
      <c r="AB5" s="338">
        <v>0.19188229956421937</v>
      </c>
      <c r="AC5" s="338">
        <v>0.31975644762143407</v>
      </c>
      <c r="AD5" s="338"/>
    </row>
    <row r="6" spans="1:30" x14ac:dyDescent="0.25">
      <c r="A6" s="156" t="s">
        <v>404</v>
      </c>
      <c r="B6" s="74" t="s">
        <v>406</v>
      </c>
      <c r="C6" s="75" t="s">
        <v>406</v>
      </c>
      <c r="D6" s="75">
        <v>44244</v>
      </c>
      <c r="E6" s="75">
        <v>45362</v>
      </c>
      <c r="F6" s="75">
        <v>44670</v>
      </c>
      <c r="G6" s="75">
        <v>41038</v>
      </c>
      <c r="H6" s="75">
        <v>52339.44000000001</v>
      </c>
      <c r="I6" s="75">
        <v>42883</v>
      </c>
      <c r="J6" s="317">
        <v>29598.791000000001</v>
      </c>
      <c r="S6" s="339">
        <v>81</v>
      </c>
      <c r="T6" s="338">
        <v>3.2328429215565321E-3</v>
      </c>
      <c r="U6" s="338">
        <v>7.7949674288825804E-3</v>
      </c>
      <c r="V6" s="338">
        <v>1.7303755554369155E-2</v>
      </c>
      <c r="W6" s="338">
        <v>3.6810669548575509E-2</v>
      </c>
      <c r="X6" s="338">
        <v>6.1543190978602773E-2</v>
      </c>
      <c r="Y6" s="338">
        <v>8.7313479603648117E-2</v>
      </c>
      <c r="Z6" s="338">
        <v>0.11678132776759156</v>
      </c>
      <c r="AA6" s="338">
        <v>0.15037411004070228</v>
      </c>
      <c r="AB6" s="338">
        <v>0.19734170875599355</v>
      </c>
      <c r="AC6" s="338">
        <v>0.32150394740007798</v>
      </c>
      <c r="AD6" s="338"/>
    </row>
    <row r="7" spans="1:30" x14ac:dyDescent="0.25">
      <c r="A7" s="156" t="s">
        <v>407</v>
      </c>
      <c r="B7" s="156" t="s">
        <v>406</v>
      </c>
      <c r="C7" s="156" t="s">
        <v>406</v>
      </c>
      <c r="D7" s="75">
        <v>6699</v>
      </c>
      <c r="E7" s="75">
        <v>8548</v>
      </c>
      <c r="F7" s="75">
        <v>12265</v>
      </c>
      <c r="G7" s="75">
        <v>13984</v>
      </c>
      <c r="H7" s="75">
        <v>16893.536</v>
      </c>
      <c r="I7" s="75">
        <v>42883</v>
      </c>
      <c r="J7" s="75">
        <v>58250.537000000011</v>
      </c>
      <c r="S7" s="339">
        <v>31</v>
      </c>
      <c r="T7" s="338">
        <v>3.2764313123323937E-3</v>
      </c>
      <c r="U7" s="338">
        <v>6.5712950425472058E-3</v>
      </c>
      <c r="V7" s="338">
        <v>1.2706948455676572E-2</v>
      </c>
      <c r="W7" s="338">
        <v>2.538871046807667E-2</v>
      </c>
      <c r="X7" s="338">
        <v>4.6322182883062113E-2</v>
      </c>
      <c r="Y7" s="338">
        <v>7.4953667575566124E-2</v>
      </c>
      <c r="Z7" s="338">
        <v>0.10928992391295986</v>
      </c>
      <c r="AA7" s="338">
        <v>0.15185705997380822</v>
      </c>
      <c r="AB7" s="338">
        <v>0.21112747307972871</v>
      </c>
      <c r="AC7" s="338">
        <v>0.35850630729624217</v>
      </c>
      <c r="AD7" s="338"/>
    </row>
    <row r="8" spans="1:30" x14ac:dyDescent="0.25">
      <c r="A8" s="156" t="s">
        <v>408</v>
      </c>
      <c r="B8" s="156" t="s">
        <v>406</v>
      </c>
      <c r="C8" s="156" t="s">
        <v>406</v>
      </c>
      <c r="D8" s="75">
        <v>10195</v>
      </c>
      <c r="E8" s="75">
        <v>65590</v>
      </c>
      <c r="F8" s="75">
        <v>18977</v>
      </c>
      <c r="G8" s="75">
        <v>44298</v>
      </c>
      <c r="H8" s="75">
        <v>223296.87300000002</v>
      </c>
      <c r="I8" s="75">
        <v>143979</v>
      </c>
      <c r="J8" s="75">
        <v>133156.37399999998</v>
      </c>
      <c r="S8" s="339">
        <v>82</v>
      </c>
      <c r="T8" s="338">
        <v>3.649850329297859E-3</v>
      </c>
      <c r="U8" s="338">
        <v>8.5492530587991632E-3</v>
      </c>
      <c r="V8" s="338">
        <v>1.6669140728064556E-2</v>
      </c>
      <c r="W8" s="338">
        <v>2.9623224416821005E-2</v>
      </c>
      <c r="X8" s="338">
        <v>5.0575321957889115E-2</v>
      </c>
      <c r="Y8" s="338">
        <v>7.4307844333159151E-2</v>
      </c>
      <c r="Z8" s="338">
        <v>0.10437535902145439</v>
      </c>
      <c r="AA8" s="338">
        <v>0.14570248312038533</v>
      </c>
      <c r="AB8" s="338">
        <v>0.20589107599673628</v>
      </c>
      <c r="AC8" s="338">
        <v>0.36065644703739314</v>
      </c>
      <c r="AD8" s="338"/>
    </row>
    <row r="9" spans="1:30" x14ac:dyDescent="0.25">
      <c r="A9" s="156" t="s">
        <v>409</v>
      </c>
      <c r="B9" s="156" t="s">
        <v>406</v>
      </c>
      <c r="C9" s="156" t="s">
        <v>406</v>
      </c>
      <c r="D9" s="460"/>
      <c r="E9" s="461"/>
      <c r="F9" s="461"/>
      <c r="G9" s="462"/>
      <c r="H9" s="75">
        <v>34460.881000000001</v>
      </c>
      <c r="I9" s="75">
        <v>33746</v>
      </c>
      <c r="J9" s="75">
        <v>12449.492</v>
      </c>
      <c r="S9" s="339">
        <v>46</v>
      </c>
      <c r="T9" s="338">
        <v>3.1718797291195653E-3</v>
      </c>
      <c r="U9" s="338">
        <v>8.146835923079257E-3</v>
      </c>
      <c r="V9" s="338">
        <v>1.6886359165948574E-2</v>
      </c>
      <c r="W9" s="338">
        <v>3.0652403353783313E-2</v>
      </c>
      <c r="X9" s="338">
        <v>5.0947912738920034E-2</v>
      </c>
      <c r="Y9" s="338">
        <v>7.6236463935587223E-2</v>
      </c>
      <c r="Z9" s="338">
        <v>0.10618477485376596</v>
      </c>
      <c r="AA9" s="338">
        <v>0.14250051486613902</v>
      </c>
      <c r="AB9" s="338">
        <v>0.19788255791496359</v>
      </c>
      <c r="AC9" s="338">
        <v>0.36739029751869345</v>
      </c>
      <c r="AD9" s="338"/>
    </row>
    <row r="10" spans="1:30" x14ac:dyDescent="0.25">
      <c r="A10" s="319" t="s">
        <v>411</v>
      </c>
      <c r="B10" s="320"/>
      <c r="C10" s="320"/>
      <c r="D10" s="321">
        <v>1315015.31553</v>
      </c>
      <c r="E10" s="321">
        <v>1370154.16818</v>
      </c>
      <c r="F10" s="321">
        <v>1348951.4625300001</v>
      </c>
      <c r="G10" s="321">
        <v>1386258.1827700001</v>
      </c>
      <c r="H10" s="321">
        <v>1607853.1740999999</v>
      </c>
      <c r="I10" s="321">
        <v>1566784.6067400002</v>
      </c>
      <c r="J10" s="321">
        <v>1564772.3629600001</v>
      </c>
      <c r="S10" s="339">
        <v>65</v>
      </c>
      <c r="T10" s="338">
        <v>3.7724132793191712E-3</v>
      </c>
      <c r="U10" s="338">
        <v>7.3850786613039844E-3</v>
      </c>
      <c r="V10" s="338">
        <v>1.4492222768145862E-2</v>
      </c>
      <c r="W10" s="338">
        <v>2.8321989494089213E-2</v>
      </c>
      <c r="X10" s="338">
        <v>4.9792459994034574E-2</v>
      </c>
      <c r="Y10" s="338">
        <v>7.6367790555579795E-2</v>
      </c>
      <c r="Z10" s="338">
        <v>0.10637589195712109</v>
      </c>
      <c r="AA10" s="338">
        <v>0.14510492272705283</v>
      </c>
      <c r="AB10" s="338">
        <v>0.19930674398445564</v>
      </c>
      <c r="AC10" s="338">
        <v>0.36908048657889791</v>
      </c>
      <c r="AD10" s="338"/>
    </row>
    <row r="11" spans="1:30" x14ac:dyDescent="0.25">
      <c r="A11" t="s">
        <v>405</v>
      </c>
      <c r="S11" s="339">
        <v>9</v>
      </c>
      <c r="T11" s="338">
        <v>3.5897435893032206E-3</v>
      </c>
      <c r="U11" s="338">
        <v>8.7312606818909233E-3</v>
      </c>
      <c r="V11" s="338">
        <v>1.7446820747211517E-2</v>
      </c>
      <c r="W11" s="338">
        <v>3.2624692765060269E-2</v>
      </c>
      <c r="X11" s="338">
        <v>4.9358268861004279E-2</v>
      </c>
      <c r="Y11" s="338">
        <v>6.9364264991627844E-2</v>
      </c>
      <c r="Z11" s="338">
        <v>9.5441117750008242E-2</v>
      </c>
      <c r="AA11" s="338">
        <v>0.13191061038977581</v>
      </c>
      <c r="AB11" s="338">
        <v>0.18873107649509949</v>
      </c>
      <c r="AC11" s="338">
        <v>0.40280214372901851</v>
      </c>
      <c r="AD11" s="338"/>
    </row>
    <row r="12" spans="1:30" x14ac:dyDescent="0.25">
      <c r="A12" s="325"/>
      <c r="B12" s="325"/>
      <c r="C12" s="325"/>
      <c r="D12" s="326"/>
      <c r="E12" s="326"/>
      <c r="F12" s="326"/>
      <c r="G12" s="326"/>
      <c r="H12" s="326"/>
      <c r="I12" s="326"/>
      <c r="J12" s="326"/>
      <c r="S12" s="339">
        <v>11</v>
      </c>
      <c r="T12" s="338">
        <v>3.1381544318239731E-3</v>
      </c>
      <c r="U12" s="338">
        <v>6.4481967692064743E-3</v>
      </c>
      <c r="V12" s="338">
        <v>1.1567061638508923E-2</v>
      </c>
      <c r="W12" s="338">
        <v>2.0410430955612568E-2</v>
      </c>
      <c r="X12" s="338">
        <v>3.3595572270451325E-2</v>
      </c>
      <c r="Y12" s="338">
        <v>5.8745445475585953E-2</v>
      </c>
      <c r="Z12" s="338">
        <v>9.4983797059621025E-2</v>
      </c>
      <c r="AA12" s="338">
        <v>0.14237903494703236</v>
      </c>
      <c r="AB12" s="338">
        <v>0.21472016225890933</v>
      </c>
      <c r="AC12" s="338">
        <v>0.414012144193248</v>
      </c>
      <c r="AD12" s="338"/>
    </row>
    <row r="13" spans="1:30" x14ac:dyDescent="0.25">
      <c r="A13" s="325"/>
      <c r="B13" s="325"/>
      <c r="C13" s="325"/>
      <c r="D13" s="326"/>
      <c r="E13" s="326"/>
      <c r="F13" s="326"/>
      <c r="G13" s="326"/>
      <c r="H13" s="326"/>
      <c r="I13" s="326"/>
      <c r="J13" s="326"/>
      <c r="S13" s="339">
        <v>30</v>
      </c>
      <c r="T13" s="338">
        <v>3.9883232376753336E-3</v>
      </c>
      <c r="U13" s="338">
        <v>8.1956616713091367E-3</v>
      </c>
      <c r="V13" s="338">
        <v>1.4341178004524663E-2</v>
      </c>
      <c r="W13" s="338">
        <v>2.2585350979506029E-2</v>
      </c>
      <c r="X13" s="338">
        <v>3.2842455221851474E-2</v>
      </c>
      <c r="Y13" s="338">
        <v>4.847444715570895E-2</v>
      </c>
      <c r="Z13" s="338">
        <v>7.2767727872174989E-2</v>
      </c>
      <c r="AA13" s="338">
        <v>0.11199789839139382</v>
      </c>
      <c r="AB13" s="338">
        <v>0.1894921018602379</v>
      </c>
      <c r="AC13" s="338">
        <v>0.49531485560561778</v>
      </c>
      <c r="AD13" s="338"/>
    </row>
    <row r="14" spans="1:30" x14ac:dyDescent="0.25">
      <c r="A14" s="325"/>
      <c r="B14" s="325"/>
      <c r="C14" s="325"/>
      <c r="D14" s="325"/>
      <c r="E14" s="325"/>
      <c r="F14" s="325"/>
      <c r="G14" s="325"/>
      <c r="H14" s="327"/>
      <c r="I14" s="327"/>
      <c r="J14" s="327"/>
      <c r="S14" s="339">
        <v>66</v>
      </c>
      <c r="T14" s="338">
        <v>2.7146387076303169E-3</v>
      </c>
      <c r="U14" s="338">
        <v>4.7357013050824525E-3</v>
      </c>
      <c r="V14" s="338">
        <v>7.6043626277350305E-3</v>
      </c>
      <c r="W14" s="338">
        <v>1.2224185620954807E-2</v>
      </c>
      <c r="X14" s="338">
        <v>1.9694649393792944E-2</v>
      </c>
      <c r="Y14" s="338">
        <v>3.446299977310166E-2</v>
      </c>
      <c r="Z14" s="338">
        <v>6.7242287749420801E-2</v>
      </c>
      <c r="AA14" s="338">
        <v>0.11906942470662632</v>
      </c>
      <c r="AB14" s="338">
        <v>0.22724402825852055</v>
      </c>
      <c r="AC14" s="338">
        <v>0.50500772185713516</v>
      </c>
      <c r="AD14" s="338"/>
    </row>
    <row r="15" spans="1:30" x14ac:dyDescent="0.25">
      <c r="A15" s="158"/>
      <c r="B15" s="457" t="s">
        <v>329</v>
      </c>
      <c r="C15" s="458"/>
      <c r="D15" s="458"/>
      <c r="E15" s="458"/>
      <c r="F15" s="458"/>
      <c r="G15" s="458"/>
      <c r="H15" s="458"/>
      <c r="I15" s="458"/>
      <c r="J15" s="459"/>
      <c r="S15" s="339">
        <v>34</v>
      </c>
      <c r="T15" s="338">
        <v>2.5590384370371968E-3</v>
      </c>
      <c r="U15" s="338">
        <v>4.422962567609324E-3</v>
      </c>
      <c r="V15" s="338">
        <v>7.1937168815555258E-3</v>
      </c>
      <c r="W15" s="338">
        <v>1.2123398394154168E-2</v>
      </c>
      <c r="X15" s="338">
        <v>1.9698429574356895E-2</v>
      </c>
      <c r="Y15" s="338">
        <v>3.6987331563215736E-2</v>
      </c>
      <c r="Z15" s="338">
        <v>6.4797634975166732E-2</v>
      </c>
      <c r="AA15" s="338">
        <v>0.10502622062016626</v>
      </c>
      <c r="AB15" s="338">
        <v>0.19535825472953505</v>
      </c>
      <c r="AC15" s="338">
        <v>0.55183301225720316</v>
      </c>
      <c r="AD15" s="338"/>
    </row>
    <row r="16" spans="1:30" x14ac:dyDescent="0.25">
      <c r="A16" s="318">
        <v>1000</v>
      </c>
      <c r="B16" s="158">
        <v>2015</v>
      </c>
      <c r="C16" s="158">
        <v>2016</v>
      </c>
      <c r="D16" s="158">
        <v>2017</v>
      </c>
      <c r="E16" s="158">
        <v>2018</v>
      </c>
      <c r="F16" s="158">
        <v>2019</v>
      </c>
      <c r="G16" s="158">
        <v>2020</v>
      </c>
      <c r="H16" s="158">
        <v>2021</v>
      </c>
      <c r="I16" s="158">
        <v>2022</v>
      </c>
      <c r="J16" s="158">
        <v>2023</v>
      </c>
    </row>
    <row r="17" spans="1:10" x14ac:dyDescent="0.25">
      <c r="A17" s="156" t="s">
        <v>14</v>
      </c>
      <c r="B17" s="74">
        <v>335624.36862999998</v>
      </c>
      <c r="C17" s="74">
        <v>354831.53326</v>
      </c>
      <c r="D17" s="74">
        <v>370172.1335</v>
      </c>
      <c r="E17" s="74">
        <v>369280.04374999995</v>
      </c>
      <c r="F17" s="160">
        <v>379115.07373</v>
      </c>
      <c r="G17" s="75">
        <v>373981.34620999999</v>
      </c>
      <c r="H17" s="75">
        <v>378149.56698</v>
      </c>
      <c r="I17" s="75">
        <v>383025.21017999999</v>
      </c>
      <c r="J17" s="75">
        <v>379155.25010999996</v>
      </c>
    </row>
    <row r="18" spans="1:10" x14ac:dyDescent="0.25">
      <c r="A18" s="156" t="s">
        <v>86</v>
      </c>
      <c r="B18" s="74">
        <v>1515.1</v>
      </c>
      <c r="C18" s="74">
        <v>2648.0573200000003</v>
      </c>
      <c r="D18" s="74">
        <v>2128</v>
      </c>
      <c r="E18" s="74">
        <v>2720</v>
      </c>
      <c r="F18" s="74">
        <v>2480</v>
      </c>
      <c r="G18" s="74">
        <v>1716</v>
      </c>
      <c r="H18" s="74">
        <v>1644.9500000000003</v>
      </c>
      <c r="I18" s="74">
        <v>1271.2399999999998</v>
      </c>
      <c r="J18" s="74">
        <v>1367.894</v>
      </c>
    </row>
    <row r="19" spans="1:10" x14ac:dyDescent="0.25">
      <c r="A19" s="156" t="s">
        <v>410</v>
      </c>
      <c r="B19" s="74">
        <v>193711.04635000002</v>
      </c>
      <c r="C19" s="75">
        <v>207863.29342</v>
      </c>
      <c r="D19" s="75">
        <v>217142.96633</v>
      </c>
      <c r="E19" s="75">
        <v>219793.44004000002</v>
      </c>
      <c r="F19" s="75">
        <v>222973.13912999997</v>
      </c>
      <c r="G19" s="75">
        <v>222552.94963999998</v>
      </c>
      <c r="H19" s="75">
        <v>222466.87437999999</v>
      </c>
      <c r="I19" s="75">
        <v>221725.36411999998</v>
      </c>
      <c r="J19" s="75">
        <v>221652.24515000003</v>
      </c>
    </row>
    <row r="20" spans="1:10" x14ac:dyDescent="0.25">
      <c r="A20" s="156" t="s">
        <v>404</v>
      </c>
      <c r="B20" s="74" t="s">
        <v>406</v>
      </c>
      <c r="C20" s="75" t="s">
        <v>406</v>
      </c>
      <c r="D20" s="75">
        <v>29699</v>
      </c>
      <c r="E20" s="75">
        <v>27234</v>
      </c>
      <c r="F20" s="75">
        <v>26285</v>
      </c>
      <c r="G20" s="75">
        <v>24207</v>
      </c>
      <c r="H20" s="75">
        <v>30564.019999999997</v>
      </c>
      <c r="I20" s="75">
        <v>23947</v>
      </c>
      <c r="J20" s="317">
        <v>16550.61</v>
      </c>
    </row>
    <row r="21" spans="1:10" x14ac:dyDescent="0.25">
      <c r="A21" s="156" t="s">
        <v>407</v>
      </c>
      <c r="B21" s="156" t="s">
        <v>406</v>
      </c>
      <c r="C21" s="156" t="s">
        <v>406</v>
      </c>
      <c r="D21" s="75">
        <v>2204</v>
      </c>
      <c r="E21" s="75">
        <v>2835</v>
      </c>
      <c r="F21" s="75">
        <v>4204</v>
      </c>
      <c r="G21" s="75">
        <v>4853</v>
      </c>
      <c r="H21" s="75">
        <v>5822.57</v>
      </c>
      <c r="I21" s="75">
        <v>16928</v>
      </c>
      <c r="J21" s="75">
        <v>28923.226999999999</v>
      </c>
    </row>
    <row r="22" spans="1:10" x14ac:dyDescent="0.25">
      <c r="A22" s="156" t="s">
        <v>408</v>
      </c>
      <c r="B22" s="156" t="s">
        <v>406</v>
      </c>
      <c r="C22" s="156" t="s">
        <v>406</v>
      </c>
      <c r="D22" s="75">
        <v>2766</v>
      </c>
      <c r="E22" s="75">
        <v>15384</v>
      </c>
      <c r="F22" s="75">
        <v>13206</v>
      </c>
      <c r="G22" s="75">
        <v>8602</v>
      </c>
      <c r="H22" s="75">
        <v>17079.429</v>
      </c>
      <c r="I22" s="75">
        <v>67167</v>
      </c>
      <c r="J22" s="75">
        <v>34312.643000000004</v>
      </c>
    </row>
    <row r="23" spans="1:10" x14ac:dyDescent="0.25">
      <c r="A23" s="156" t="s">
        <v>409</v>
      </c>
      <c r="B23" s="156" t="s">
        <v>406</v>
      </c>
      <c r="C23" s="156" t="s">
        <v>406</v>
      </c>
      <c r="D23" s="460"/>
      <c r="E23" s="461"/>
      <c r="F23" s="461"/>
      <c r="G23" s="462"/>
      <c r="H23" s="75">
        <v>9225.1190000000006</v>
      </c>
      <c r="I23" s="75">
        <v>10826</v>
      </c>
      <c r="J23" s="75">
        <v>3490.4680000000003</v>
      </c>
    </row>
    <row r="24" spans="1:10" x14ac:dyDescent="0.25">
      <c r="A24" s="319" t="s">
        <v>411</v>
      </c>
      <c r="B24" s="320"/>
      <c r="C24" s="320"/>
      <c r="D24" s="321">
        <v>624112.09982999996</v>
      </c>
      <c r="E24" s="321">
        <v>637246.48378999997</v>
      </c>
      <c r="F24" s="321">
        <v>648263.21285999997</v>
      </c>
      <c r="G24" s="321">
        <v>635912.29584999999</v>
      </c>
      <c r="H24" s="321">
        <v>664952.52935999993</v>
      </c>
      <c r="I24" s="321">
        <v>724889.81429999997</v>
      </c>
      <c r="J24" s="321">
        <v>685452.33725999994</v>
      </c>
    </row>
    <row r="25" spans="1:10" x14ac:dyDescent="0.25">
      <c r="A25" t="s">
        <v>405</v>
      </c>
    </row>
    <row r="29" spans="1:10" x14ac:dyDescent="0.25">
      <c r="A29" s="158"/>
      <c r="B29" s="457" t="s">
        <v>332</v>
      </c>
      <c r="C29" s="458"/>
      <c r="D29" s="458"/>
      <c r="E29" s="458"/>
      <c r="F29" s="458"/>
      <c r="G29" s="458"/>
      <c r="H29" s="458"/>
      <c r="I29" s="458"/>
      <c r="J29" s="459"/>
    </row>
    <row r="30" spans="1:10" x14ac:dyDescent="0.25">
      <c r="A30" s="318">
        <v>1000</v>
      </c>
      <c r="B30" s="158">
        <v>2015</v>
      </c>
      <c r="C30" s="158">
        <v>2016</v>
      </c>
      <c r="D30" s="158">
        <v>2017</v>
      </c>
      <c r="E30" s="158">
        <v>2018</v>
      </c>
      <c r="F30" s="158">
        <v>2019</v>
      </c>
      <c r="G30" s="158">
        <v>2020</v>
      </c>
      <c r="H30" s="158">
        <v>2021</v>
      </c>
      <c r="I30" s="158">
        <v>2022</v>
      </c>
      <c r="J30" s="158">
        <v>2023</v>
      </c>
    </row>
    <row r="31" spans="1:10" x14ac:dyDescent="0.25">
      <c r="A31" s="156" t="s">
        <v>14</v>
      </c>
      <c r="B31" s="74">
        <v>87557.263099999996</v>
      </c>
      <c r="C31" s="74">
        <v>89921.046279999995</v>
      </c>
      <c r="D31" s="74">
        <v>94257.832880000002</v>
      </c>
      <c r="E31" s="74">
        <v>93939.428449999992</v>
      </c>
      <c r="F31" s="160">
        <v>96703.660470000003</v>
      </c>
      <c r="G31" s="75">
        <v>96146.689350000001</v>
      </c>
      <c r="H31" s="75">
        <v>97277.821679999994</v>
      </c>
      <c r="I31" s="75">
        <v>98934.568010000003</v>
      </c>
      <c r="J31" s="75">
        <v>115299.03000999999</v>
      </c>
    </row>
    <row r="32" spans="1:10" x14ac:dyDescent="0.25">
      <c r="A32" s="156" t="s">
        <v>86</v>
      </c>
      <c r="B32" s="74">
        <v>82140.500000000015</v>
      </c>
      <c r="C32" s="74">
        <v>78072.802430000011</v>
      </c>
      <c r="D32" s="74">
        <v>88774</v>
      </c>
      <c r="E32" s="74">
        <v>85082</v>
      </c>
      <c r="F32" s="74">
        <v>86288</v>
      </c>
      <c r="G32" s="74">
        <v>102271</v>
      </c>
      <c r="H32" s="74">
        <v>91461.53</v>
      </c>
      <c r="I32" s="74">
        <v>102524.41</v>
      </c>
      <c r="J32" s="74">
        <v>107192.914</v>
      </c>
    </row>
    <row r="33" spans="1:10" x14ac:dyDescent="0.25">
      <c r="A33" s="156" t="s">
        <v>410</v>
      </c>
      <c r="B33" s="74">
        <v>42718.588560000004</v>
      </c>
      <c r="C33" s="75">
        <v>46135.381479999996</v>
      </c>
      <c r="D33" s="75">
        <v>48942.317169999995</v>
      </c>
      <c r="E33" s="75">
        <v>51945.57405000001</v>
      </c>
      <c r="F33" s="75">
        <v>56078.462119999997</v>
      </c>
      <c r="G33" s="75">
        <v>55258.162290000007</v>
      </c>
      <c r="H33" s="75">
        <v>57094.786540000001</v>
      </c>
      <c r="I33" s="75">
        <v>59426.656409999996</v>
      </c>
      <c r="J33" s="75">
        <v>70244.971480000007</v>
      </c>
    </row>
    <row r="34" spans="1:10" x14ac:dyDescent="0.25">
      <c r="A34" s="156" t="s">
        <v>404</v>
      </c>
      <c r="B34" s="74" t="s">
        <v>406</v>
      </c>
      <c r="C34" s="75" t="s">
        <v>406</v>
      </c>
      <c r="D34" s="75">
        <v>6556</v>
      </c>
      <c r="E34" s="75">
        <v>6772</v>
      </c>
      <c r="F34" s="75">
        <v>8516</v>
      </c>
      <c r="G34" s="75">
        <v>6909</v>
      </c>
      <c r="H34" s="75">
        <v>8067.58</v>
      </c>
      <c r="I34" s="244">
        <v>9442</v>
      </c>
      <c r="J34" s="317">
        <v>5806.835</v>
      </c>
    </row>
    <row r="35" spans="1:10" x14ac:dyDescent="0.25">
      <c r="A35" s="156" t="s">
        <v>407</v>
      </c>
      <c r="B35" s="156" t="s">
        <v>406</v>
      </c>
      <c r="C35" s="156" t="s">
        <v>406</v>
      </c>
      <c r="D35" s="75">
        <v>2711</v>
      </c>
      <c r="E35" s="75">
        <v>3533</v>
      </c>
      <c r="F35" s="75">
        <v>4930</v>
      </c>
      <c r="G35" s="75">
        <v>5616</v>
      </c>
      <c r="H35" s="75">
        <v>6798.8389999999999</v>
      </c>
      <c r="I35" s="75">
        <v>16509</v>
      </c>
      <c r="J35" s="75">
        <v>14963.812</v>
      </c>
    </row>
    <row r="36" spans="1:10" x14ac:dyDescent="0.25">
      <c r="A36" s="156" t="s">
        <v>408</v>
      </c>
      <c r="B36" s="156" t="s">
        <v>406</v>
      </c>
      <c r="C36" s="156" t="s">
        <v>406</v>
      </c>
      <c r="D36" s="75">
        <v>3470</v>
      </c>
      <c r="E36" s="75">
        <v>23366</v>
      </c>
      <c r="F36" s="75">
        <v>4548</v>
      </c>
      <c r="G36" s="75">
        <v>29959</v>
      </c>
      <c r="H36" s="75">
        <v>163530.054</v>
      </c>
      <c r="I36" s="75">
        <v>18152</v>
      </c>
      <c r="J36" s="75">
        <v>44182.248999999996</v>
      </c>
    </row>
    <row r="37" spans="1:10" x14ac:dyDescent="0.25">
      <c r="A37" s="156" t="s">
        <v>409</v>
      </c>
      <c r="B37" s="156" t="s">
        <v>406</v>
      </c>
      <c r="C37" s="156" t="s">
        <v>406</v>
      </c>
      <c r="D37" s="460"/>
      <c r="E37" s="461"/>
      <c r="F37" s="461"/>
      <c r="G37" s="462"/>
      <c r="H37" s="75">
        <v>10535.197999999999</v>
      </c>
      <c r="I37" s="75">
        <v>6747</v>
      </c>
      <c r="J37" s="75">
        <v>2335.0239999999999</v>
      </c>
    </row>
    <row r="38" spans="1:10" x14ac:dyDescent="0.25">
      <c r="A38" s="319" t="s">
        <v>411</v>
      </c>
      <c r="B38" s="320"/>
      <c r="C38" s="320"/>
      <c r="D38" s="321">
        <v>244711.15005</v>
      </c>
      <c r="E38" s="321">
        <v>264638.0025</v>
      </c>
      <c r="F38" s="321">
        <v>257064.12258999998</v>
      </c>
      <c r="G38" s="321">
        <v>296159.85164000001</v>
      </c>
      <c r="H38" s="321">
        <v>434765.80921999994</v>
      </c>
      <c r="I38" s="321">
        <v>311735.63442000002</v>
      </c>
      <c r="J38" s="321">
        <v>360024.83548999997</v>
      </c>
    </row>
    <row r="39" spans="1:10" x14ac:dyDescent="0.25">
      <c r="A39" t="s">
        <v>405</v>
      </c>
    </row>
    <row r="42" spans="1:10" x14ac:dyDescent="0.25">
      <c r="A42" s="158"/>
      <c r="B42" s="457" t="s">
        <v>333</v>
      </c>
      <c r="C42" s="458"/>
      <c r="D42" s="458"/>
      <c r="E42" s="458"/>
      <c r="F42" s="458"/>
      <c r="G42" s="458"/>
      <c r="H42" s="458"/>
      <c r="I42" s="458"/>
      <c r="J42" s="459"/>
    </row>
    <row r="43" spans="1:10" x14ac:dyDescent="0.25">
      <c r="A43" s="318">
        <v>1000</v>
      </c>
      <c r="B43" s="158">
        <v>2015</v>
      </c>
      <c r="C43" s="158">
        <v>2016</v>
      </c>
      <c r="D43" s="158">
        <v>2017</v>
      </c>
      <c r="E43" s="158">
        <v>2018</v>
      </c>
      <c r="F43" s="158">
        <v>2019</v>
      </c>
      <c r="G43" s="158">
        <v>2020</v>
      </c>
      <c r="H43" s="158">
        <v>2021</v>
      </c>
      <c r="I43" s="158">
        <v>2022</v>
      </c>
      <c r="J43" s="158">
        <v>2023</v>
      </c>
    </row>
    <row r="44" spans="1:10" x14ac:dyDescent="0.25">
      <c r="A44" s="156" t="s">
        <v>14</v>
      </c>
      <c r="B44" s="74">
        <v>335789.95146999997</v>
      </c>
      <c r="C44" s="74">
        <v>336057.29499999998</v>
      </c>
      <c r="D44" s="74">
        <v>337689.18195</v>
      </c>
      <c r="E44" s="74">
        <v>327192.83046999999</v>
      </c>
      <c r="F44" s="160">
        <v>326875.99911999999</v>
      </c>
      <c r="G44" s="75">
        <v>321176.83732000005</v>
      </c>
      <c r="H44" s="75">
        <v>324245.92131000001</v>
      </c>
      <c r="I44" s="75">
        <v>324881.31092999998</v>
      </c>
      <c r="J44" s="75">
        <v>322141.25494000001</v>
      </c>
    </row>
    <row r="45" spans="1:10" x14ac:dyDescent="0.25">
      <c r="A45" s="156" t="s">
        <v>86</v>
      </c>
      <c r="B45" s="74">
        <v>20011.400000000001</v>
      </c>
      <c r="C45" s="74">
        <v>23749.452589999997</v>
      </c>
      <c r="D45" s="74">
        <v>24067</v>
      </c>
      <c r="E45" s="74">
        <v>24873</v>
      </c>
      <c r="F45" s="74">
        <v>22386</v>
      </c>
      <c r="G45" s="74">
        <v>33744</v>
      </c>
      <c r="H45" s="74">
        <v>23609.550000000003</v>
      </c>
      <c r="I45" s="74">
        <v>26979.89</v>
      </c>
      <c r="J45" s="74">
        <v>23217.404999999999</v>
      </c>
    </row>
    <row r="46" spans="1:10" x14ac:dyDescent="0.25">
      <c r="A46" s="156" t="s">
        <v>410</v>
      </c>
      <c r="B46" s="74">
        <v>62733.164559999997</v>
      </c>
      <c r="C46" s="75">
        <v>67872.823629999999</v>
      </c>
      <c r="D46" s="75">
        <v>70703.883700000006</v>
      </c>
      <c r="E46" s="75">
        <v>75827.851419999977</v>
      </c>
      <c r="F46" s="75">
        <v>80139.127959999998</v>
      </c>
      <c r="G46" s="75">
        <v>80091.197960000005</v>
      </c>
      <c r="H46" s="75">
        <v>84911.443209999998</v>
      </c>
      <c r="I46" s="75">
        <v>84524.957090000011</v>
      </c>
      <c r="J46" s="75">
        <v>91046.204269999987</v>
      </c>
    </row>
    <row r="47" spans="1:10" x14ac:dyDescent="0.25">
      <c r="A47" s="156" t="s">
        <v>404</v>
      </c>
      <c r="B47" s="74" t="s">
        <v>406</v>
      </c>
      <c r="C47" s="75" t="s">
        <v>406</v>
      </c>
      <c r="D47" s="75">
        <v>7989</v>
      </c>
      <c r="E47" s="75">
        <v>11356</v>
      </c>
      <c r="F47" s="75">
        <v>9869</v>
      </c>
      <c r="G47" s="75">
        <v>9922</v>
      </c>
      <c r="H47" s="75">
        <v>13707.84</v>
      </c>
      <c r="I47" s="75">
        <v>9494</v>
      </c>
      <c r="J47" s="317">
        <v>7241.3459999999986</v>
      </c>
    </row>
    <row r="48" spans="1:10" x14ac:dyDescent="0.25">
      <c r="A48" s="156" t="s">
        <v>407</v>
      </c>
      <c r="B48" s="156" t="s">
        <v>406</v>
      </c>
      <c r="C48" s="156" t="s">
        <v>406</v>
      </c>
      <c r="D48" s="75">
        <v>1784</v>
      </c>
      <c r="E48" s="75">
        <v>2180</v>
      </c>
      <c r="F48" s="75">
        <v>3131</v>
      </c>
      <c r="G48" s="75">
        <v>3515</v>
      </c>
      <c r="H48" s="75">
        <v>4272.1270000000004</v>
      </c>
      <c r="I48" s="75">
        <v>9062</v>
      </c>
      <c r="J48" s="75">
        <v>14363.498</v>
      </c>
    </row>
    <row r="49" spans="1:15" x14ac:dyDescent="0.25">
      <c r="A49" s="156" t="s">
        <v>408</v>
      </c>
      <c r="B49" s="156" t="s">
        <v>406</v>
      </c>
      <c r="C49" s="156" t="s">
        <v>406</v>
      </c>
      <c r="D49" s="75">
        <v>3959</v>
      </c>
      <c r="E49" s="75">
        <v>26840</v>
      </c>
      <c r="F49" s="75">
        <v>1223</v>
      </c>
      <c r="G49" s="75">
        <v>5737</v>
      </c>
      <c r="H49" s="75">
        <v>42687.39</v>
      </c>
      <c r="I49" s="75">
        <v>58660</v>
      </c>
      <c r="J49" s="75">
        <v>54661.481999999996</v>
      </c>
    </row>
    <row r="50" spans="1:15" x14ac:dyDescent="0.25">
      <c r="A50" s="156" t="s">
        <v>409</v>
      </c>
      <c r="B50" s="156" t="s">
        <v>406</v>
      </c>
      <c r="C50" s="156" t="s">
        <v>406</v>
      </c>
      <c r="D50" s="460"/>
      <c r="E50" s="461"/>
      <c r="F50" s="461"/>
      <c r="G50" s="462"/>
      <c r="H50" s="75">
        <v>14700.563999999998</v>
      </c>
      <c r="I50" s="75">
        <v>16173</v>
      </c>
      <c r="J50" s="75">
        <v>6624</v>
      </c>
    </row>
    <row r="51" spans="1:15" x14ac:dyDescent="0.25">
      <c r="A51" s="319" t="s">
        <v>411</v>
      </c>
      <c r="B51" s="320"/>
      <c r="C51" s="320"/>
      <c r="D51" s="321">
        <v>446192.06565</v>
      </c>
      <c r="E51" s="321">
        <v>468269.68188999995</v>
      </c>
      <c r="F51" s="321">
        <v>443624.12708000001</v>
      </c>
      <c r="G51" s="321">
        <v>166753.19796000002</v>
      </c>
      <c r="H51" s="321">
        <v>508134.83552000002</v>
      </c>
      <c r="I51" s="321">
        <v>529775.15801999997</v>
      </c>
      <c r="J51" s="321">
        <v>519295.19021000009</v>
      </c>
    </row>
    <row r="59" spans="1:15" x14ac:dyDescent="0.25">
      <c r="A59" s="336"/>
    </row>
    <row r="60" spans="1:15" x14ac:dyDescent="0.25">
      <c r="A60" s="336" t="s">
        <v>513</v>
      </c>
    </row>
    <row r="61" spans="1:15" x14ac:dyDescent="0.25">
      <c r="O61" s="336" t="s">
        <v>508</v>
      </c>
    </row>
    <row r="63" spans="1:15" x14ac:dyDescent="0.25">
      <c r="A63" s="454"/>
      <c r="B63" s="454" t="s">
        <v>1</v>
      </c>
      <c r="C63" s="453" t="s">
        <v>55</v>
      </c>
      <c r="D63" s="453"/>
      <c r="E63" s="453" t="s">
        <v>332</v>
      </c>
      <c r="F63" s="453"/>
      <c r="G63" s="453"/>
      <c r="H63" s="453" t="s">
        <v>333</v>
      </c>
      <c r="I63" s="453"/>
      <c r="J63" s="453"/>
      <c r="K63" s="453" t="s">
        <v>329</v>
      </c>
      <c r="L63" s="453"/>
      <c r="M63" s="453"/>
    </row>
    <row r="64" spans="1:15" x14ac:dyDescent="0.25">
      <c r="A64" s="455"/>
      <c r="B64" s="455"/>
      <c r="C64" s="453"/>
      <c r="D64" s="453"/>
      <c r="E64" s="453"/>
      <c r="F64" s="453"/>
      <c r="G64" s="453"/>
      <c r="H64" s="453"/>
      <c r="I64" s="453"/>
      <c r="J64" s="453"/>
      <c r="K64" s="453"/>
      <c r="L64" s="453"/>
      <c r="M64" s="453"/>
    </row>
    <row r="65" spans="1:13" x14ac:dyDescent="0.25">
      <c r="A65" s="456"/>
      <c r="B65" s="456"/>
      <c r="C65" s="158" t="s">
        <v>10</v>
      </c>
      <c r="D65" s="158" t="s">
        <v>509</v>
      </c>
      <c r="E65" s="158" t="s">
        <v>510</v>
      </c>
      <c r="F65" s="158" t="s">
        <v>509</v>
      </c>
      <c r="G65" s="158" t="s">
        <v>511</v>
      </c>
      <c r="H65" s="158" t="s">
        <v>10</v>
      </c>
      <c r="I65" s="158" t="s">
        <v>509</v>
      </c>
      <c r="J65" s="158" t="s">
        <v>512</v>
      </c>
      <c r="K65" s="158" t="s">
        <v>10</v>
      </c>
      <c r="L65" s="158" t="s">
        <v>509</v>
      </c>
      <c r="M65" s="158" t="s">
        <v>512</v>
      </c>
    </row>
    <row r="66" spans="1:13" x14ac:dyDescent="0.25">
      <c r="A66" s="156" t="s">
        <v>74</v>
      </c>
      <c r="B66" s="156" t="s">
        <v>92</v>
      </c>
      <c r="C66" s="75">
        <v>24839327</v>
      </c>
      <c r="D66" s="74">
        <v>3104915.875</v>
      </c>
      <c r="E66" s="75">
        <v>4246654.6950000003</v>
      </c>
      <c r="F66" s="74">
        <v>530831.83687500004</v>
      </c>
      <c r="G66" s="448">
        <v>0.17096496595902136</v>
      </c>
      <c r="H66" s="75">
        <v>10227632.34</v>
      </c>
      <c r="I66" s="74">
        <v>1278454.0425</v>
      </c>
      <c r="J66" s="448">
        <v>0.41175158811669899</v>
      </c>
      <c r="K66" s="75">
        <v>10365039.689999999</v>
      </c>
      <c r="L66" s="74">
        <v>1295629.9612499999</v>
      </c>
      <c r="M66" s="448">
        <v>0.41728343485312624</v>
      </c>
    </row>
    <row r="67" spans="1:13" x14ac:dyDescent="0.25">
      <c r="A67" s="156" t="s">
        <v>75</v>
      </c>
      <c r="B67" s="156" t="s">
        <v>93</v>
      </c>
      <c r="C67" s="75">
        <v>23665469</v>
      </c>
      <c r="D67" s="74">
        <v>2958183.625</v>
      </c>
      <c r="E67" s="75">
        <v>3244826.5500000003</v>
      </c>
      <c r="F67" s="74">
        <v>405603.31875000003</v>
      </c>
      <c r="G67" s="448">
        <v>0.13711228583722554</v>
      </c>
      <c r="H67" s="75">
        <v>9984196.8499999996</v>
      </c>
      <c r="I67" s="74">
        <v>1248024.60625</v>
      </c>
      <c r="J67" s="448">
        <v>0.42188882248646753</v>
      </c>
      <c r="K67" s="75">
        <v>10436447.84</v>
      </c>
      <c r="L67" s="74">
        <v>1304555.98</v>
      </c>
      <c r="M67" s="448">
        <v>0.44099898632898421</v>
      </c>
    </row>
    <row r="68" spans="1:13" x14ac:dyDescent="0.25">
      <c r="A68" s="158" t="s">
        <v>14</v>
      </c>
      <c r="B68" s="158" t="s">
        <v>94</v>
      </c>
      <c r="C68" s="449">
        <v>6332826.9140299996</v>
      </c>
      <c r="D68" s="245">
        <v>791603.36425374995</v>
      </c>
      <c r="E68" s="449">
        <v>754738.3102200001</v>
      </c>
      <c r="F68" s="245">
        <v>94342.288777500013</v>
      </c>
      <c r="G68" s="450">
        <v>0.11917873652095598</v>
      </c>
      <c r="H68" s="449">
        <v>2633909.3275700002</v>
      </c>
      <c r="I68" s="245">
        <v>329238.66594625002</v>
      </c>
      <c r="J68" s="450">
        <v>0.41591367699229731</v>
      </c>
      <c r="K68" s="449">
        <v>2944179.27624</v>
      </c>
      <c r="L68" s="245">
        <v>368022.40953</v>
      </c>
      <c r="M68" s="450">
        <v>0.46490758648674685</v>
      </c>
    </row>
    <row r="69" spans="1:13" x14ac:dyDescent="0.25">
      <c r="A69" s="156" t="s">
        <v>15</v>
      </c>
      <c r="B69" s="156" t="s">
        <v>95</v>
      </c>
      <c r="C69" s="75">
        <v>5054832.4501299998</v>
      </c>
      <c r="D69" s="74">
        <v>631854.05626624997</v>
      </c>
      <c r="E69" s="75">
        <v>657111.31367000018</v>
      </c>
      <c r="F69" s="74">
        <v>82138.914208750022</v>
      </c>
      <c r="G69" s="448">
        <v>0.12999665570578914</v>
      </c>
      <c r="H69" s="75">
        <v>2245301.15191</v>
      </c>
      <c r="I69" s="74">
        <v>280662.64398875</v>
      </c>
      <c r="J69" s="448">
        <v>0.44418903575176966</v>
      </c>
      <c r="K69" s="75">
        <v>2152419.9845500002</v>
      </c>
      <c r="L69" s="74">
        <v>269052.49806875002</v>
      </c>
      <c r="M69" s="448">
        <v>0.42581430854244129</v>
      </c>
    </row>
    <row r="70" spans="1:13" x14ac:dyDescent="0.25">
      <c r="A70" s="156" t="s">
        <v>17</v>
      </c>
      <c r="B70" s="156" t="s">
        <v>96</v>
      </c>
      <c r="C70" s="75">
        <v>2570087.6030600001</v>
      </c>
      <c r="D70" s="74">
        <v>321260.95038250001</v>
      </c>
      <c r="E70" s="75">
        <v>341040.27738999994</v>
      </c>
      <c r="F70" s="74">
        <v>42630.034673749993</v>
      </c>
      <c r="G70" s="448">
        <v>0.13269597385861487</v>
      </c>
      <c r="H70" s="75">
        <v>1158733.7698000001</v>
      </c>
      <c r="I70" s="74">
        <v>144841.72122500002</v>
      </c>
      <c r="J70" s="448">
        <v>0.45085380296780059</v>
      </c>
      <c r="K70" s="75">
        <v>1070313.55587</v>
      </c>
      <c r="L70" s="74">
        <v>133789.19448375001</v>
      </c>
      <c r="M70" s="448">
        <v>0.41645022317358454</v>
      </c>
    </row>
    <row r="71" spans="1:13" x14ac:dyDescent="0.25">
      <c r="A71" s="156" t="s">
        <v>19</v>
      </c>
      <c r="B71" s="156" t="s">
        <v>97</v>
      </c>
      <c r="C71" s="75">
        <v>1748901.58323</v>
      </c>
      <c r="D71" s="74">
        <v>218612.69790375</v>
      </c>
      <c r="E71" s="75">
        <v>231740.65020999999</v>
      </c>
      <c r="F71" s="74">
        <v>28967.581276249999</v>
      </c>
      <c r="G71" s="448">
        <v>0.13250639854874185</v>
      </c>
      <c r="H71" s="75">
        <v>786254.47263000009</v>
      </c>
      <c r="I71" s="74">
        <v>98281.809078750011</v>
      </c>
      <c r="J71" s="448">
        <v>0.44957045048692079</v>
      </c>
      <c r="K71" s="75">
        <v>730906.46039000002</v>
      </c>
      <c r="L71" s="74">
        <v>91363.307548750003</v>
      </c>
      <c r="M71" s="448">
        <v>0.41792315096433741</v>
      </c>
    </row>
    <row r="72" spans="1:13" x14ac:dyDescent="0.25">
      <c r="A72" s="156" t="s">
        <v>20</v>
      </c>
      <c r="B72" s="156" t="s">
        <v>98</v>
      </c>
      <c r="C72" s="75">
        <v>667108.69754999992</v>
      </c>
      <c r="D72" s="74">
        <v>83388.587193749991</v>
      </c>
      <c r="E72" s="75">
        <v>75867.664050000021</v>
      </c>
      <c r="F72" s="74">
        <v>9483.4580062500027</v>
      </c>
      <c r="G72" s="448">
        <v>0.11372609040869794</v>
      </c>
      <c r="H72" s="75">
        <v>276138.83362000005</v>
      </c>
      <c r="I72" s="74">
        <v>34517.354202500006</v>
      </c>
      <c r="J72" s="448">
        <v>0.41393379314965895</v>
      </c>
      <c r="K72" s="75">
        <v>315102.19988000003</v>
      </c>
      <c r="L72" s="74">
        <v>39387.774985000004</v>
      </c>
      <c r="M72" s="448">
        <v>0.47234011644164342</v>
      </c>
    </row>
    <row r="73" spans="1:13" x14ac:dyDescent="0.25">
      <c r="A73" s="156" t="s">
        <v>21</v>
      </c>
      <c r="B73" s="156" t="s">
        <v>99</v>
      </c>
      <c r="C73" s="75">
        <v>68734.566290000002</v>
      </c>
      <c r="D73" s="74">
        <v>8591.8207862500003</v>
      </c>
      <c r="E73" s="75">
        <v>8462.7220199999992</v>
      </c>
      <c r="F73" s="74">
        <v>1057.8402524999999</v>
      </c>
      <c r="G73" s="448">
        <v>0.12312177812099204</v>
      </c>
      <c r="H73" s="75">
        <v>24174.075860000001</v>
      </c>
      <c r="I73" s="74">
        <v>3021.7594825000001</v>
      </c>
      <c r="J73" s="448">
        <v>0.35170187526908159</v>
      </c>
      <c r="K73" s="75">
        <v>36097.768410000004</v>
      </c>
      <c r="L73" s="74">
        <v>4512.2210512500005</v>
      </c>
      <c r="M73" s="448">
        <v>0.5251763466099264</v>
      </c>
    </row>
    <row r="74" spans="1:13" x14ac:dyDescent="0.25">
      <c r="A74" s="158" t="s">
        <v>22</v>
      </c>
      <c r="B74" s="158" t="s">
        <v>100</v>
      </c>
      <c r="C74" s="449">
        <v>1277994.4638999999</v>
      </c>
      <c r="D74" s="245">
        <v>159749.30798749998</v>
      </c>
      <c r="E74" s="449">
        <v>97626.996549999982</v>
      </c>
      <c r="F74" s="245">
        <v>12203.374568749998</v>
      </c>
      <c r="G74" s="450">
        <v>7.6390782047737471E-2</v>
      </c>
      <c r="H74" s="449">
        <v>388608.17566000001</v>
      </c>
      <c r="I74" s="245">
        <v>48576.021957500001</v>
      </c>
      <c r="J74" s="450">
        <v>0.30407657203310678</v>
      </c>
      <c r="K74" s="449">
        <v>791759.29168999987</v>
      </c>
      <c r="L74" s="245">
        <v>98969.911461249983</v>
      </c>
      <c r="M74" s="450">
        <v>0.61953264591915569</v>
      </c>
    </row>
    <row r="75" spans="1:13" x14ac:dyDescent="0.25">
      <c r="A75" s="158" t="s">
        <v>23</v>
      </c>
      <c r="B75" s="158" t="s">
        <v>101</v>
      </c>
      <c r="C75" s="449">
        <v>1034146.8372599999</v>
      </c>
      <c r="D75" s="245">
        <v>129268.35465749999</v>
      </c>
      <c r="E75" s="449">
        <v>56349.006930000003</v>
      </c>
      <c r="F75" s="245">
        <v>7043.6258662500004</v>
      </c>
      <c r="G75" s="450">
        <v>5.4488400389347248E-2</v>
      </c>
      <c r="H75" s="449">
        <v>256378.65499000001</v>
      </c>
      <c r="I75" s="245">
        <v>32047.331873750001</v>
      </c>
      <c r="J75" s="450">
        <v>0.2479132031861957</v>
      </c>
      <c r="K75" s="449">
        <v>721419.17534000007</v>
      </c>
      <c r="L75" s="245">
        <v>90177.396917500009</v>
      </c>
      <c r="M75" s="450">
        <v>0.6975983964244572</v>
      </c>
    </row>
    <row r="76" spans="1:13" x14ac:dyDescent="0.25">
      <c r="A76" s="156" t="s">
        <v>24</v>
      </c>
      <c r="B76" s="156" t="s">
        <v>102</v>
      </c>
      <c r="C76" s="75">
        <v>654375.38231000013</v>
      </c>
      <c r="D76" s="74">
        <v>81796.922788750016</v>
      </c>
      <c r="E76" s="75">
        <v>32272.43462</v>
      </c>
      <c r="F76" s="74">
        <v>4034.0543275</v>
      </c>
      <c r="G76" s="448">
        <v>4.9317922850452584E-2</v>
      </c>
      <c r="H76" s="75">
        <v>184916.05624000001</v>
      </c>
      <c r="I76" s="74">
        <v>23114.507030000001</v>
      </c>
      <c r="J76" s="448">
        <v>0.28258406602526942</v>
      </c>
      <c r="K76" s="75">
        <v>437186.89145</v>
      </c>
      <c r="L76" s="74">
        <v>54648.361431249999</v>
      </c>
      <c r="M76" s="448">
        <v>0.6680980111242778</v>
      </c>
    </row>
    <row r="77" spans="1:13" x14ac:dyDescent="0.25">
      <c r="A77" s="156" t="s">
        <v>25</v>
      </c>
      <c r="B77" s="156" t="s">
        <v>103</v>
      </c>
      <c r="C77" s="75">
        <v>52509.322950000009</v>
      </c>
      <c r="D77" s="74">
        <v>6563.6653687500011</v>
      </c>
      <c r="E77" s="75">
        <v>699.79755999999998</v>
      </c>
      <c r="F77" s="74">
        <v>87.474694999999997</v>
      </c>
      <c r="G77" s="448">
        <v>1.3327110705014335E-2</v>
      </c>
      <c r="H77" s="75">
        <v>11403.80322</v>
      </c>
      <c r="I77" s="74">
        <v>1425.4754025</v>
      </c>
      <c r="J77" s="448">
        <v>0.21717673318429251</v>
      </c>
      <c r="K77" s="75">
        <v>40405.722170000001</v>
      </c>
      <c r="L77" s="74">
        <v>5050.7152712500001</v>
      </c>
      <c r="M77" s="448">
        <v>0.769496156110693</v>
      </c>
    </row>
    <row r="78" spans="1:13" x14ac:dyDescent="0.25">
      <c r="A78" s="156" t="s">
        <v>26</v>
      </c>
      <c r="B78" s="156" t="s">
        <v>104</v>
      </c>
      <c r="C78" s="75">
        <v>297600.84820999997</v>
      </c>
      <c r="D78" s="74">
        <v>37200.106026249996</v>
      </c>
      <c r="E78" s="75">
        <v>21681.64904</v>
      </c>
      <c r="F78" s="74">
        <v>2710.20613</v>
      </c>
      <c r="G78" s="448">
        <v>7.2854795846215112E-2</v>
      </c>
      <c r="H78" s="75">
        <v>52697.57071</v>
      </c>
      <c r="I78" s="74">
        <v>6587.19633875</v>
      </c>
      <c r="J78" s="448">
        <v>0.17707466570395769</v>
      </c>
      <c r="K78" s="75">
        <v>223221.62846000004</v>
      </c>
      <c r="L78" s="74">
        <v>27902.703557500005</v>
      </c>
      <c r="M78" s="448">
        <v>0.75007053844982741</v>
      </c>
    </row>
    <row r="79" spans="1:13" x14ac:dyDescent="0.25">
      <c r="A79" s="156" t="s">
        <v>27</v>
      </c>
      <c r="B79" s="156" t="s">
        <v>105</v>
      </c>
      <c r="C79" s="75">
        <v>16003.038939999999</v>
      </c>
      <c r="D79" s="74">
        <v>2000.3798674999998</v>
      </c>
      <c r="E79" s="75">
        <v>1646.0486900000001</v>
      </c>
      <c r="F79" s="74">
        <v>205.75608625000001</v>
      </c>
      <c r="G79" s="448">
        <v>0.1028585068230797</v>
      </c>
      <c r="H79" s="75">
        <v>3823.2264199999995</v>
      </c>
      <c r="I79" s="74">
        <v>477.90330249999994</v>
      </c>
      <c r="J79" s="448">
        <v>0.23890627488531249</v>
      </c>
      <c r="K79" s="75">
        <v>10533.76383</v>
      </c>
      <c r="L79" s="74">
        <v>1316.72047875</v>
      </c>
      <c r="M79" s="448">
        <v>0.6582352182916078</v>
      </c>
    </row>
    <row r="80" spans="1:13" x14ac:dyDescent="0.25">
      <c r="A80" s="158" t="s">
        <v>28</v>
      </c>
      <c r="B80" s="158" t="s">
        <v>106</v>
      </c>
      <c r="C80" s="449">
        <v>243847.62663999997</v>
      </c>
      <c r="D80" s="245">
        <v>30480.953329999997</v>
      </c>
      <c r="E80" s="449">
        <v>41277.989619999993</v>
      </c>
      <c r="F80" s="245">
        <v>5159.7487024999991</v>
      </c>
      <c r="G80" s="450">
        <v>0.16927779937321272</v>
      </c>
      <c r="H80" s="449">
        <v>132229.52067</v>
      </c>
      <c r="I80" s="245">
        <v>16528.69008375</v>
      </c>
      <c r="J80" s="450">
        <v>0.54226289790884308</v>
      </c>
      <c r="K80" s="449">
        <v>70340.116349999997</v>
      </c>
      <c r="L80" s="245">
        <v>8792.5145437499996</v>
      </c>
      <c r="M80" s="450">
        <v>0.28845930271794423</v>
      </c>
    </row>
    <row r="81" spans="1:13" x14ac:dyDescent="0.25">
      <c r="A81" s="156" t="s">
        <v>29</v>
      </c>
      <c r="B81" s="156" t="s">
        <v>107</v>
      </c>
      <c r="C81" s="75">
        <v>191852.99851</v>
      </c>
      <c r="D81" s="74">
        <v>23981.624813750001</v>
      </c>
      <c r="E81" s="75">
        <v>19617.394849999997</v>
      </c>
      <c r="F81" s="74">
        <v>2452.1743562499996</v>
      </c>
      <c r="G81" s="448">
        <v>0.10225221915923026</v>
      </c>
      <c r="H81" s="75">
        <v>104052.40782000001</v>
      </c>
      <c r="I81" s="74">
        <v>13006.550977500001</v>
      </c>
      <c r="J81" s="448">
        <v>0.54235486871776184</v>
      </c>
      <c r="K81" s="75">
        <v>68183.19584</v>
      </c>
      <c r="L81" s="74">
        <v>8522.89948</v>
      </c>
      <c r="M81" s="448">
        <v>0.35539291212300794</v>
      </c>
    </row>
    <row r="82" spans="1:13" x14ac:dyDescent="0.25">
      <c r="A82" s="156" t="s">
        <v>30</v>
      </c>
      <c r="B82" s="156" t="s">
        <v>108</v>
      </c>
      <c r="C82" s="75">
        <v>37688.346909999993</v>
      </c>
      <c r="D82" s="74">
        <v>4711.0433637499991</v>
      </c>
      <c r="E82" s="75">
        <v>15163.406570000001</v>
      </c>
      <c r="F82" s="74">
        <v>1895.4258212500001</v>
      </c>
      <c r="G82" s="448">
        <v>0.40233673836133782</v>
      </c>
      <c r="H82" s="75">
        <v>21591.860779999999</v>
      </c>
      <c r="I82" s="74">
        <v>2698.9825974999999</v>
      </c>
      <c r="J82" s="448">
        <v>0.57290548804280261</v>
      </c>
      <c r="K82" s="75">
        <v>933.07956000000001</v>
      </c>
      <c r="L82" s="74">
        <v>116.634945</v>
      </c>
      <c r="M82" s="448">
        <v>2.4757773595859744E-2</v>
      </c>
    </row>
    <row r="83" spans="1:13" x14ac:dyDescent="0.25">
      <c r="A83" s="156" t="s">
        <v>31</v>
      </c>
      <c r="B83" s="156" t="s">
        <v>109</v>
      </c>
      <c r="C83" s="75">
        <v>2276.4071100000001</v>
      </c>
      <c r="D83" s="74">
        <v>284.55088875000001</v>
      </c>
      <c r="E83" s="75">
        <v>2275.4532100000001</v>
      </c>
      <c r="F83" s="74">
        <v>284.43165125000002</v>
      </c>
      <c r="G83" s="448">
        <v>0.9995809624755565</v>
      </c>
      <c r="H83" s="75">
        <v>0.95389999999999997</v>
      </c>
      <c r="I83" s="74">
        <v>0.1192375</v>
      </c>
      <c r="J83" s="448">
        <v>4.1903752444350781E-4</v>
      </c>
      <c r="K83" s="75">
        <v>0</v>
      </c>
      <c r="L83" s="74">
        <v>0</v>
      </c>
      <c r="M83" s="448">
        <v>0</v>
      </c>
    </row>
    <row r="84" spans="1:13" x14ac:dyDescent="0.25">
      <c r="A84" s="395" t="s">
        <v>32</v>
      </c>
      <c r="B84" s="395" t="s">
        <v>501</v>
      </c>
      <c r="C84" s="451">
        <v>11977.15625</v>
      </c>
      <c r="D84" s="392">
        <v>1497.14453125</v>
      </c>
      <c r="E84" s="451">
        <v>4210.0238600000002</v>
      </c>
      <c r="F84" s="392">
        <v>526.25298250000003</v>
      </c>
      <c r="G84" s="435">
        <v>0.35150446167052385</v>
      </c>
      <c r="H84" s="451">
        <v>6556.2985500000004</v>
      </c>
      <c r="I84" s="392">
        <v>819.53731875000005</v>
      </c>
      <c r="J84" s="435">
        <v>0.54740026874075387</v>
      </c>
      <c r="K84" s="451">
        <v>1210.83384</v>
      </c>
      <c r="L84" s="392">
        <v>151.35423</v>
      </c>
      <c r="M84" s="435">
        <v>0.10109526958872228</v>
      </c>
    </row>
    <row r="85" spans="1:13" x14ac:dyDescent="0.25">
      <c r="A85" s="158" t="s">
        <v>34</v>
      </c>
      <c r="B85" s="158" t="s">
        <v>111</v>
      </c>
      <c r="C85" s="449">
        <v>2118460.6665000003</v>
      </c>
      <c r="D85" s="245">
        <v>264807.58331250004</v>
      </c>
      <c r="E85" s="449">
        <v>207114.25541000001</v>
      </c>
      <c r="F85" s="245">
        <v>25889.281926250002</v>
      </c>
      <c r="G85" s="450">
        <v>9.7766391741500855E-2</v>
      </c>
      <c r="H85" s="449">
        <v>343449.02541000006</v>
      </c>
      <c r="I85" s="245">
        <v>42931.128176250008</v>
      </c>
      <c r="J85" s="450">
        <v>0.16212197414900648</v>
      </c>
      <c r="K85" s="449">
        <v>1567897.3856800001</v>
      </c>
      <c r="L85" s="245">
        <v>195987.17321000001</v>
      </c>
      <c r="M85" s="450">
        <v>0.74011163410949266</v>
      </c>
    </row>
    <row r="86" spans="1:13" x14ac:dyDescent="0.25">
      <c r="A86" s="156" t="s">
        <v>35</v>
      </c>
      <c r="B86" s="156" t="s">
        <v>112</v>
      </c>
      <c r="C86" s="75">
        <v>117432.61871</v>
      </c>
      <c r="D86" s="74">
        <v>14679.077338749999</v>
      </c>
      <c r="E86" s="75">
        <v>48715.21931</v>
      </c>
      <c r="F86" s="74">
        <v>6089.4024137500001</v>
      </c>
      <c r="G86" s="448">
        <v>0.41483550179786333</v>
      </c>
      <c r="H86" s="75">
        <v>52836.834500000004</v>
      </c>
      <c r="I86" s="74">
        <v>6604.6043125000006</v>
      </c>
      <c r="J86" s="448">
        <v>0.44993320493414729</v>
      </c>
      <c r="K86" s="75">
        <v>15880.564899999998</v>
      </c>
      <c r="L86" s="74">
        <v>1985.0706124999997</v>
      </c>
      <c r="M86" s="448">
        <v>0.13523129326798947</v>
      </c>
    </row>
    <row r="87" spans="1:13" x14ac:dyDescent="0.25">
      <c r="A87" s="156" t="s">
        <v>36</v>
      </c>
      <c r="B87" s="156" t="s">
        <v>113</v>
      </c>
      <c r="C87" s="75">
        <v>358645.89593</v>
      </c>
      <c r="D87" s="74">
        <v>44830.73699125</v>
      </c>
      <c r="E87" s="75">
        <v>80324.163339999999</v>
      </c>
      <c r="F87" s="74">
        <v>10040.5204175</v>
      </c>
      <c r="G87" s="448">
        <v>0.22396509830877182</v>
      </c>
      <c r="H87" s="75">
        <v>186300.43369000001</v>
      </c>
      <c r="I87" s="74">
        <v>23287.554211250001</v>
      </c>
      <c r="J87" s="448">
        <v>0.51945508314519195</v>
      </c>
      <c r="K87" s="75">
        <v>92021.298899999994</v>
      </c>
      <c r="L87" s="74">
        <v>11502.662362499999</v>
      </c>
      <c r="M87" s="448">
        <v>0.25657981854603623</v>
      </c>
    </row>
    <row r="88" spans="1:13" x14ac:dyDescent="0.25">
      <c r="A88" s="156" t="s">
        <v>37</v>
      </c>
      <c r="B88" s="156" t="s">
        <v>114</v>
      </c>
      <c r="C88" s="75">
        <v>302821.61517999996</v>
      </c>
      <c r="D88" s="74">
        <v>37852.701897499996</v>
      </c>
      <c r="E88" s="75">
        <v>64410.050150000003</v>
      </c>
      <c r="F88" s="74">
        <v>8051.2562687500003</v>
      </c>
      <c r="G88" s="448">
        <v>0.21269964533976241</v>
      </c>
      <c r="H88" s="75">
        <v>162606.06779999999</v>
      </c>
      <c r="I88" s="74">
        <v>20325.758474999999</v>
      </c>
      <c r="J88" s="448">
        <v>0.53696981869456528</v>
      </c>
      <c r="K88" s="75">
        <v>75805.497229999994</v>
      </c>
      <c r="L88" s="74">
        <v>9475.6871537499992</v>
      </c>
      <c r="M88" s="448">
        <v>0.2503305359656724</v>
      </c>
    </row>
    <row r="89" spans="1:13" x14ac:dyDescent="0.25">
      <c r="A89" s="156" t="s">
        <v>38</v>
      </c>
      <c r="B89" s="156" t="s">
        <v>115</v>
      </c>
      <c r="C89" s="75">
        <v>55824.280750000005</v>
      </c>
      <c r="D89" s="74">
        <v>6978.0350937500007</v>
      </c>
      <c r="E89" s="75">
        <v>15914.11319</v>
      </c>
      <c r="F89" s="74">
        <v>1989.26414875</v>
      </c>
      <c r="G89" s="448">
        <v>0.28507511384282364</v>
      </c>
      <c r="H89" s="75">
        <v>23694.365890000001</v>
      </c>
      <c r="I89" s="74">
        <v>2961.7957362500001</v>
      </c>
      <c r="J89" s="448">
        <v>0.42444552033032684</v>
      </c>
      <c r="K89" s="75">
        <v>16215.801670000001</v>
      </c>
      <c r="L89" s="74">
        <v>2026.9752087500001</v>
      </c>
      <c r="M89" s="448">
        <v>0.29047936582684947</v>
      </c>
    </row>
    <row r="90" spans="1:13" x14ac:dyDescent="0.25">
      <c r="A90" s="156" t="s">
        <v>39</v>
      </c>
      <c r="B90" s="156" t="s">
        <v>116</v>
      </c>
      <c r="C90" s="75">
        <v>158094.27042000002</v>
      </c>
      <c r="D90" s="74">
        <v>19761.783802500002</v>
      </c>
      <c r="E90" s="75">
        <v>81446.290560000009</v>
      </c>
      <c r="F90" s="74">
        <v>10180.786320000001</v>
      </c>
      <c r="G90" s="448">
        <v>0.51517547311250622</v>
      </c>
      <c r="H90" s="75">
        <v>24218.155930000001</v>
      </c>
      <c r="I90" s="74">
        <v>3027.2694912500001</v>
      </c>
      <c r="J90" s="448">
        <v>0.15318806852178141</v>
      </c>
      <c r="K90" s="75">
        <v>52429.823929999999</v>
      </c>
      <c r="L90" s="74">
        <v>6553.7279912499998</v>
      </c>
      <c r="M90" s="448">
        <v>0.33163645836571232</v>
      </c>
    </row>
  </sheetData>
  <mergeCells count="14">
    <mergeCell ref="B1:J1"/>
    <mergeCell ref="B15:J15"/>
    <mergeCell ref="B29:J29"/>
    <mergeCell ref="B42:J42"/>
    <mergeCell ref="D50:G50"/>
    <mergeCell ref="D37:G37"/>
    <mergeCell ref="D23:G23"/>
    <mergeCell ref="D9:G9"/>
    <mergeCell ref="K63:M64"/>
    <mergeCell ref="A63:A65"/>
    <mergeCell ref="B63:B65"/>
    <mergeCell ref="C63:D64"/>
    <mergeCell ref="E63:G64"/>
    <mergeCell ref="H63:J6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4"/>
  <sheetViews>
    <sheetView showGridLines="0" zoomScale="80" zoomScaleNormal="80" workbookViewId="0"/>
  </sheetViews>
  <sheetFormatPr baseColWidth="10" defaultRowHeight="15" x14ac:dyDescent="0.3"/>
  <cols>
    <col min="1" max="1" width="26" style="2" customWidth="1"/>
    <col min="2" max="2" width="12.42578125" style="2" customWidth="1"/>
    <col min="3" max="3" width="11.5703125" style="2" customWidth="1"/>
    <col min="4" max="4" width="9.85546875" style="2" customWidth="1"/>
    <col min="5" max="5" width="8.85546875" style="2" customWidth="1"/>
    <col min="6" max="6" width="11.5703125" style="2" customWidth="1"/>
    <col min="7" max="7" width="10.42578125" style="2" customWidth="1"/>
    <col min="8" max="8" width="12.140625" style="2" customWidth="1"/>
    <col min="9" max="9" width="13.5703125" style="2" customWidth="1"/>
    <col min="10" max="10" width="9.85546875" style="2" customWidth="1"/>
    <col min="11" max="11" width="1" style="2" customWidth="1"/>
    <col min="12" max="12" width="8.140625" style="2" customWidth="1"/>
    <col min="13" max="13" width="9.42578125" style="2" customWidth="1"/>
    <col min="14" max="14" width="13.85546875" style="2" customWidth="1"/>
    <col min="15" max="15" width="12.28515625" style="2" customWidth="1"/>
    <col min="16" max="16" width="1" style="2" customWidth="1"/>
    <col min="17" max="17" width="9.42578125" style="2" bestFit="1" customWidth="1"/>
    <col min="18" max="18" width="11.42578125" style="2" customWidth="1"/>
    <col min="19" max="19" width="8.7109375" style="2" customWidth="1"/>
    <col min="20" max="16384" width="11.42578125" style="2"/>
  </cols>
  <sheetData>
    <row r="1" spans="1:22" ht="18" x14ac:dyDescent="0.35">
      <c r="A1" s="1" t="s">
        <v>0</v>
      </c>
    </row>
    <row r="2" spans="1:22" s="3" customFormat="1" x14ac:dyDescent="0.25">
      <c r="A2" s="508"/>
      <c r="B2" s="498">
        <v>2015</v>
      </c>
      <c r="C2" s="498"/>
      <c r="D2" s="498"/>
      <c r="E2" s="498">
        <v>2020</v>
      </c>
      <c r="F2" s="498"/>
      <c r="G2" s="498"/>
      <c r="H2" s="498">
        <v>2022</v>
      </c>
      <c r="I2" s="498"/>
      <c r="J2" s="498"/>
      <c r="K2" s="494"/>
      <c r="L2" s="498" t="s">
        <v>1</v>
      </c>
      <c r="M2" s="498"/>
      <c r="N2" s="498"/>
      <c r="O2" s="498"/>
      <c r="Q2" s="498">
        <v>2023</v>
      </c>
      <c r="R2" s="498"/>
      <c r="S2" s="498"/>
      <c r="U2" s="4"/>
      <c r="V2" s="4"/>
    </row>
    <row r="3" spans="1:22" s="3" customFormat="1" ht="18" customHeight="1" x14ac:dyDescent="0.25">
      <c r="A3" s="508"/>
      <c r="B3" s="5" t="s">
        <v>2</v>
      </c>
      <c r="C3" s="6" t="s">
        <v>3</v>
      </c>
      <c r="D3" s="7" t="s">
        <v>4</v>
      </c>
      <c r="E3" s="5" t="s">
        <v>2</v>
      </c>
      <c r="F3" s="6" t="s">
        <v>3</v>
      </c>
      <c r="G3" s="7" t="s">
        <v>4</v>
      </c>
      <c r="H3" s="5" t="s">
        <v>2</v>
      </c>
      <c r="I3" s="6" t="s">
        <v>3</v>
      </c>
      <c r="J3" s="7" t="s">
        <v>4</v>
      </c>
      <c r="K3" s="495"/>
      <c r="L3" s="498" t="s">
        <v>5</v>
      </c>
      <c r="M3" s="498"/>
      <c r="N3" s="499" t="s">
        <v>6</v>
      </c>
      <c r="O3" s="500"/>
      <c r="Q3" s="5" t="s">
        <v>2</v>
      </c>
      <c r="R3" s="6" t="s">
        <v>3</v>
      </c>
      <c r="S3" s="7" t="s">
        <v>4</v>
      </c>
      <c r="U3" s="4"/>
      <c r="V3" s="4"/>
    </row>
    <row r="4" spans="1:22" s="3" customFormat="1" ht="30" x14ac:dyDescent="0.25">
      <c r="A4" s="508"/>
      <c r="B4" s="487" t="s">
        <v>7</v>
      </c>
      <c r="C4" s="501">
        <v>1000</v>
      </c>
      <c r="D4" s="487" t="s">
        <v>8</v>
      </c>
      <c r="E4" s="487" t="s">
        <v>7</v>
      </c>
      <c r="F4" s="503">
        <v>1000</v>
      </c>
      <c r="G4" s="487" t="s">
        <v>8</v>
      </c>
      <c r="H4" s="487" t="s">
        <v>7</v>
      </c>
      <c r="I4" s="503">
        <v>1000</v>
      </c>
      <c r="J4" s="494" t="s">
        <v>8</v>
      </c>
      <c r="K4" s="495"/>
      <c r="L4" s="5" t="s">
        <v>2</v>
      </c>
      <c r="M4" s="8" t="s">
        <v>9</v>
      </c>
      <c r="N4" s="8" t="s">
        <v>10</v>
      </c>
      <c r="O4" s="8" t="s">
        <v>11</v>
      </c>
      <c r="Q4" s="487" t="s">
        <v>7</v>
      </c>
      <c r="R4" s="501">
        <v>1000</v>
      </c>
      <c r="S4" s="487" t="s">
        <v>8</v>
      </c>
      <c r="U4" s="4"/>
      <c r="V4" s="4"/>
    </row>
    <row r="5" spans="1:22" ht="12" customHeight="1" x14ac:dyDescent="0.3">
      <c r="A5" s="508"/>
      <c r="B5" s="487"/>
      <c r="C5" s="502"/>
      <c r="D5" s="487"/>
      <c r="E5" s="487"/>
      <c r="F5" s="503"/>
      <c r="G5" s="487"/>
      <c r="H5" s="487"/>
      <c r="I5" s="503"/>
      <c r="J5" s="496"/>
      <c r="K5" s="495"/>
      <c r="L5" s="488" t="s">
        <v>12</v>
      </c>
      <c r="M5" s="488"/>
      <c r="N5" s="504" t="s">
        <v>13</v>
      </c>
      <c r="O5" s="504"/>
      <c r="Q5" s="487"/>
      <c r="R5" s="502"/>
      <c r="S5" s="487"/>
      <c r="U5" s="9"/>
      <c r="V5" s="9"/>
    </row>
    <row r="6" spans="1:22" x14ac:dyDescent="0.3">
      <c r="A6" s="11" t="s">
        <v>14</v>
      </c>
      <c r="B6" s="12">
        <v>49697</v>
      </c>
      <c r="C6" s="12">
        <v>758971.58319999999</v>
      </c>
      <c r="D6" s="12">
        <v>15271.979861963498</v>
      </c>
      <c r="E6" s="13">
        <v>45509</v>
      </c>
      <c r="F6" s="13">
        <v>791304.87288000004</v>
      </c>
      <c r="G6" s="13">
        <v>17387.876527280318</v>
      </c>
      <c r="H6" s="13">
        <v>44648</v>
      </c>
      <c r="I6" s="13">
        <v>806841.08912000002</v>
      </c>
      <c r="J6" s="13">
        <v>18071.158598817416</v>
      </c>
      <c r="K6" s="495"/>
      <c r="L6" s="14">
        <v>-0.10159566975873791</v>
      </c>
      <c r="M6" s="14">
        <v>6.3071539145340694E-2</v>
      </c>
      <c r="N6" s="13">
        <v>6332826.9140299996</v>
      </c>
      <c r="O6" s="15">
        <v>791603.36425374995</v>
      </c>
      <c r="Q6" s="15">
        <v>40926</v>
      </c>
      <c r="R6" s="15">
        <v>816595.53505999991</v>
      </c>
      <c r="S6" s="15">
        <v>19952.976959878804</v>
      </c>
      <c r="U6" s="9"/>
      <c r="V6" s="9"/>
    </row>
    <row r="7" spans="1:22" x14ac:dyDescent="0.3">
      <c r="A7" s="16" t="s">
        <v>15</v>
      </c>
      <c r="B7" s="17">
        <v>49504</v>
      </c>
      <c r="C7" s="17">
        <v>602556.3446699999</v>
      </c>
      <c r="D7" s="17">
        <v>12171.871862273756</v>
      </c>
      <c r="E7" s="18">
        <v>45315</v>
      </c>
      <c r="F7" s="18">
        <v>634317.30752999999</v>
      </c>
      <c r="G7" s="18">
        <v>13997.95448593181</v>
      </c>
      <c r="H7" s="18">
        <v>44444</v>
      </c>
      <c r="I7" s="18">
        <v>646488.8009400001</v>
      </c>
      <c r="J7" s="18">
        <v>14546.143482584826</v>
      </c>
      <c r="K7" s="495"/>
      <c r="L7" s="19">
        <v>-0.10221396250808013</v>
      </c>
      <c r="M7" s="19">
        <v>7.2910121449406562E-2</v>
      </c>
      <c r="N7" s="18">
        <v>5054832.4501299998</v>
      </c>
      <c r="O7" s="20">
        <v>631854.05626624997</v>
      </c>
      <c r="Q7" s="21">
        <v>40706</v>
      </c>
      <c r="R7" s="21">
        <v>668947.02729999996</v>
      </c>
      <c r="S7" s="21">
        <v>16433.622249791184</v>
      </c>
      <c r="U7" s="9"/>
      <c r="V7" s="9"/>
    </row>
    <row r="8" spans="1:22" x14ac:dyDescent="0.3">
      <c r="A8" s="22" t="s">
        <v>16</v>
      </c>
      <c r="B8" s="23"/>
      <c r="C8" s="24">
        <v>193.36725517662325</v>
      </c>
      <c r="D8" s="25"/>
      <c r="E8" s="26"/>
      <c r="F8" s="24">
        <v>204.26089794736762</v>
      </c>
      <c r="G8" s="27"/>
      <c r="H8" s="26"/>
      <c r="I8" s="24">
        <v>207.4981804485505</v>
      </c>
      <c r="J8" s="27"/>
      <c r="K8" s="495"/>
      <c r="L8" s="509"/>
      <c r="M8" s="510"/>
      <c r="N8" s="511"/>
      <c r="O8" s="28">
        <v>203.50118383360399</v>
      </c>
      <c r="Q8" s="29"/>
      <c r="R8" s="30">
        <v>209.82531593914143</v>
      </c>
      <c r="S8" s="31"/>
      <c r="U8" s="9"/>
      <c r="V8" s="9"/>
    </row>
    <row r="9" spans="1:22" x14ac:dyDescent="0.3">
      <c r="A9" s="29" t="s">
        <v>17</v>
      </c>
      <c r="B9" s="32">
        <v>49458</v>
      </c>
      <c r="C9" s="32">
        <v>342599.63094</v>
      </c>
      <c r="D9" s="32">
        <v>6927.0821897367468</v>
      </c>
      <c r="E9" s="32">
        <v>45306</v>
      </c>
      <c r="F9" s="32">
        <v>315879.63633999997</v>
      </c>
      <c r="G9" s="32">
        <v>6972.1369430097557</v>
      </c>
      <c r="H9" s="32">
        <v>44429</v>
      </c>
      <c r="I9" s="32">
        <v>323746.41412999999</v>
      </c>
      <c r="J9" s="32">
        <v>7286.8264901303201</v>
      </c>
      <c r="K9" s="495"/>
      <c r="L9" s="33">
        <v>-0.10168223543208377</v>
      </c>
      <c r="M9" s="34">
        <v>-5.5029880675212417E-2</v>
      </c>
      <c r="N9" s="32">
        <v>2570087.6030600001</v>
      </c>
      <c r="O9" s="35">
        <v>321260.95038250001</v>
      </c>
      <c r="Q9" s="32">
        <v>40684</v>
      </c>
      <c r="R9" s="32">
        <v>339692.25306000002</v>
      </c>
      <c r="S9" s="32">
        <v>8349.52937420116</v>
      </c>
      <c r="U9" s="9"/>
      <c r="V9" s="9"/>
    </row>
    <row r="10" spans="1:22" x14ac:dyDescent="0.3">
      <c r="A10" s="22" t="s">
        <v>18</v>
      </c>
      <c r="B10" s="26"/>
      <c r="C10" s="36">
        <v>114.92081355033913</v>
      </c>
      <c r="D10" s="26"/>
      <c r="E10" s="26"/>
      <c r="F10" s="36">
        <v>106.95200201390161</v>
      </c>
      <c r="G10" s="26"/>
      <c r="H10" s="26"/>
      <c r="I10" s="36">
        <v>110.19241395706618</v>
      </c>
      <c r="J10" s="26"/>
      <c r="K10" s="495"/>
      <c r="L10" s="505"/>
      <c r="M10" s="37">
        <v>-4.1144849633367397E-2</v>
      </c>
      <c r="N10" s="38"/>
      <c r="O10" s="28"/>
      <c r="Q10" s="29"/>
      <c r="R10" s="30">
        <v>117.40082844641672</v>
      </c>
      <c r="S10" s="31"/>
      <c r="U10" s="9"/>
      <c r="V10" s="9"/>
    </row>
    <row r="11" spans="1:22" x14ac:dyDescent="0.3">
      <c r="A11" s="29" t="s">
        <v>19</v>
      </c>
      <c r="B11" s="32">
        <v>49497</v>
      </c>
      <c r="C11" s="32">
        <v>208375.81114999999</v>
      </c>
      <c r="D11" s="32">
        <v>4209.867489948886</v>
      </c>
      <c r="E11" s="32">
        <v>45279</v>
      </c>
      <c r="F11" s="32">
        <v>221410.44625000001</v>
      </c>
      <c r="G11" s="32">
        <v>4889.9146679476135</v>
      </c>
      <c r="H11" s="32">
        <v>44402</v>
      </c>
      <c r="I11" s="32">
        <v>223956.83902000001</v>
      </c>
      <c r="J11" s="32">
        <v>5043.8457506418627</v>
      </c>
      <c r="K11" s="495"/>
      <c r="L11" s="506"/>
      <c r="M11" s="34">
        <v>7.4773687905569597E-2</v>
      </c>
      <c r="N11" s="32">
        <v>1748901.58323</v>
      </c>
      <c r="O11" s="35">
        <v>218612.69790375</v>
      </c>
      <c r="Q11" s="32">
        <v>38537</v>
      </c>
      <c r="R11" s="32">
        <v>218031.68106999999</v>
      </c>
      <c r="S11" s="32">
        <v>5657.7232547940939</v>
      </c>
      <c r="U11" s="9"/>
      <c r="V11" s="9"/>
    </row>
    <row r="12" spans="1:22" x14ac:dyDescent="0.3">
      <c r="A12" s="29" t="s">
        <v>20</v>
      </c>
      <c r="B12" s="32">
        <v>49460</v>
      </c>
      <c r="C12" s="32">
        <v>46122.226969999996</v>
      </c>
      <c r="D12" s="32">
        <v>932.51570905782455</v>
      </c>
      <c r="E12" s="32">
        <v>45311</v>
      </c>
      <c r="F12" s="32">
        <v>87231.315879999995</v>
      </c>
      <c r="G12" s="32">
        <v>1925.1686318995389</v>
      </c>
      <c r="H12" s="32">
        <v>44431</v>
      </c>
      <c r="I12" s="32">
        <v>88673.691589999988</v>
      </c>
      <c r="J12" s="32">
        <v>1995.7617787130607</v>
      </c>
      <c r="K12" s="495"/>
      <c r="L12" s="507"/>
      <c r="M12" s="34">
        <v>-2.6305805592326648E-2</v>
      </c>
      <c r="N12" s="32">
        <v>667108.69754999992</v>
      </c>
      <c r="O12" s="35">
        <v>83388.587193749991</v>
      </c>
      <c r="Q12" s="32">
        <v>40660</v>
      </c>
      <c r="R12" s="32">
        <v>92018.755810000002</v>
      </c>
      <c r="S12" s="32">
        <v>2263.1272948844075</v>
      </c>
      <c r="U12" s="9"/>
      <c r="V12" s="9"/>
    </row>
    <row r="13" spans="1:22" x14ac:dyDescent="0.3">
      <c r="A13" s="29" t="s">
        <v>21</v>
      </c>
      <c r="B13" s="32">
        <v>2799</v>
      </c>
      <c r="C13" s="32">
        <v>5458.6756100000002</v>
      </c>
      <c r="D13" s="32">
        <v>1950.2235119685602</v>
      </c>
      <c r="E13" s="32">
        <v>3493</v>
      </c>
      <c r="F13" s="32">
        <v>9795.90906</v>
      </c>
      <c r="G13" s="32">
        <v>2804.4400400801601</v>
      </c>
      <c r="H13" s="32">
        <v>3644</v>
      </c>
      <c r="I13" s="32">
        <v>10111.856199999998</v>
      </c>
      <c r="J13" s="32">
        <v>2774.9330954994512</v>
      </c>
      <c r="K13" s="495"/>
      <c r="L13" s="33">
        <v>0.30189353340478742</v>
      </c>
      <c r="M13" s="34">
        <v>0.85243764650085119</v>
      </c>
      <c r="N13" s="32">
        <v>68734.566290000002</v>
      </c>
      <c r="O13" s="35">
        <v>8591.8207862500003</v>
      </c>
      <c r="Q13" s="32">
        <v>4149</v>
      </c>
      <c r="R13" s="32">
        <v>19204.337359999998</v>
      </c>
      <c r="S13" s="32">
        <v>4628.6665124126293</v>
      </c>
      <c r="U13" s="9"/>
      <c r="V13" s="9"/>
    </row>
    <row r="14" spans="1:22" x14ac:dyDescent="0.3">
      <c r="A14" s="11" t="s">
        <v>22</v>
      </c>
      <c r="B14" s="12">
        <v>26534</v>
      </c>
      <c r="C14" s="12">
        <v>156415.23853</v>
      </c>
      <c r="D14" s="12">
        <v>5894.8985652370548</v>
      </c>
      <c r="E14" s="12">
        <v>25191</v>
      </c>
      <c r="F14" s="12">
        <v>156987.56534999999</v>
      </c>
      <c r="G14" s="12">
        <v>6231.8909670120283</v>
      </c>
      <c r="H14" s="12">
        <v>24351</v>
      </c>
      <c r="I14" s="12">
        <v>160352.28818</v>
      </c>
      <c r="J14" s="12">
        <v>6585.0391433616687</v>
      </c>
      <c r="K14" s="495"/>
      <c r="L14" s="163">
        <v>-8.2271802216024703E-2</v>
      </c>
      <c r="M14" s="14">
        <v>2.5170499287669346E-2</v>
      </c>
      <c r="N14" s="13">
        <v>1277994.4638999999</v>
      </c>
      <c r="O14" s="15">
        <v>159749.30798750001</v>
      </c>
      <c r="Q14" s="13">
        <v>25356</v>
      </c>
      <c r="R14" s="13">
        <v>147648.50775999998</v>
      </c>
      <c r="S14" s="13">
        <v>5823.0204985013406</v>
      </c>
      <c r="U14" s="9"/>
      <c r="V14" s="9"/>
    </row>
    <row r="15" spans="1:22" x14ac:dyDescent="0.3">
      <c r="A15" s="42" t="s">
        <v>23</v>
      </c>
      <c r="B15" s="43">
        <v>18566</v>
      </c>
      <c r="C15" s="43">
        <v>133858.00571999999</v>
      </c>
      <c r="D15" s="43">
        <v>7209.8462630615104</v>
      </c>
      <c r="E15" s="43">
        <v>17101</v>
      </c>
      <c r="F15" s="43">
        <v>126196.34656999999</v>
      </c>
      <c r="G15" s="43">
        <v>7379.4717601309867</v>
      </c>
      <c r="H15" s="43">
        <v>16386</v>
      </c>
      <c r="I15" s="43">
        <v>128077.83129999999</v>
      </c>
      <c r="J15" s="43">
        <v>7816.2963078237517</v>
      </c>
      <c r="K15" s="495"/>
      <c r="L15" s="44">
        <v>-0.11741893784336965</v>
      </c>
      <c r="M15" s="33">
        <v>-4.318138753755818E-2</v>
      </c>
      <c r="N15" s="43">
        <v>1034146.8372599999</v>
      </c>
      <c r="O15" s="45">
        <v>129268.35465749999</v>
      </c>
      <c r="Q15" s="32">
        <v>16646</v>
      </c>
      <c r="R15" s="32">
        <v>106819.58326</v>
      </c>
      <c r="S15" s="32">
        <v>6417.1322395770758</v>
      </c>
      <c r="U15" s="9"/>
      <c r="V15" s="9"/>
    </row>
    <row r="16" spans="1:22" x14ac:dyDescent="0.3">
      <c r="A16" s="42" t="s">
        <v>24</v>
      </c>
      <c r="B16" s="43">
        <v>11559</v>
      </c>
      <c r="C16" s="43">
        <v>83659.165999999997</v>
      </c>
      <c r="D16" s="43">
        <v>7237.5781642010552</v>
      </c>
      <c r="E16" s="43">
        <v>11193</v>
      </c>
      <c r="F16" s="43">
        <v>80371.323739999993</v>
      </c>
      <c r="G16" s="43">
        <v>7180.4988600017869</v>
      </c>
      <c r="H16" s="43">
        <v>10675</v>
      </c>
      <c r="I16" s="43">
        <v>82075.170150000005</v>
      </c>
      <c r="J16" s="43">
        <v>7688.5405292740043</v>
      </c>
      <c r="K16" s="495"/>
      <c r="L16" s="44">
        <v>-7.6477203910372826E-2</v>
      </c>
      <c r="M16" s="33">
        <v>-1.8933918729239885E-2</v>
      </c>
      <c r="N16" s="43">
        <v>654375.38231000013</v>
      </c>
      <c r="O16" s="45">
        <v>81796.922788750016</v>
      </c>
      <c r="Q16" s="32">
        <v>12560</v>
      </c>
      <c r="R16" s="32">
        <v>70347.827120000002</v>
      </c>
      <c r="S16" s="32">
        <v>5600.9416496815284</v>
      </c>
      <c r="U16" s="9"/>
      <c r="V16" s="9"/>
    </row>
    <row r="17" spans="1:22" x14ac:dyDescent="0.3">
      <c r="A17" s="42" t="s">
        <v>25</v>
      </c>
      <c r="B17" s="43">
        <v>2907</v>
      </c>
      <c r="C17" s="43">
        <v>7343.8103000000001</v>
      </c>
      <c r="D17" s="43">
        <v>2526.2505331957345</v>
      </c>
      <c r="E17" s="43">
        <v>2173</v>
      </c>
      <c r="F17" s="43">
        <v>6170.6620599999997</v>
      </c>
      <c r="G17" s="43">
        <v>2839.6972204325816</v>
      </c>
      <c r="H17" s="43">
        <v>1939</v>
      </c>
      <c r="I17" s="43">
        <v>5987.3021500000004</v>
      </c>
      <c r="J17" s="43">
        <v>3087.8298865394536</v>
      </c>
      <c r="K17" s="495"/>
      <c r="L17" s="44">
        <v>-0.33298933608531134</v>
      </c>
      <c r="M17" s="33">
        <v>-0.18471448670181467</v>
      </c>
      <c r="N17" s="43">
        <v>52509.322950000009</v>
      </c>
      <c r="O17" s="45">
        <v>6563.6653687500011</v>
      </c>
      <c r="Q17" s="491"/>
      <c r="R17" s="492"/>
      <c r="S17" s="492"/>
      <c r="U17" s="9"/>
      <c r="V17" s="9"/>
    </row>
    <row r="18" spans="1:22" x14ac:dyDescent="0.3">
      <c r="A18" s="42" t="s">
        <v>26</v>
      </c>
      <c r="B18" s="43">
        <v>5227</v>
      </c>
      <c r="C18" s="43">
        <v>38902.078750000001</v>
      </c>
      <c r="D18" s="43">
        <v>7442.5251100057394</v>
      </c>
      <c r="E18" s="43">
        <v>5041</v>
      </c>
      <c r="F18" s="43">
        <v>36083.884840000006</v>
      </c>
      <c r="G18" s="43">
        <v>7158.0807062090853</v>
      </c>
      <c r="H18" s="43">
        <v>5003</v>
      </c>
      <c r="I18" s="43">
        <v>36292.901789999996</v>
      </c>
      <c r="J18" s="43">
        <v>7254.2278213072159</v>
      </c>
      <c r="K18" s="495"/>
      <c r="L18" s="44">
        <v>-4.2854409795293646E-2</v>
      </c>
      <c r="M18" s="33">
        <v>-6.7070373713641329E-2</v>
      </c>
      <c r="N18" s="43">
        <v>297600.84820999997</v>
      </c>
      <c r="O18" s="45">
        <v>37200.106026249996</v>
      </c>
      <c r="Q18" s="32">
        <v>4811</v>
      </c>
      <c r="R18" s="32">
        <v>34441.89559</v>
      </c>
      <c r="S18" s="32">
        <v>7158.9888983579294</v>
      </c>
      <c r="U18" s="9"/>
      <c r="V18" s="9"/>
    </row>
    <row r="19" spans="1:22" x14ac:dyDescent="0.3">
      <c r="A19" s="42" t="s">
        <v>27</v>
      </c>
      <c r="B19" s="43">
        <v>736</v>
      </c>
      <c r="C19" s="43">
        <v>2016.5302799999999</v>
      </c>
      <c r="D19" s="43">
        <v>2739.8509239130435</v>
      </c>
      <c r="E19" s="43">
        <v>784</v>
      </c>
      <c r="F19" s="43">
        <v>1972.99578</v>
      </c>
      <c r="G19" s="43">
        <v>2516.5762500000001</v>
      </c>
      <c r="H19" s="43">
        <v>836</v>
      </c>
      <c r="I19" s="43">
        <v>2041.9676300000001</v>
      </c>
      <c r="J19" s="43">
        <v>2442.5450119617226</v>
      </c>
      <c r="K19" s="495"/>
      <c r="L19" s="44">
        <v>0.13586956521739135</v>
      </c>
      <c r="M19" s="33">
        <v>1.2614415093236353E-2</v>
      </c>
      <c r="N19" s="43">
        <v>16003.038939999999</v>
      </c>
      <c r="O19" s="45">
        <v>2000.3798674999998</v>
      </c>
      <c r="Q19" s="32">
        <v>829</v>
      </c>
      <c r="R19" s="32">
        <v>2029.8605500000001</v>
      </c>
      <c r="S19" s="32">
        <v>2448.565199034982</v>
      </c>
      <c r="U19" s="9"/>
      <c r="V19" s="9"/>
    </row>
    <row r="20" spans="1:22" x14ac:dyDescent="0.3">
      <c r="A20" s="42" t="s">
        <v>28</v>
      </c>
      <c r="B20" s="43">
        <v>12838</v>
      </c>
      <c r="C20" s="43">
        <v>22557.232809999998</v>
      </c>
      <c r="D20" s="43">
        <v>1757.0675190839695</v>
      </c>
      <c r="E20" s="43">
        <v>14414</v>
      </c>
      <c r="F20" s="43">
        <v>30791.218780000003</v>
      </c>
      <c r="G20" s="43">
        <v>2136.202218676287</v>
      </c>
      <c r="H20" s="43">
        <v>14441</v>
      </c>
      <c r="I20" s="43">
        <v>32274.456879999998</v>
      </c>
      <c r="J20" s="43">
        <v>2234.9184183920779</v>
      </c>
      <c r="K20" s="495"/>
      <c r="L20" s="44">
        <v>0.12486368593238817</v>
      </c>
      <c r="M20" s="33">
        <v>0.43078085649283149</v>
      </c>
      <c r="N20" s="43">
        <v>243847.62663999997</v>
      </c>
      <c r="O20" s="45">
        <v>30480.953329999997</v>
      </c>
      <c r="Q20" s="32">
        <v>16628</v>
      </c>
      <c r="R20" s="32">
        <v>40828.924500000001</v>
      </c>
      <c r="S20" s="32">
        <v>2455.4320724079867</v>
      </c>
      <c r="U20" s="9"/>
      <c r="V20" s="9"/>
    </row>
    <row r="21" spans="1:22" x14ac:dyDescent="0.3">
      <c r="A21" s="42" t="s">
        <v>29</v>
      </c>
      <c r="B21" s="43">
        <v>9383</v>
      </c>
      <c r="C21" s="43">
        <v>16127.89199</v>
      </c>
      <c r="D21" s="43">
        <v>1718.8417339869977</v>
      </c>
      <c r="E21" s="43">
        <v>12490</v>
      </c>
      <c r="F21" s="43">
        <v>24135.068890000002</v>
      </c>
      <c r="G21" s="43">
        <v>1932.3513923138512</v>
      </c>
      <c r="H21" s="43">
        <v>12574</v>
      </c>
      <c r="I21" s="43">
        <v>26005.644210000002</v>
      </c>
      <c r="J21" s="43">
        <v>2068.2077469381261</v>
      </c>
      <c r="K21" s="495"/>
      <c r="L21" s="44">
        <v>0.34008312906319937</v>
      </c>
      <c r="M21" s="33">
        <v>0.61246393677020161</v>
      </c>
      <c r="N21" s="43">
        <v>191852.99851</v>
      </c>
      <c r="O21" s="45">
        <v>23981.624813750001</v>
      </c>
      <c r="Q21" s="32">
        <v>14961</v>
      </c>
      <c r="R21" s="32">
        <v>33846.70349</v>
      </c>
      <c r="S21" s="32">
        <v>2262.3289546153333</v>
      </c>
      <c r="U21" s="9"/>
      <c r="V21" s="9"/>
    </row>
    <row r="22" spans="1:22" x14ac:dyDescent="0.3">
      <c r="A22" s="42" t="s">
        <v>30</v>
      </c>
      <c r="B22" s="43">
        <v>4624</v>
      </c>
      <c r="C22" s="43">
        <v>4598.4638700000005</v>
      </c>
      <c r="D22" s="46">
        <v>994.47748053633222</v>
      </c>
      <c r="E22" s="43">
        <v>3071</v>
      </c>
      <c r="F22" s="43">
        <v>4853.1380099999997</v>
      </c>
      <c r="G22" s="46">
        <v>1580.3119537609898</v>
      </c>
      <c r="H22" s="43">
        <v>3023</v>
      </c>
      <c r="I22" s="43">
        <v>4582.1517300000005</v>
      </c>
      <c r="J22" s="46">
        <v>1515.7630598742971</v>
      </c>
      <c r="K22" s="495"/>
      <c r="L22" s="47">
        <v>-0.3462370242214533</v>
      </c>
      <c r="M22" s="48">
        <v>-3.5473019819550755E-3</v>
      </c>
      <c r="N22" s="43">
        <v>37688.346909999993</v>
      </c>
      <c r="O22" s="49">
        <v>4711.0433637499991</v>
      </c>
      <c r="Q22" s="32">
        <v>2843</v>
      </c>
      <c r="R22" s="32">
        <v>4374.0728499999996</v>
      </c>
      <c r="S22" s="32">
        <v>1538.5412768202602</v>
      </c>
      <c r="U22" s="9"/>
      <c r="V22" s="9"/>
    </row>
    <row r="23" spans="1:22" x14ac:dyDescent="0.3">
      <c r="A23" s="42" t="s">
        <v>31</v>
      </c>
      <c r="B23" s="43">
        <v>0</v>
      </c>
      <c r="C23" s="43">
        <v>0</v>
      </c>
      <c r="D23" s="43"/>
      <c r="E23" s="43">
        <v>43</v>
      </c>
      <c r="F23" s="43">
        <v>326.81560999999999</v>
      </c>
      <c r="G23" s="43">
        <v>7600.3630232558144</v>
      </c>
      <c r="H23" s="43">
        <v>37</v>
      </c>
      <c r="I23" s="43">
        <v>355.77527000000003</v>
      </c>
      <c r="J23" s="43">
        <v>9615.5478378378375</v>
      </c>
      <c r="K23" s="495"/>
      <c r="L23" s="44"/>
      <c r="M23" s="33"/>
      <c r="N23" s="43">
        <v>2276.4071100000001</v>
      </c>
      <c r="O23" s="45">
        <v>284.55088875000001</v>
      </c>
      <c r="Q23" s="32">
        <v>37</v>
      </c>
      <c r="R23" s="32">
        <v>285.58641999999998</v>
      </c>
      <c r="S23" s="32">
        <v>7718.5518918918915</v>
      </c>
      <c r="U23" s="9"/>
      <c r="V23" s="9"/>
    </row>
    <row r="24" spans="1:22" x14ac:dyDescent="0.3">
      <c r="A24" s="42" t="s">
        <v>32</v>
      </c>
      <c r="B24" s="46">
        <v>168</v>
      </c>
      <c r="C24" s="46">
        <v>1820.2277099999999</v>
      </c>
      <c r="D24" s="46">
        <v>10834.688749999999</v>
      </c>
      <c r="E24" s="46">
        <v>137</v>
      </c>
      <c r="F24" s="46">
        <v>1472.14481</v>
      </c>
      <c r="G24" s="46">
        <v>10745.582554744526</v>
      </c>
      <c r="H24" s="46">
        <v>115</v>
      </c>
      <c r="I24" s="46">
        <v>1319.74801</v>
      </c>
      <c r="J24" s="46">
        <v>11476.069652173914</v>
      </c>
      <c r="K24" s="495"/>
      <c r="L24" s="47">
        <v>-0.31547619047619047</v>
      </c>
      <c r="M24" s="48">
        <v>-0.27495444512269285</v>
      </c>
      <c r="N24" s="46">
        <v>11977.15625</v>
      </c>
      <c r="O24" s="49">
        <v>1497.14453125</v>
      </c>
      <c r="Q24" s="50">
        <v>556</v>
      </c>
      <c r="R24" s="50">
        <v>2303.63384</v>
      </c>
      <c r="S24" s="50">
        <v>4143.226330935252</v>
      </c>
      <c r="U24" s="9"/>
      <c r="V24" s="9"/>
    </row>
    <row r="25" spans="1:22" s="3" customFormat="1" x14ac:dyDescent="0.25">
      <c r="A25" s="493"/>
      <c r="B25" s="490"/>
      <c r="C25" s="490"/>
      <c r="D25" s="490"/>
      <c r="E25" s="490"/>
      <c r="F25" s="490"/>
      <c r="G25" s="490"/>
      <c r="H25" s="490"/>
      <c r="I25" s="490"/>
      <c r="J25" s="490"/>
      <c r="K25" s="490"/>
      <c r="L25" s="490" t="s">
        <v>1</v>
      </c>
      <c r="M25" s="490"/>
      <c r="N25" s="490"/>
      <c r="O25" s="490"/>
      <c r="P25" s="494"/>
      <c r="Q25" s="490">
        <v>2023</v>
      </c>
      <c r="R25" s="490"/>
      <c r="S25" s="490"/>
    </row>
    <row r="26" spans="1:22" s="3" customFormat="1" ht="18" customHeight="1" x14ac:dyDescent="0.25">
      <c r="A26" s="493"/>
      <c r="B26" s="5" t="s">
        <v>2</v>
      </c>
      <c r="C26" s="51" t="s">
        <v>3</v>
      </c>
      <c r="D26" s="52" t="s">
        <v>4</v>
      </c>
      <c r="E26" s="5" t="s">
        <v>2</v>
      </c>
      <c r="F26" s="51" t="s">
        <v>3</v>
      </c>
      <c r="G26" s="52" t="s">
        <v>4</v>
      </c>
      <c r="H26" s="5" t="s">
        <v>2</v>
      </c>
      <c r="I26" s="51" t="s">
        <v>3</v>
      </c>
      <c r="J26" s="52" t="s">
        <v>4</v>
      </c>
      <c r="K26" s="490"/>
      <c r="L26" s="490" t="s">
        <v>5</v>
      </c>
      <c r="M26" s="490"/>
      <c r="N26" s="497" t="s">
        <v>6</v>
      </c>
      <c r="O26" s="497"/>
      <c r="P26" s="495"/>
      <c r="Q26" s="5" t="s">
        <v>2</v>
      </c>
      <c r="R26" s="6" t="s">
        <v>3</v>
      </c>
      <c r="S26" s="7" t="s">
        <v>4</v>
      </c>
    </row>
    <row r="27" spans="1:22" s="3" customFormat="1" ht="27" customHeight="1" x14ac:dyDescent="0.25">
      <c r="A27" s="493"/>
      <c r="B27" s="490" t="s">
        <v>7</v>
      </c>
      <c r="C27" s="486">
        <v>1000</v>
      </c>
      <c r="D27" s="490" t="s">
        <v>8</v>
      </c>
      <c r="E27" s="490" t="s">
        <v>7</v>
      </c>
      <c r="F27" s="486">
        <v>1000</v>
      </c>
      <c r="G27" s="490" t="s">
        <v>8</v>
      </c>
      <c r="H27" s="490" t="s">
        <v>7</v>
      </c>
      <c r="I27" s="486">
        <v>1000</v>
      </c>
      <c r="J27" s="490" t="s">
        <v>8</v>
      </c>
      <c r="K27" s="490"/>
      <c r="L27" s="5" t="s">
        <v>2</v>
      </c>
      <c r="M27" s="53" t="s">
        <v>9</v>
      </c>
      <c r="N27" s="53" t="s">
        <v>10</v>
      </c>
      <c r="O27" s="53" t="s">
        <v>11</v>
      </c>
      <c r="P27" s="495"/>
      <c r="Q27" s="487" t="s">
        <v>7</v>
      </c>
      <c r="R27" s="486">
        <v>1000</v>
      </c>
      <c r="S27" s="487" t="s">
        <v>8</v>
      </c>
    </row>
    <row r="28" spans="1:22" s="3" customFormat="1" x14ac:dyDescent="0.25">
      <c r="A28" s="493"/>
      <c r="B28" s="490"/>
      <c r="C28" s="486"/>
      <c r="D28" s="490"/>
      <c r="E28" s="490"/>
      <c r="F28" s="486"/>
      <c r="G28" s="490"/>
      <c r="H28" s="490"/>
      <c r="I28" s="486"/>
      <c r="J28" s="490"/>
      <c r="K28" s="490"/>
      <c r="L28" s="488" t="s">
        <v>12</v>
      </c>
      <c r="M28" s="488"/>
      <c r="N28" s="488" t="s">
        <v>13</v>
      </c>
      <c r="O28" s="488"/>
      <c r="P28" s="495"/>
      <c r="Q28" s="487"/>
      <c r="R28" s="486"/>
      <c r="S28" s="487"/>
    </row>
    <row r="29" spans="1:22" x14ac:dyDescent="0.3">
      <c r="A29" s="54" t="s">
        <v>33</v>
      </c>
      <c r="B29" s="55"/>
      <c r="C29" s="55">
        <v>299162.79946999997</v>
      </c>
      <c r="D29" s="56"/>
      <c r="E29" s="56"/>
      <c r="F29" s="55">
        <v>357902.30988999997</v>
      </c>
      <c r="G29" s="56"/>
      <c r="H29" s="56"/>
      <c r="I29" s="55">
        <v>365676.97762000002</v>
      </c>
      <c r="J29" s="57"/>
      <c r="K29" s="490"/>
      <c r="L29" s="58"/>
      <c r="M29" s="29"/>
      <c r="N29" s="55">
        <v>2752633.4515600004</v>
      </c>
      <c r="O29" s="58"/>
      <c r="P29" s="495"/>
      <c r="Q29" s="29"/>
      <c r="R29" s="55">
        <v>382943.42089999997</v>
      </c>
      <c r="S29" s="55">
        <v>31566.241337504282</v>
      </c>
      <c r="T29" s="59"/>
    </row>
    <row r="30" spans="1:22" x14ac:dyDescent="0.3">
      <c r="A30" s="61" t="s">
        <v>34</v>
      </c>
      <c r="B30" s="444">
        <v>20025</v>
      </c>
      <c r="C30" s="13">
        <v>242957.41325000001</v>
      </c>
      <c r="D30" s="13">
        <v>12132.704781523096</v>
      </c>
      <c r="E30" s="13">
        <v>19537</v>
      </c>
      <c r="F30" s="13">
        <v>271051.43618999998</v>
      </c>
      <c r="G30" s="13">
        <v>13873.749101192609</v>
      </c>
      <c r="H30" s="13">
        <v>18905</v>
      </c>
      <c r="I30" s="13">
        <v>271209.24666</v>
      </c>
      <c r="J30" s="13">
        <v>14345.900378735783</v>
      </c>
      <c r="K30" s="490"/>
      <c r="L30" s="163">
        <v>-5.5930087390761551E-2</v>
      </c>
      <c r="M30" s="14">
        <v>0.11628306801624211</v>
      </c>
      <c r="N30" s="13">
        <v>2118460.6665000003</v>
      </c>
      <c r="O30" s="15">
        <v>264807.58331250004</v>
      </c>
      <c r="P30" s="495"/>
      <c r="Q30" s="13">
        <v>17872</v>
      </c>
      <c r="R30" s="13">
        <v>268083.01056999998</v>
      </c>
      <c r="S30" s="13">
        <v>15000.16845176813</v>
      </c>
    </row>
    <row r="31" spans="1:22" x14ac:dyDescent="0.3">
      <c r="A31" s="42" t="s">
        <v>35</v>
      </c>
      <c r="B31" s="62">
        <v>8577</v>
      </c>
      <c r="C31" s="43">
        <v>12857.50577</v>
      </c>
      <c r="D31" s="43">
        <v>1499.0679456686487</v>
      </c>
      <c r="E31" s="43">
        <v>7467</v>
      </c>
      <c r="F31" s="43">
        <v>16429.00733</v>
      </c>
      <c r="G31" s="43">
        <v>2200.2152578009909</v>
      </c>
      <c r="H31" s="43">
        <v>7227</v>
      </c>
      <c r="I31" s="43">
        <v>22199.057120000001</v>
      </c>
      <c r="J31" s="43">
        <v>3071.6835644112357</v>
      </c>
      <c r="K31" s="490"/>
      <c r="L31" s="44">
        <v>-0.15739769150052463</v>
      </c>
      <c r="M31" s="33">
        <v>0.72654459714856512</v>
      </c>
      <c r="N31" s="43">
        <v>117432.61871</v>
      </c>
      <c r="O31" s="45">
        <v>14679.077338749999</v>
      </c>
      <c r="P31" s="495"/>
      <c r="Q31" s="32">
        <v>10855</v>
      </c>
      <c r="R31" s="32">
        <v>47953.551759999995</v>
      </c>
      <c r="S31" s="32">
        <v>4417.6464081068634</v>
      </c>
    </row>
    <row r="32" spans="1:22" x14ac:dyDescent="0.3">
      <c r="A32" s="61" t="s">
        <v>36</v>
      </c>
      <c r="B32" s="444">
        <v>4140</v>
      </c>
      <c r="C32" s="13">
        <v>30295.369129999999</v>
      </c>
      <c r="D32" s="13">
        <v>7317.7220120772945</v>
      </c>
      <c r="E32" s="13">
        <v>6670</v>
      </c>
      <c r="F32" s="13">
        <v>49810.672119999996</v>
      </c>
      <c r="G32" s="13">
        <v>7467.8668845577213</v>
      </c>
      <c r="H32" s="13">
        <v>7632</v>
      </c>
      <c r="I32" s="13">
        <v>54793.807740000004</v>
      </c>
      <c r="J32" s="13">
        <v>7179.4821462264154</v>
      </c>
      <c r="K32" s="490"/>
      <c r="L32" s="163">
        <v>0.84347826086956523</v>
      </c>
      <c r="M32" s="14">
        <v>0.80865291671724226</v>
      </c>
      <c r="N32" s="13">
        <v>358645.89593</v>
      </c>
      <c r="O32" s="15">
        <v>44830.73699125</v>
      </c>
      <c r="P32" s="495"/>
      <c r="Q32" s="13">
        <v>7471</v>
      </c>
      <c r="R32" s="13">
        <v>52194.89112</v>
      </c>
      <c r="S32" s="13">
        <v>6986.332635524026</v>
      </c>
    </row>
    <row r="33" spans="1:20" x14ac:dyDescent="0.3">
      <c r="A33" s="42" t="s">
        <v>37</v>
      </c>
      <c r="B33" s="62">
        <v>2604</v>
      </c>
      <c r="C33" s="43">
        <v>22203.152899999997</v>
      </c>
      <c r="D33" s="43">
        <v>8526.5564132104446</v>
      </c>
      <c r="E33" s="43">
        <v>5493</v>
      </c>
      <c r="F33" s="43">
        <v>43739.734469999996</v>
      </c>
      <c r="G33" s="43">
        <v>7962.8134844347351</v>
      </c>
      <c r="H33" s="43">
        <v>6222</v>
      </c>
      <c r="I33" s="43">
        <v>46589.837610000002</v>
      </c>
      <c r="J33" s="43">
        <v>7487.9198987463842</v>
      </c>
      <c r="K33" s="490"/>
      <c r="L33" s="44">
        <v>1.3894009216589862</v>
      </c>
      <c r="M33" s="33">
        <v>1.0983433217721079</v>
      </c>
      <c r="N33" s="43">
        <v>302821.61517999996</v>
      </c>
      <c r="O33" s="45">
        <v>37852.701897499996</v>
      </c>
      <c r="P33" s="495"/>
      <c r="Q33" s="32">
        <v>6115</v>
      </c>
      <c r="R33" s="32">
        <v>43874.339909999995</v>
      </c>
      <c r="S33" s="32">
        <v>7174.8716124284547</v>
      </c>
    </row>
    <row r="34" spans="1:20" x14ac:dyDescent="0.3">
      <c r="A34" s="42" t="s">
        <v>38</v>
      </c>
      <c r="B34" s="62">
        <v>2437</v>
      </c>
      <c r="C34" s="43">
        <v>8092.21623</v>
      </c>
      <c r="D34" s="43">
        <v>3320.5647230201066</v>
      </c>
      <c r="E34" s="43">
        <v>1988</v>
      </c>
      <c r="F34" s="43">
        <v>6070.9376500000008</v>
      </c>
      <c r="G34" s="43">
        <v>3053.79157444668</v>
      </c>
      <c r="H34" s="43">
        <v>2487</v>
      </c>
      <c r="I34" s="43">
        <v>8203.9701299999997</v>
      </c>
      <c r="J34" s="43">
        <v>3298.7415078407721</v>
      </c>
      <c r="K34" s="490"/>
      <c r="L34" s="44">
        <v>2.0517029134181408E-2</v>
      </c>
      <c r="M34" s="33">
        <v>1.3810048671919928E-2</v>
      </c>
      <c r="N34" s="43">
        <v>55824.280750000005</v>
      </c>
      <c r="O34" s="45">
        <v>6978.0350937500007</v>
      </c>
      <c r="P34" s="495"/>
      <c r="Q34" s="32">
        <v>2521</v>
      </c>
      <c r="R34" s="32">
        <v>8320.5512099999996</v>
      </c>
      <c r="S34" s="32">
        <v>3300.4963149543833</v>
      </c>
    </row>
    <row r="35" spans="1:20" x14ac:dyDescent="0.3">
      <c r="A35" s="42" t="s">
        <v>39</v>
      </c>
      <c r="B35" s="62">
        <v>2381</v>
      </c>
      <c r="C35" s="43">
        <v>13052.51132</v>
      </c>
      <c r="D35" s="43">
        <v>5481.9451154976905</v>
      </c>
      <c r="E35" s="43">
        <v>4154</v>
      </c>
      <c r="F35" s="43">
        <v>20611.19425</v>
      </c>
      <c r="G35" s="43">
        <v>4961.7704020221472</v>
      </c>
      <c r="H35" s="43">
        <v>3376</v>
      </c>
      <c r="I35" s="43">
        <v>17474.866100000003</v>
      </c>
      <c r="J35" s="43">
        <v>5176.2044135071092</v>
      </c>
      <c r="K35" s="490"/>
      <c r="L35" s="44">
        <v>0.41789164216715657</v>
      </c>
      <c r="M35" s="33">
        <v>0.33881256040159502</v>
      </c>
      <c r="N35" s="43">
        <v>158094.27042000002</v>
      </c>
      <c r="O35" s="45">
        <v>19761.783802500002</v>
      </c>
      <c r="P35" s="495"/>
      <c r="Q35" s="32">
        <v>2850</v>
      </c>
      <c r="R35" s="32">
        <v>14711.96745</v>
      </c>
      <c r="S35" s="32">
        <v>5162.0938421052633</v>
      </c>
    </row>
    <row r="36" spans="1:20" x14ac:dyDescent="0.3">
      <c r="A36" s="38" t="s">
        <v>40</v>
      </c>
      <c r="B36" s="469"/>
      <c r="C36" s="470"/>
      <c r="D36" s="470"/>
      <c r="E36" s="470"/>
      <c r="F36" s="470"/>
      <c r="G36" s="470"/>
      <c r="H36" s="470"/>
      <c r="I36" s="470"/>
      <c r="J36" s="470"/>
      <c r="K36" s="490"/>
      <c r="L36" s="471"/>
      <c r="M36" s="37">
        <v>-1.5660480776757968E-4</v>
      </c>
      <c r="N36" s="471"/>
      <c r="O36" s="28">
        <v>3104.9158750000001</v>
      </c>
      <c r="P36" s="495"/>
      <c r="Q36" s="489"/>
      <c r="R36" s="489"/>
      <c r="S36" s="489"/>
    </row>
    <row r="37" spans="1:20" x14ac:dyDescent="0.3">
      <c r="A37" s="38" t="s">
        <v>41</v>
      </c>
      <c r="B37" s="469"/>
      <c r="C37" s="470"/>
      <c r="D37" s="470"/>
      <c r="E37" s="470"/>
      <c r="F37" s="470"/>
      <c r="G37" s="470"/>
      <c r="H37" s="470"/>
      <c r="I37" s="470"/>
      <c r="J37" s="470"/>
      <c r="K37" s="490"/>
      <c r="L37" s="472"/>
      <c r="M37" s="37">
        <v>-1.4480843156065681E-2</v>
      </c>
      <c r="N37" s="472"/>
      <c r="O37" s="28">
        <v>2958.1836250000001</v>
      </c>
      <c r="P37" s="496"/>
      <c r="Q37" s="489"/>
      <c r="R37" s="489"/>
      <c r="S37" s="489"/>
    </row>
    <row r="38" spans="1:20" ht="15.75" customHeight="1" x14ac:dyDescent="0.3">
      <c r="A38" s="63" t="s">
        <v>42</v>
      </c>
      <c r="B38" s="64"/>
      <c r="C38" s="64">
        <v>1058134.38267</v>
      </c>
      <c r="D38" s="65"/>
      <c r="E38" s="65"/>
      <c r="F38" s="64">
        <v>1149207.1827700001</v>
      </c>
      <c r="G38" s="65"/>
      <c r="H38" s="65"/>
      <c r="I38" s="64">
        <v>1172518.0667400002</v>
      </c>
      <c r="J38" s="64">
        <v>1172518.0667399999</v>
      </c>
      <c r="K38" s="65"/>
      <c r="L38" s="65"/>
      <c r="M38" s="66">
        <v>0.10809939261341728</v>
      </c>
      <c r="N38" s="67">
        <v>9085460.3655900005</v>
      </c>
      <c r="O38" s="63"/>
      <c r="P38" s="475">
        <v>97717.40677875001</v>
      </c>
      <c r="Q38" s="63"/>
      <c r="R38" s="67">
        <v>1199538.9559599999</v>
      </c>
      <c r="S38" s="68"/>
    </row>
    <row r="39" spans="1:20" ht="29.25" customHeight="1" x14ac:dyDescent="0.3">
      <c r="C39" s="9"/>
      <c r="D39" s="9"/>
      <c r="E39" s="9"/>
      <c r="F39" s="9"/>
      <c r="G39" s="9"/>
      <c r="H39" s="9"/>
      <c r="I39" s="9"/>
      <c r="J39" s="41"/>
      <c r="K39" s="9"/>
      <c r="L39" s="9"/>
      <c r="M39" s="9"/>
      <c r="N39" s="69" t="s">
        <v>10</v>
      </c>
      <c r="O39" s="69" t="s">
        <v>11</v>
      </c>
      <c r="P39" s="475"/>
      <c r="Q39" s="476"/>
      <c r="R39" s="70">
        <v>2023</v>
      </c>
      <c r="S39" s="476"/>
    </row>
    <row r="40" spans="1:20" x14ac:dyDescent="0.3">
      <c r="A40" s="479" t="s">
        <v>86</v>
      </c>
      <c r="B40" s="479"/>
      <c r="C40" s="480">
        <v>2015</v>
      </c>
      <c r="D40" s="480"/>
      <c r="E40" s="480">
        <v>2020</v>
      </c>
      <c r="F40" s="480"/>
      <c r="G40" s="480"/>
      <c r="H40" s="480">
        <v>2022</v>
      </c>
      <c r="I40" s="480"/>
      <c r="J40" s="9"/>
      <c r="K40" s="9"/>
      <c r="L40" s="9"/>
      <c r="M40" s="9"/>
      <c r="N40" s="71">
        <v>1000</v>
      </c>
      <c r="O40" s="71">
        <v>1000</v>
      </c>
      <c r="P40" s="475"/>
      <c r="Q40" s="477"/>
      <c r="R40" s="72">
        <v>1000</v>
      </c>
      <c r="S40" s="477"/>
    </row>
    <row r="41" spans="1:20" ht="15.75" x14ac:dyDescent="0.3">
      <c r="A41" s="481" t="s">
        <v>43</v>
      </c>
      <c r="B41" s="481"/>
      <c r="C41" s="73">
        <v>24872.982039999999</v>
      </c>
      <c r="D41" s="482"/>
      <c r="E41" s="482"/>
      <c r="F41" s="74">
        <v>14116</v>
      </c>
      <c r="G41" s="483"/>
      <c r="H41" s="483"/>
      <c r="I41" s="75">
        <v>28438.77</v>
      </c>
      <c r="J41" s="76"/>
      <c r="K41" s="77"/>
      <c r="L41" s="78"/>
      <c r="N41" s="74">
        <v>161772.06719</v>
      </c>
      <c r="O41" s="79">
        <v>20221.50839875</v>
      </c>
      <c r="P41" s="475"/>
      <c r="Q41" s="477"/>
      <c r="R41" s="35">
        <v>26134.551100000001</v>
      </c>
      <c r="S41" s="477"/>
    </row>
    <row r="42" spans="1:20" ht="15.75" x14ac:dyDescent="0.3">
      <c r="A42" s="481" t="s">
        <v>44</v>
      </c>
      <c r="B42" s="481"/>
      <c r="C42" s="73">
        <v>10476.94383</v>
      </c>
      <c r="D42" s="482"/>
      <c r="E42" s="482"/>
      <c r="F42" s="74">
        <v>40924</v>
      </c>
      <c r="G42" s="483"/>
      <c r="H42" s="483"/>
      <c r="I42" s="75">
        <v>10373.9</v>
      </c>
      <c r="J42" s="76"/>
      <c r="K42" s="77"/>
      <c r="L42" s="78"/>
      <c r="N42" s="74">
        <v>117337.17542</v>
      </c>
      <c r="O42" s="79">
        <v>14667.1469275</v>
      </c>
      <c r="P42" s="475"/>
      <c r="Q42" s="477"/>
      <c r="R42" s="35">
        <v>15915.074689999999</v>
      </c>
      <c r="S42" s="477"/>
    </row>
    <row r="43" spans="1:20" ht="15.75" x14ac:dyDescent="0.3">
      <c r="A43" s="481" t="s">
        <v>45</v>
      </c>
      <c r="B43" s="481"/>
      <c r="C43" s="73">
        <v>7953.5265600000002</v>
      </c>
      <c r="D43" s="482"/>
      <c r="E43" s="482"/>
      <c r="F43" s="74">
        <v>2847</v>
      </c>
      <c r="G43" s="483"/>
      <c r="H43" s="483"/>
      <c r="I43" s="75">
        <v>7815.45</v>
      </c>
      <c r="J43" s="76"/>
      <c r="K43" s="77"/>
      <c r="L43" s="78"/>
      <c r="N43" s="74">
        <v>38324.381880000001</v>
      </c>
      <c r="O43" s="79">
        <v>4790.5477350000001</v>
      </c>
      <c r="P43" s="475"/>
      <c r="Q43" s="477"/>
      <c r="R43" s="35">
        <v>7178.0039499999993</v>
      </c>
      <c r="S43" s="477"/>
    </row>
    <row r="44" spans="1:20" ht="15.75" x14ac:dyDescent="0.3">
      <c r="A44" s="481" t="s">
        <v>46</v>
      </c>
      <c r="B44" s="481"/>
      <c r="C44" s="73">
        <v>40765.405740000002</v>
      </c>
      <c r="D44" s="482"/>
      <c r="E44" s="482"/>
      <c r="F44" s="74">
        <v>57479</v>
      </c>
      <c r="G44" s="483"/>
      <c r="H44" s="483"/>
      <c r="I44" s="75">
        <v>55181</v>
      </c>
      <c r="J44" s="76"/>
      <c r="K44" s="77"/>
      <c r="L44" s="78"/>
      <c r="N44" s="74">
        <v>414247.17559000006</v>
      </c>
      <c r="O44" s="79">
        <v>51780.896948750007</v>
      </c>
      <c r="P44" s="475"/>
      <c r="Q44" s="477"/>
      <c r="R44" s="35">
        <v>56953.593059999999</v>
      </c>
      <c r="S44" s="477"/>
    </row>
    <row r="45" spans="1:20" ht="15.75" x14ac:dyDescent="0.3">
      <c r="A45" s="484" t="s">
        <v>47</v>
      </c>
      <c r="B45" s="484"/>
      <c r="C45" s="80">
        <v>84068.858170000007</v>
      </c>
      <c r="D45" s="482"/>
      <c r="E45" s="482"/>
      <c r="F45" s="81">
        <v>115367</v>
      </c>
      <c r="G45" s="483"/>
      <c r="H45" s="483"/>
      <c r="I45" s="81">
        <v>101809.12</v>
      </c>
      <c r="J45" s="76"/>
      <c r="K45" s="77"/>
      <c r="L45" s="78"/>
      <c r="M45" s="82"/>
      <c r="N45" s="81">
        <v>731680.80008000007</v>
      </c>
      <c r="O45" s="83">
        <v>91460.100010000009</v>
      </c>
      <c r="P45" s="475"/>
      <c r="Q45" s="477"/>
      <c r="R45" s="83">
        <v>106181.22279999999</v>
      </c>
      <c r="S45" s="477"/>
      <c r="T45" s="84"/>
    </row>
    <row r="46" spans="1:20" ht="15.75" x14ac:dyDescent="0.3">
      <c r="A46" s="485" t="s">
        <v>48</v>
      </c>
      <c r="B46" s="485"/>
      <c r="C46" s="80">
        <v>16688.581040000001</v>
      </c>
      <c r="D46" s="482"/>
      <c r="E46" s="482"/>
      <c r="F46" s="81">
        <v>21630</v>
      </c>
      <c r="G46" s="483"/>
      <c r="H46" s="483"/>
      <c r="I46" s="81">
        <v>26067</v>
      </c>
      <c r="J46" s="76"/>
      <c r="K46" s="77"/>
      <c r="L46" s="78"/>
      <c r="N46" s="81">
        <v>152418.93741000001</v>
      </c>
      <c r="O46" s="83">
        <v>19052.367176250002</v>
      </c>
      <c r="P46" s="475"/>
      <c r="Q46" s="477"/>
      <c r="R46" s="83">
        <v>24383.442019999999</v>
      </c>
      <c r="S46" s="477"/>
    </row>
    <row r="47" spans="1:20" ht="15.75" x14ac:dyDescent="0.3">
      <c r="A47" s="473" t="s">
        <v>49</v>
      </c>
      <c r="B47" s="473"/>
      <c r="C47" s="73">
        <v>1596.1869799999999</v>
      </c>
      <c r="D47" s="482"/>
      <c r="E47" s="482"/>
      <c r="F47" s="74">
        <v>742</v>
      </c>
      <c r="G47" s="483"/>
      <c r="H47" s="483"/>
      <c r="I47" s="85">
        <v>1321</v>
      </c>
      <c r="J47" s="76"/>
      <c r="K47" s="77"/>
      <c r="L47" s="78"/>
      <c r="N47" s="74">
        <v>20274.357400000001</v>
      </c>
      <c r="O47" s="79">
        <v>2534.2946750000001</v>
      </c>
      <c r="P47" s="475"/>
      <c r="Q47" s="477"/>
      <c r="R47" s="35">
        <v>1566.55420125</v>
      </c>
      <c r="S47" s="477"/>
    </row>
    <row r="48" spans="1:20" ht="15.75" x14ac:dyDescent="0.3">
      <c r="A48" s="474" t="s">
        <v>50</v>
      </c>
      <c r="B48" s="474"/>
      <c r="C48" s="86"/>
      <c r="D48" s="482"/>
      <c r="E48" s="482"/>
      <c r="F48" s="29"/>
      <c r="G48" s="483"/>
      <c r="H48" s="483"/>
      <c r="I48" s="87"/>
      <c r="J48" s="76"/>
      <c r="K48" s="78"/>
      <c r="L48" s="78"/>
      <c r="N48" s="29"/>
      <c r="O48" s="79"/>
      <c r="P48" s="475"/>
      <c r="Q48" s="477"/>
      <c r="R48" s="35">
        <v>541.86086999999998</v>
      </c>
      <c r="S48" s="477"/>
    </row>
    <row r="49" spans="1:20" x14ac:dyDescent="0.3">
      <c r="A49" s="63" t="s">
        <v>51</v>
      </c>
      <c r="B49" s="88"/>
      <c r="C49" s="89">
        <v>1160488.0088599999</v>
      </c>
      <c r="D49" s="482"/>
      <c r="E49" s="482"/>
      <c r="F49" s="89">
        <v>1286946.1827700001</v>
      </c>
      <c r="G49" s="483"/>
      <c r="H49" s="483"/>
      <c r="I49" s="89">
        <v>1301715.1867400003</v>
      </c>
      <c r="J49" s="90"/>
      <c r="K49" s="78"/>
      <c r="L49" s="78"/>
      <c r="N49" s="91">
        <v>9989834.4604800008</v>
      </c>
      <c r="O49" s="92"/>
      <c r="P49" s="475"/>
      <c r="Q49" s="478"/>
      <c r="R49" s="92">
        <v>1331670.17498125</v>
      </c>
      <c r="S49" s="478"/>
    </row>
    <row r="51" spans="1:20" x14ac:dyDescent="0.3"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84"/>
      <c r="N51" s="31"/>
      <c r="R51" s="82"/>
      <c r="S51" s="82"/>
      <c r="T51" s="84"/>
    </row>
    <row r="53" spans="1:20" x14ac:dyDescent="0.3">
      <c r="A53" s="93"/>
      <c r="B53" s="93" t="s">
        <v>52</v>
      </c>
      <c r="C53" s="93" t="s">
        <v>53</v>
      </c>
      <c r="D53" s="93" t="s">
        <v>54</v>
      </c>
      <c r="E53" s="93" t="s">
        <v>55</v>
      </c>
      <c r="I53" s="30"/>
    </row>
    <row r="54" spans="1:20" x14ac:dyDescent="0.3">
      <c r="A54" s="29" t="s">
        <v>56</v>
      </c>
      <c r="B54" s="94">
        <v>0.16023114137251387</v>
      </c>
      <c r="C54" s="94">
        <v>0.43173266439706148</v>
      </c>
      <c r="D54" s="94">
        <v>0.40803619423042464</v>
      </c>
      <c r="E54" s="95">
        <v>1</v>
      </c>
    </row>
    <row r="55" spans="1:20" x14ac:dyDescent="0.3">
      <c r="A55" s="29" t="s">
        <v>57</v>
      </c>
      <c r="B55" s="94">
        <v>0.19</v>
      </c>
      <c r="C55" s="94">
        <v>0.41175160583054449</v>
      </c>
      <c r="D55" s="94">
        <v>0.39</v>
      </c>
      <c r="E55" s="95">
        <v>1.001813885094391</v>
      </c>
    </row>
    <row r="56" spans="1:20" x14ac:dyDescent="0.3">
      <c r="A56" s="29" t="s">
        <v>58</v>
      </c>
      <c r="B56" s="94">
        <v>0.13711226935751833</v>
      </c>
      <c r="C56" s="94">
        <v>0.42188881361277902</v>
      </c>
      <c r="D56" s="94">
        <v>0.44082967297204217</v>
      </c>
      <c r="E56" s="95">
        <v>0.99983075594233961</v>
      </c>
    </row>
    <row r="57" spans="1:20" x14ac:dyDescent="0.3">
      <c r="A57" s="29" t="s">
        <v>59</v>
      </c>
      <c r="B57" s="34">
        <v>0.11536303207932805</v>
      </c>
      <c r="C57" s="34">
        <v>0.44242756764914931</v>
      </c>
      <c r="D57" s="94">
        <v>0.44220940027152256</v>
      </c>
      <c r="E57" s="95">
        <v>0.99999999999999989</v>
      </c>
    </row>
    <row r="58" spans="1:20" x14ac:dyDescent="0.3">
      <c r="A58" s="29" t="s">
        <v>60</v>
      </c>
      <c r="B58" s="34">
        <v>0.12261964511240409</v>
      </c>
      <c r="C58" s="94">
        <v>0.4026583614926445</v>
      </c>
      <c r="D58" s="94">
        <v>0.47472199339495136</v>
      </c>
      <c r="E58" s="95">
        <v>1</v>
      </c>
    </row>
    <row r="59" spans="1:20" x14ac:dyDescent="0.3">
      <c r="A59" s="29" t="s">
        <v>61</v>
      </c>
      <c r="B59" s="34">
        <v>0.14119478378182451</v>
      </c>
      <c r="C59" s="34">
        <v>0.3944930398331537</v>
      </c>
      <c r="D59" s="34">
        <v>0.46431217638502187</v>
      </c>
      <c r="E59" s="95">
        <v>1</v>
      </c>
    </row>
    <row r="60" spans="1:20" x14ac:dyDescent="0.3">
      <c r="A60" s="38"/>
      <c r="B60" s="37">
        <v>2.5831751702496464E-2</v>
      </c>
      <c r="C60" s="37">
        <v>-4.7934527815995609E-2</v>
      </c>
      <c r="D60" s="37">
        <v>2.2102776113499312E-2</v>
      </c>
      <c r="E60" s="96"/>
    </row>
    <row r="61" spans="1:20" x14ac:dyDescent="0.3">
      <c r="A61" s="29" t="s">
        <v>62</v>
      </c>
      <c r="B61" s="34">
        <v>0.14279378530913842</v>
      </c>
      <c r="C61" s="94">
        <v>0.20969573981503967</v>
      </c>
      <c r="D61" s="94">
        <v>0.64751047487582214</v>
      </c>
      <c r="E61" s="95">
        <v>1.0000000000000002</v>
      </c>
    </row>
    <row r="62" spans="1:20" x14ac:dyDescent="0.3">
      <c r="A62" s="29" t="s">
        <v>63</v>
      </c>
      <c r="B62" s="34">
        <v>0.16251134210520166</v>
      </c>
      <c r="C62" s="94">
        <v>0.23114650979705831</v>
      </c>
      <c r="D62" s="94">
        <v>0.6063421480977399</v>
      </c>
      <c r="E62" s="95">
        <v>0.99999999999999989</v>
      </c>
    </row>
    <row r="63" spans="1:20" x14ac:dyDescent="0.3">
      <c r="A63" s="29" t="s">
        <v>64</v>
      </c>
      <c r="B63" s="34">
        <v>0.1834343342807904</v>
      </c>
      <c r="C63" s="94">
        <v>0.23775367143277118</v>
      </c>
      <c r="D63" s="94">
        <v>0.57881199428643859</v>
      </c>
      <c r="E63" s="95">
        <v>1.0000000000000002</v>
      </c>
    </row>
    <row r="64" spans="1:20" x14ac:dyDescent="0.3">
      <c r="A64" s="38"/>
      <c r="B64" s="97">
        <v>4.064054897165198E-2</v>
      </c>
      <c r="C64" s="97">
        <v>2.8057931617731513E-2</v>
      </c>
      <c r="D64" s="97">
        <v>-6.8698480589383548E-2</v>
      </c>
      <c r="E64" s="96"/>
    </row>
    <row r="65" spans="1:5" x14ac:dyDescent="0.3">
      <c r="A65" s="29" t="s">
        <v>65</v>
      </c>
      <c r="B65" s="34">
        <v>0.18293986283283653</v>
      </c>
      <c r="C65" s="94">
        <v>0.35962283438841391</v>
      </c>
      <c r="D65" s="34">
        <v>0.45743730277874955</v>
      </c>
      <c r="E65" s="94">
        <v>1</v>
      </c>
    </row>
    <row r="66" spans="1:5" x14ac:dyDescent="0.3">
      <c r="A66" s="29" t="s">
        <v>66</v>
      </c>
      <c r="B66" s="34">
        <v>0.19534618281920149</v>
      </c>
      <c r="C66" s="34">
        <v>0.32874668988917316</v>
      </c>
      <c r="D66" s="34">
        <v>0.47590712729162515</v>
      </c>
      <c r="E66" s="94">
        <v>0.99999999999999978</v>
      </c>
    </row>
    <row r="67" spans="1:5" x14ac:dyDescent="0.3">
      <c r="A67" s="29" t="s">
        <v>67</v>
      </c>
      <c r="B67" s="94">
        <v>0.21979562023921001</v>
      </c>
      <c r="C67" s="34">
        <v>0.32807361783183153</v>
      </c>
      <c r="D67" s="34">
        <v>0.45213076192895862</v>
      </c>
      <c r="E67" s="94">
        <v>1</v>
      </c>
    </row>
    <row r="68" spans="1:5" x14ac:dyDescent="0.3">
      <c r="A68" s="38"/>
      <c r="B68" s="97">
        <v>3.6855757406373479E-2</v>
      </c>
      <c r="C68" s="97">
        <v>-3.1549216556582382E-2</v>
      </c>
      <c r="D68" s="97">
        <v>-5.3065408497909305E-3</v>
      </c>
      <c r="E68" s="38"/>
    </row>
    <row r="86" spans="1:10" ht="15.75" x14ac:dyDescent="0.3">
      <c r="A86" s="467" t="s">
        <v>412</v>
      </c>
      <c r="B86" s="468"/>
      <c r="C86" s="309">
        <v>2017</v>
      </c>
      <c r="D86" s="309">
        <v>2018</v>
      </c>
      <c r="E86" s="309">
        <v>2019</v>
      </c>
      <c r="F86" s="309">
        <v>2020</v>
      </c>
      <c r="G86" s="309">
        <v>2021</v>
      </c>
      <c r="H86" s="309">
        <v>2022</v>
      </c>
      <c r="I86" s="309">
        <v>2023</v>
      </c>
      <c r="J86" s="293"/>
    </row>
    <row r="87" spans="1:10" ht="16.5" x14ac:dyDescent="0.3">
      <c r="A87" s="463" t="s">
        <v>398</v>
      </c>
      <c r="B87" s="464"/>
      <c r="C87" s="280"/>
      <c r="D87" s="280"/>
      <c r="E87" s="280"/>
      <c r="F87" s="280"/>
      <c r="G87" s="280"/>
      <c r="H87" s="280">
        <v>9533</v>
      </c>
      <c r="I87" s="280">
        <v>8149.125</v>
      </c>
      <c r="J87" s="293"/>
    </row>
    <row r="88" spans="1:10" ht="16.5" x14ac:dyDescent="0.3">
      <c r="A88" s="463" t="s">
        <v>399</v>
      </c>
      <c r="B88" s="464"/>
      <c r="C88" s="310"/>
      <c r="D88" s="310"/>
      <c r="E88" s="310"/>
      <c r="F88" s="280"/>
      <c r="G88" s="280"/>
      <c r="H88" s="280">
        <v>12570</v>
      </c>
      <c r="I88" s="280">
        <v>26150.498000000003</v>
      </c>
      <c r="J88" s="293"/>
    </row>
    <row r="89" spans="1:10" ht="16.5" x14ac:dyDescent="0.3">
      <c r="A89" s="463" t="s">
        <v>400</v>
      </c>
      <c r="B89" s="464"/>
      <c r="C89" s="280">
        <v>6699</v>
      </c>
      <c r="D89" s="280">
        <v>8548</v>
      </c>
      <c r="E89" s="280">
        <v>12265</v>
      </c>
      <c r="F89" s="280">
        <v>13984</v>
      </c>
      <c r="G89" s="280">
        <v>16893.536</v>
      </c>
      <c r="H89" s="280">
        <v>20396</v>
      </c>
      <c r="I89" s="280">
        <v>23950.914000000001</v>
      </c>
      <c r="J89" s="293"/>
    </row>
    <row r="90" spans="1:10" ht="15.75" x14ac:dyDescent="0.3">
      <c r="A90" s="463" t="s">
        <v>396</v>
      </c>
      <c r="B90" s="464"/>
      <c r="C90" s="280">
        <v>19826</v>
      </c>
      <c r="D90" s="280">
        <v>25143</v>
      </c>
      <c r="E90" s="280">
        <v>23956</v>
      </c>
      <c r="F90" s="280">
        <v>24633</v>
      </c>
      <c r="G90" s="280">
        <v>26800.660000000003</v>
      </c>
      <c r="H90" s="280">
        <v>29782</v>
      </c>
      <c r="I90" s="280">
        <v>24548.6</v>
      </c>
      <c r="J90" s="293"/>
    </row>
    <row r="91" spans="1:10" ht="15.75" x14ac:dyDescent="0.3">
      <c r="A91" s="463" t="s">
        <v>357</v>
      </c>
      <c r="B91" s="464"/>
      <c r="C91" s="280">
        <v>20576</v>
      </c>
      <c r="D91" s="280">
        <v>16558</v>
      </c>
      <c r="E91" s="280">
        <v>16513</v>
      </c>
      <c r="F91" s="280">
        <v>12207</v>
      </c>
      <c r="G91" s="280">
        <v>20326.330000000002</v>
      </c>
      <c r="H91" s="280">
        <v>6867</v>
      </c>
      <c r="I91" s="280">
        <v>1570.88</v>
      </c>
      <c r="J91" s="293"/>
    </row>
    <row r="92" spans="1:10" ht="15.75" x14ac:dyDescent="0.3">
      <c r="A92" s="463" t="s">
        <v>397</v>
      </c>
      <c r="B92" s="464"/>
      <c r="C92" s="280">
        <v>2293</v>
      </c>
      <c r="D92" s="280">
        <v>2104</v>
      </c>
      <c r="E92" s="280">
        <v>2668</v>
      </c>
      <c r="F92" s="280">
        <v>2755</v>
      </c>
      <c r="G92" s="280">
        <v>3167.05</v>
      </c>
      <c r="H92" s="280">
        <v>3805</v>
      </c>
      <c r="I92" s="280">
        <v>3341.5210000000002</v>
      </c>
      <c r="J92" s="293"/>
    </row>
    <row r="93" spans="1:10" ht="15.75" x14ac:dyDescent="0.3">
      <c r="A93" s="463" t="s">
        <v>359</v>
      </c>
      <c r="B93" s="464"/>
      <c r="C93" s="280">
        <v>1549</v>
      </c>
      <c r="D93" s="280">
        <v>1557</v>
      </c>
      <c r="E93" s="280">
        <v>1533</v>
      </c>
      <c r="F93" s="280">
        <v>1443</v>
      </c>
      <c r="G93" s="280">
        <v>2045.3999999999999</v>
      </c>
      <c r="H93" s="280">
        <v>2429</v>
      </c>
      <c r="I93" s="280">
        <v>137.79</v>
      </c>
      <c r="J93" s="293"/>
    </row>
    <row r="94" spans="1:10" ht="15.75" x14ac:dyDescent="0.3">
      <c r="A94" s="315" t="s">
        <v>362</v>
      </c>
      <c r="B94" s="316"/>
      <c r="C94" s="280">
        <v>1971</v>
      </c>
      <c r="D94" s="280">
        <v>1558</v>
      </c>
      <c r="E94" s="280">
        <v>725</v>
      </c>
      <c r="F94" s="280">
        <v>1343</v>
      </c>
      <c r="G94" s="310"/>
      <c r="H94" s="280"/>
      <c r="I94" s="310"/>
      <c r="J94" s="293"/>
    </row>
    <row r="95" spans="1:10" ht="15.75" x14ac:dyDescent="0.3">
      <c r="A95" s="465" t="s">
        <v>363</v>
      </c>
      <c r="B95" s="466"/>
      <c r="C95" s="280">
        <v>10195</v>
      </c>
      <c r="D95" s="280">
        <v>65590</v>
      </c>
      <c r="E95" s="280">
        <v>18977</v>
      </c>
      <c r="F95" s="280">
        <v>44298</v>
      </c>
      <c r="G95" s="280">
        <v>223296.87300000002</v>
      </c>
      <c r="H95" s="280">
        <v>143979</v>
      </c>
      <c r="I95" s="280">
        <v>133156.37399999998</v>
      </c>
      <c r="J95" s="293"/>
    </row>
    <row r="96" spans="1:10" ht="15.75" x14ac:dyDescent="0.3">
      <c r="A96" s="465" t="s">
        <v>374</v>
      </c>
      <c r="B96" s="466"/>
      <c r="C96" s="280">
        <v>0</v>
      </c>
      <c r="D96" s="280">
        <v>0</v>
      </c>
      <c r="E96" s="280">
        <v>0</v>
      </c>
      <c r="F96" s="280">
        <v>0</v>
      </c>
      <c r="G96" s="280">
        <v>34460.881000000001</v>
      </c>
      <c r="H96" s="280">
        <v>33746</v>
      </c>
      <c r="I96" s="280">
        <v>12449.492</v>
      </c>
      <c r="J96" s="293"/>
    </row>
    <row r="97" spans="1:10" ht="15.75" x14ac:dyDescent="0.3">
      <c r="A97" s="261" t="s">
        <v>364</v>
      </c>
      <c r="B97" s="258"/>
      <c r="C97" s="260"/>
      <c r="D97" s="260"/>
      <c r="E97" s="260"/>
      <c r="F97" s="260"/>
      <c r="G97" s="260"/>
      <c r="H97" s="260"/>
      <c r="I97" s="260"/>
      <c r="J97" s="293"/>
    </row>
    <row r="98" spans="1:10" ht="15.75" x14ac:dyDescent="0.3">
      <c r="A98" s="467"/>
      <c r="B98" s="468"/>
      <c r="C98" s="309">
        <v>2017</v>
      </c>
      <c r="D98" s="309">
        <v>2018</v>
      </c>
      <c r="E98" s="309">
        <v>2019</v>
      </c>
      <c r="F98" s="309">
        <v>2020</v>
      </c>
      <c r="G98" s="309">
        <v>2021</v>
      </c>
      <c r="H98" s="309">
        <v>2022</v>
      </c>
      <c r="I98" s="309">
        <v>2023</v>
      </c>
      <c r="J98" s="293"/>
    </row>
    <row r="99" spans="1:10" ht="16.5" x14ac:dyDescent="0.3">
      <c r="A99" s="463" t="s">
        <v>398</v>
      </c>
      <c r="B99" s="464"/>
      <c r="C99" s="280"/>
      <c r="D99" s="280"/>
      <c r="E99" s="280"/>
      <c r="F99" s="280"/>
      <c r="G99" s="280"/>
      <c r="H99" s="280">
        <v>9533</v>
      </c>
      <c r="I99" s="280">
        <v>8149.125</v>
      </c>
    </row>
    <row r="100" spans="1:10" ht="16.5" x14ac:dyDescent="0.3">
      <c r="A100" s="463" t="s">
        <v>399</v>
      </c>
      <c r="B100" s="464"/>
      <c r="C100" s="310"/>
      <c r="D100" s="310"/>
      <c r="E100" s="310"/>
      <c r="F100" s="280"/>
      <c r="G100" s="280"/>
      <c r="H100" s="280">
        <v>12570</v>
      </c>
      <c r="I100" s="280">
        <v>26150.498000000003</v>
      </c>
    </row>
    <row r="101" spans="1:10" ht="16.5" x14ac:dyDescent="0.3">
      <c r="A101" s="463" t="s">
        <v>400</v>
      </c>
      <c r="B101" s="464"/>
      <c r="C101" s="280">
        <v>6699</v>
      </c>
      <c r="D101" s="280">
        <v>8548</v>
      </c>
      <c r="E101" s="280">
        <v>12265</v>
      </c>
      <c r="F101" s="280">
        <v>13984</v>
      </c>
      <c r="G101" s="280">
        <v>16893.536</v>
      </c>
      <c r="H101" s="280">
        <v>20396</v>
      </c>
      <c r="I101" s="280">
        <v>23950.914000000001</v>
      </c>
    </row>
    <row r="102" spans="1:10" ht="15.75" x14ac:dyDescent="0.3">
      <c r="A102" s="463" t="s">
        <v>396</v>
      </c>
      <c r="B102" s="464"/>
      <c r="C102" s="280">
        <v>19826</v>
      </c>
      <c r="D102" s="280">
        <v>25143</v>
      </c>
      <c r="E102" s="280">
        <v>23956</v>
      </c>
      <c r="F102" s="280">
        <v>24633</v>
      </c>
      <c r="G102" s="280">
        <v>26800.660000000003</v>
      </c>
      <c r="H102" s="280">
        <v>29782</v>
      </c>
      <c r="I102" s="280">
        <v>24548.6</v>
      </c>
    </row>
    <row r="103" spans="1:10" ht="15.75" x14ac:dyDescent="0.3">
      <c r="A103" s="463" t="s">
        <v>357</v>
      </c>
      <c r="B103" s="464"/>
      <c r="C103" s="280">
        <v>20576</v>
      </c>
      <c r="D103" s="280">
        <v>16558</v>
      </c>
      <c r="E103" s="280">
        <v>16513</v>
      </c>
      <c r="F103" s="280">
        <v>12207</v>
      </c>
      <c r="G103" s="280">
        <v>20326.330000000002</v>
      </c>
      <c r="H103" s="280">
        <v>6867</v>
      </c>
      <c r="I103" s="280">
        <v>1570.88</v>
      </c>
    </row>
    <row r="104" spans="1:10" ht="15.75" x14ac:dyDescent="0.3">
      <c r="A104" s="463" t="s">
        <v>397</v>
      </c>
      <c r="B104" s="464"/>
      <c r="C104" s="280">
        <v>2293</v>
      </c>
      <c r="D104" s="280">
        <v>2104</v>
      </c>
      <c r="E104" s="280">
        <v>2668</v>
      </c>
      <c r="F104" s="280">
        <v>2755</v>
      </c>
      <c r="G104" s="280">
        <v>3167.05</v>
      </c>
      <c r="H104" s="280">
        <v>3805</v>
      </c>
      <c r="I104" s="310"/>
    </row>
    <row r="105" spans="1:10" ht="15.75" x14ac:dyDescent="0.3">
      <c r="A105" s="463" t="s">
        <v>359</v>
      </c>
      <c r="B105" s="464"/>
      <c r="C105" s="280">
        <v>1549</v>
      </c>
      <c r="D105" s="280">
        <v>1557</v>
      </c>
      <c r="E105" s="280">
        <v>1533</v>
      </c>
      <c r="F105" s="280">
        <v>1443</v>
      </c>
      <c r="G105" s="280">
        <v>2045.3999999999999</v>
      </c>
      <c r="H105" s="280">
        <v>2429</v>
      </c>
      <c r="I105" s="280">
        <v>3341.5209999999997</v>
      </c>
    </row>
    <row r="106" spans="1:10" ht="15.75" x14ac:dyDescent="0.3">
      <c r="A106" s="465" t="s">
        <v>363</v>
      </c>
      <c r="B106" s="466"/>
      <c r="C106" s="280">
        <v>10195</v>
      </c>
      <c r="D106" s="280">
        <v>65590</v>
      </c>
      <c r="E106" s="280">
        <v>18977</v>
      </c>
      <c r="F106" s="280">
        <v>44298</v>
      </c>
      <c r="G106" s="280">
        <v>223296.87300000002</v>
      </c>
      <c r="H106" s="280">
        <v>143979</v>
      </c>
      <c r="I106" s="280">
        <v>133156.37399999998</v>
      </c>
    </row>
    <row r="107" spans="1:10" ht="15.75" x14ac:dyDescent="0.3">
      <c r="A107" s="465" t="s">
        <v>374</v>
      </c>
      <c r="B107" s="466"/>
      <c r="C107" s="280">
        <v>0</v>
      </c>
      <c r="D107" s="280">
        <v>0</v>
      </c>
      <c r="E107" s="280">
        <v>0</v>
      </c>
      <c r="F107" s="280">
        <v>0</v>
      </c>
      <c r="G107" s="280">
        <v>34460.881000000001</v>
      </c>
      <c r="H107" s="280">
        <v>33746</v>
      </c>
      <c r="I107" s="280">
        <v>12449.492</v>
      </c>
    </row>
    <row r="114" spans="1:1" x14ac:dyDescent="0.3">
      <c r="A114" s="2" t="s">
        <v>458</v>
      </c>
    </row>
  </sheetData>
  <mergeCells count="93">
    <mergeCell ref="L10:L12"/>
    <mergeCell ref="A2:A5"/>
    <mergeCell ref="B2:D2"/>
    <mergeCell ref="E2:G2"/>
    <mergeCell ref="H2:J2"/>
    <mergeCell ref="K2:K24"/>
    <mergeCell ref="I4:I5"/>
    <mergeCell ref="J4:J5"/>
    <mergeCell ref="L8:N8"/>
    <mergeCell ref="Q2:S2"/>
    <mergeCell ref="L3:M3"/>
    <mergeCell ref="N3:O3"/>
    <mergeCell ref="B4:B5"/>
    <mergeCell ref="C4:C5"/>
    <mergeCell ref="D4:D5"/>
    <mergeCell ref="E4:E5"/>
    <mergeCell ref="F4:F5"/>
    <mergeCell ref="G4:G5"/>
    <mergeCell ref="H4:H5"/>
    <mergeCell ref="L2:O2"/>
    <mergeCell ref="Q4:Q5"/>
    <mergeCell ref="R4:R5"/>
    <mergeCell ref="S4:S5"/>
    <mergeCell ref="L5:M5"/>
    <mergeCell ref="N5:O5"/>
    <mergeCell ref="Q17:S17"/>
    <mergeCell ref="A25:A28"/>
    <mergeCell ref="B25:D25"/>
    <mergeCell ref="E25:G25"/>
    <mergeCell ref="H25:J25"/>
    <mergeCell ref="K25:K37"/>
    <mergeCell ref="L25:O25"/>
    <mergeCell ref="P25:P37"/>
    <mergeCell ref="Q25:S25"/>
    <mergeCell ref="L26:M26"/>
    <mergeCell ref="N26:O26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Q27:Q28"/>
    <mergeCell ref="R27:R28"/>
    <mergeCell ref="S27:S28"/>
    <mergeCell ref="L28:M28"/>
    <mergeCell ref="N28:O28"/>
    <mergeCell ref="Q36:S37"/>
    <mergeCell ref="N36:N37"/>
    <mergeCell ref="P38:P49"/>
    <mergeCell ref="Q39:Q49"/>
    <mergeCell ref="S39:S49"/>
    <mergeCell ref="A40:B40"/>
    <mergeCell ref="C40:D40"/>
    <mergeCell ref="E40:G40"/>
    <mergeCell ref="H40:I40"/>
    <mergeCell ref="A41:B41"/>
    <mergeCell ref="D41:E49"/>
    <mergeCell ref="G41:H49"/>
    <mergeCell ref="A42:B42"/>
    <mergeCell ref="A43:B43"/>
    <mergeCell ref="A44:B44"/>
    <mergeCell ref="A45:B45"/>
    <mergeCell ref="A46:B46"/>
    <mergeCell ref="B36:D37"/>
    <mergeCell ref="A95:B95"/>
    <mergeCell ref="E36:G37"/>
    <mergeCell ref="H36:J37"/>
    <mergeCell ref="L36:L37"/>
    <mergeCell ref="A47:B47"/>
    <mergeCell ref="A48:B48"/>
    <mergeCell ref="A96:B96"/>
    <mergeCell ref="A86:B86"/>
    <mergeCell ref="A98:B98"/>
    <mergeCell ref="A99:B99"/>
    <mergeCell ref="A90:B90"/>
    <mergeCell ref="A91:B91"/>
    <mergeCell ref="A92:B92"/>
    <mergeCell ref="A93:B93"/>
    <mergeCell ref="A87:B87"/>
    <mergeCell ref="A88:B88"/>
    <mergeCell ref="A89:B89"/>
    <mergeCell ref="A105:B105"/>
    <mergeCell ref="A106:B106"/>
    <mergeCell ref="A107:B107"/>
    <mergeCell ref="A100:B100"/>
    <mergeCell ref="A101:B101"/>
    <mergeCell ref="A102:B102"/>
    <mergeCell ref="A103:B103"/>
    <mergeCell ref="A104:B104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>
    <oddHeader>&amp;L&amp;A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8"/>
  <sheetViews>
    <sheetView showGridLines="0" zoomScale="80" zoomScaleNormal="80" workbookViewId="0"/>
  </sheetViews>
  <sheetFormatPr baseColWidth="10" defaultRowHeight="15" x14ac:dyDescent="0.3"/>
  <cols>
    <col min="1" max="1" width="23.7109375" style="2" customWidth="1"/>
    <col min="2" max="2" width="17.28515625" style="2" customWidth="1"/>
    <col min="3" max="3" width="11.7109375" style="2" customWidth="1"/>
    <col min="4" max="4" width="10.7109375" style="2" customWidth="1"/>
    <col min="5" max="5" width="12.42578125" style="2" customWidth="1"/>
    <col min="6" max="8" width="12.140625" style="2" customWidth="1"/>
    <col min="9" max="9" width="12" style="2" customWidth="1"/>
    <col min="10" max="10" width="10" style="2" customWidth="1"/>
    <col min="11" max="11" width="0.5703125" style="78" customWidth="1"/>
    <col min="12" max="12" width="13.42578125" style="2" customWidth="1"/>
    <col min="13" max="13" width="8.5703125" style="2" customWidth="1"/>
    <col min="14" max="14" width="14.28515625" style="2" customWidth="1"/>
    <col min="15" max="15" width="10" style="2" customWidth="1"/>
    <col min="16" max="16" width="10.5703125" style="2" customWidth="1"/>
    <col min="17" max="17" width="0.85546875" style="2" customWidth="1"/>
    <col min="18" max="18" width="11.42578125" style="2"/>
    <col min="19" max="19" width="13.140625" style="2" bestFit="1" customWidth="1"/>
    <col min="20" max="16384" width="11.42578125" style="2"/>
  </cols>
  <sheetData>
    <row r="1" spans="1:20" s="60" customFormat="1" ht="15.75" customHeight="1" x14ac:dyDescent="0.35">
      <c r="A1" s="1" t="s">
        <v>69</v>
      </c>
      <c r="B1" s="99"/>
      <c r="C1" s="99"/>
      <c r="D1" s="99"/>
      <c r="E1" s="99"/>
      <c r="F1" s="99"/>
      <c r="G1" s="99"/>
      <c r="H1" s="100"/>
      <c r="I1" s="100"/>
      <c r="J1" s="100"/>
      <c r="K1" s="100"/>
      <c r="L1" s="101"/>
      <c r="M1" s="101"/>
      <c r="N1" s="101"/>
      <c r="O1" s="101"/>
      <c r="P1" s="101"/>
      <c r="Q1" s="101"/>
      <c r="R1" s="101"/>
    </row>
    <row r="2" spans="1:20" s="60" customFormat="1" x14ac:dyDescent="0.3">
      <c r="A2" s="508"/>
      <c r="B2" s="480">
        <v>2015</v>
      </c>
      <c r="C2" s="480"/>
      <c r="D2" s="480"/>
      <c r="E2" s="480">
        <v>2020</v>
      </c>
      <c r="F2" s="480"/>
      <c r="G2" s="480"/>
      <c r="H2" s="480">
        <v>2022</v>
      </c>
      <c r="I2" s="480"/>
      <c r="J2" s="480"/>
      <c r="K2" s="561"/>
      <c r="L2" s="480" t="s">
        <v>1</v>
      </c>
      <c r="M2" s="480"/>
      <c r="N2" s="480"/>
      <c r="O2" s="480"/>
      <c r="P2" s="480"/>
      <c r="Q2" s="102"/>
      <c r="R2" s="480">
        <v>2023</v>
      </c>
      <c r="S2" s="480"/>
      <c r="T2" s="480"/>
    </row>
    <row r="3" spans="1:20" s="60" customFormat="1" ht="18.75" customHeight="1" x14ac:dyDescent="0.3">
      <c r="A3" s="508"/>
      <c r="B3" s="69" t="s">
        <v>2</v>
      </c>
      <c r="C3" s="103" t="s">
        <v>3</v>
      </c>
      <c r="D3" s="104" t="s">
        <v>4</v>
      </c>
      <c r="E3" s="69" t="s">
        <v>2</v>
      </c>
      <c r="F3" s="103" t="s">
        <v>3</v>
      </c>
      <c r="G3" s="104" t="s">
        <v>4</v>
      </c>
      <c r="H3" s="69" t="s">
        <v>2</v>
      </c>
      <c r="I3" s="103" t="s">
        <v>3</v>
      </c>
      <c r="J3" s="104" t="s">
        <v>4</v>
      </c>
      <c r="K3" s="562"/>
      <c r="L3" s="480" t="s">
        <v>5</v>
      </c>
      <c r="M3" s="480"/>
      <c r="N3" s="551" t="s">
        <v>6</v>
      </c>
      <c r="O3" s="551"/>
      <c r="P3" s="551"/>
      <c r="Q3" s="105"/>
      <c r="R3" s="69" t="s">
        <v>2</v>
      </c>
      <c r="S3" s="103" t="s">
        <v>3</v>
      </c>
      <c r="T3" s="104" t="s">
        <v>4</v>
      </c>
    </row>
    <row r="4" spans="1:20" s="60" customFormat="1" ht="29.25" customHeight="1" x14ac:dyDescent="0.3">
      <c r="A4" s="508"/>
      <c r="B4" s="532" t="s">
        <v>7</v>
      </c>
      <c r="C4" s="555">
        <v>1000</v>
      </c>
      <c r="D4" s="532" t="s">
        <v>8</v>
      </c>
      <c r="E4" s="532" t="s">
        <v>7</v>
      </c>
      <c r="F4" s="531">
        <v>1000</v>
      </c>
      <c r="G4" s="532" t="s">
        <v>8</v>
      </c>
      <c r="H4" s="532" t="s">
        <v>7</v>
      </c>
      <c r="I4" s="531">
        <v>1000</v>
      </c>
      <c r="J4" s="552" t="s">
        <v>8</v>
      </c>
      <c r="K4" s="562"/>
      <c r="L4" s="69" t="s">
        <v>70</v>
      </c>
      <c r="M4" s="69" t="s">
        <v>71</v>
      </c>
      <c r="N4" s="69" t="s">
        <v>10</v>
      </c>
      <c r="O4" s="69" t="s">
        <v>72</v>
      </c>
      <c r="P4" s="69" t="s">
        <v>11</v>
      </c>
      <c r="Q4" s="106"/>
      <c r="R4" s="532" t="s">
        <v>7</v>
      </c>
      <c r="S4" s="556">
        <v>1000</v>
      </c>
      <c r="T4" s="532" t="s">
        <v>8</v>
      </c>
    </row>
    <row r="5" spans="1:20" ht="12.75" customHeight="1" x14ac:dyDescent="0.3">
      <c r="A5" s="508"/>
      <c r="B5" s="532"/>
      <c r="C5" s="555"/>
      <c r="D5" s="532"/>
      <c r="E5" s="532"/>
      <c r="F5" s="531"/>
      <c r="G5" s="532"/>
      <c r="H5" s="532"/>
      <c r="I5" s="531"/>
      <c r="J5" s="552"/>
      <c r="K5" s="562"/>
      <c r="L5" s="107" t="s">
        <v>12</v>
      </c>
      <c r="M5" s="93"/>
      <c r="N5" s="107" t="s">
        <v>73</v>
      </c>
      <c r="O5" s="107" t="s">
        <v>12</v>
      </c>
      <c r="P5" s="108">
        <v>1000</v>
      </c>
      <c r="R5" s="532"/>
      <c r="S5" s="557"/>
      <c r="T5" s="532"/>
    </row>
    <row r="6" spans="1:20" x14ac:dyDescent="0.3">
      <c r="A6" s="11" t="s">
        <v>14</v>
      </c>
      <c r="B6" s="15">
        <v>7574</v>
      </c>
      <c r="C6" s="15">
        <v>87557.263099999996</v>
      </c>
      <c r="D6" s="15">
        <v>11627.790584329348</v>
      </c>
      <c r="E6" s="15">
        <v>7225</v>
      </c>
      <c r="F6" s="15">
        <v>96146.689350000001</v>
      </c>
      <c r="G6" s="15">
        <v>13307.500256055362</v>
      </c>
      <c r="H6" s="13">
        <v>7154</v>
      </c>
      <c r="I6" s="13">
        <v>98934.568010000003</v>
      </c>
      <c r="J6" s="13">
        <v>13829.265866648029</v>
      </c>
      <c r="K6" s="562"/>
      <c r="L6" s="14">
        <v>-4.9933598937582979E-2</v>
      </c>
      <c r="M6" s="109">
        <v>0.12994130363583745</v>
      </c>
      <c r="N6" s="110">
        <v>754.73831022000013</v>
      </c>
      <c r="O6" s="111">
        <v>0.11917873652095598</v>
      </c>
      <c r="P6" s="15">
        <v>94342.288777500013</v>
      </c>
      <c r="R6" s="15">
        <v>9127</v>
      </c>
      <c r="S6" s="15">
        <v>115299.03000999999</v>
      </c>
      <c r="T6" s="15">
        <v>12632.741318067272</v>
      </c>
    </row>
    <row r="7" spans="1:20" x14ac:dyDescent="0.3">
      <c r="A7" s="16" t="s">
        <v>15</v>
      </c>
      <c r="B7" s="112">
        <v>7530</v>
      </c>
      <c r="C7" s="20">
        <v>76330.842069999999</v>
      </c>
      <c r="D7" s="20">
        <v>10078.00925138632</v>
      </c>
      <c r="E7" s="20">
        <v>7172</v>
      </c>
      <c r="F7" s="20">
        <v>83512.993910000005</v>
      </c>
      <c r="G7" s="20">
        <v>11644.310361126605</v>
      </c>
      <c r="H7" s="18">
        <v>7078</v>
      </c>
      <c r="I7" s="18">
        <v>85779.141319999995</v>
      </c>
      <c r="J7" s="18">
        <v>12119.121407177168</v>
      </c>
      <c r="K7" s="562"/>
      <c r="L7" s="19">
        <v>-6.5487193028782698E-2</v>
      </c>
      <c r="M7" s="113">
        <v>0.12378088586177705</v>
      </c>
      <c r="N7" s="114">
        <v>657.11131367000007</v>
      </c>
      <c r="O7" s="115">
        <v>0.12999665570578914</v>
      </c>
      <c r="P7" s="20">
        <v>82138.914208750008</v>
      </c>
      <c r="R7" s="21">
        <v>9044</v>
      </c>
      <c r="S7" s="21">
        <v>102076.69451</v>
      </c>
      <c r="T7" s="21">
        <v>11286.675642414861</v>
      </c>
    </row>
    <row r="8" spans="1:20" ht="15.75" customHeight="1" x14ac:dyDescent="0.3">
      <c r="A8" s="22" t="s">
        <v>16</v>
      </c>
      <c r="B8" s="116"/>
      <c r="C8" s="28">
        <v>148.04059977871927</v>
      </c>
      <c r="D8" s="28"/>
      <c r="E8" s="28"/>
      <c r="F8" s="28">
        <v>154.95196347769729</v>
      </c>
      <c r="G8" s="28"/>
      <c r="H8" s="26"/>
      <c r="I8" s="28">
        <v>157.55566184271146</v>
      </c>
      <c r="J8" s="26"/>
      <c r="K8" s="562"/>
      <c r="L8" s="558"/>
      <c r="M8" s="559"/>
      <c r="N8" s="559"/>
      <c r="O8" s="560"/>
      <c r="P8" s="117"/>
      <c r="R8" s="29"/>
      <c r="S8" s="30">
        <v>168.2033480042557</v>
      </c>
      <c r="T8" s="31"/>
    </row>
    <row r="9" spans="1:20" x14ac:dyDescent="0.3">
      <c r="A9" s="29" t="s">
        <v>17</v>
      </c>
      <c r="B9" s="45">
        <v>7519</v>
      </c>
      <c r="C9" s="45">
        <v>43990.562149999998</v>
      </c>
      <c r="D9" s="45">
        <v>5850.5868001063973</v>
      </c>
      <c r="E9" s="45">
        <v>7169</v>
      </c>
      <c r="F9" s="45">
        <v>42490.974350000004</v>
      </c>
      <c r="G9" s="45">
        <v>5927.043430046032</v>
      </c>
      <c r="H9" s="43">
        <v>7073</v>
      </c>
      <c r="I9" s="43">
        <v>43853.993849999999</v>
      </c>
      <c r="J9" s="43">
        <v>6200.1970663084976</v>
      </c>
      <c r="K9" s="562"/>
      <c r="L9" s="33">
        <v>-5.9316398457241681E-2</v>
      </c>
      <c r="M9" s="118">
        <v>-3.1044909027151402E-3</v>
      </c>
      <c r="N9" s="43">
        <v>341.04027738999997</v>
      </c>
      <c r="O9" s="33">
        <v>0.13269597385861487</v>
      </c>
      <c r="P9" s="35">
        <v>42630.034673749993</v>
      </c>
      <c r="R9" s="32">
        <v>5657.7232547940939</v>
      </c>
      <c r="S9" s="32">
        <v>46327.066870000002</v>
      </c>
      <c r="T9" s="32">
        <v>5130.3507054263564</v>
      </c>
    </row>
    <row r="10" spans="1:20" x14ac:dyDescent="0.3">
      <c r="A10" s="22" t="s">
        <v>18</v>
      </c>
      <c r="B10" s="28"/>
      <c r="C10" s="28">
        <v>107.72743096918602</v>
      </c>
      <c r="D10" s="28"/>
      <c r="E10" s="28"/>
      <c r="F10" s="28">
        <v>104.86210763955873</v>
      </c>
      <c r="G10" s="28"/>
      <c r="H10" s="26"/>
      <c r="I10" s="28">
        <v>108.73583172211508</v>
      </c>
      <c r="J10" s="26"/>
      <c r="K10" s="562"/>
      <c r="L10" s="553"/>
      <c r="M10" s="554"/>
      <c r="N10" s="554"/>
      <c r="O10" s="554"/>
      <c r="P10" s="119"/>
      <c r="R10" s="29"/>
      <c r="S10" s="35">
        <v>116.86785634055829</v>
      </c>
      <c r="T10" s="32"/>
    </row>
    <row r="11" spans="1:20" x14ac:dyDescent="0.3">
      <c r="A11" s="29" t="s">
        <v>19</v>
      </c>
      <c r="B11" s="45">
        <v>7525</v>
      </c>
      <c r="C11" s="45">
        <v>26515.825789999999</v>
      </c>
      <c r="D11" s="45">
        <v>686.42478920069163</v>
      </c>
      <c r="E11" s="45">
        <v>7159</v>
      </c>
      <c r="F11" s="45">
        <v>29834.025030000004</v>
      </c>
      <c r="G11" s="45">
        <v>4167.3453038133821</v>
      </c>
      <c r="H11" s="43">
        <v>7065</v>
      </c>
      <c r="I11" s="43">
        <v>30316.096059999996</v>
      </c>
      <c r="J11" s="43">
        <v>4291.0256277423914</v>
      </c>
      <c r="K11" s="562"/>
      <c r="L11" s="33">
        <v>-6.1129568106312315E-2</v>
      </c>
      <c r="M11" s="118">
        <v>0.14332083413495678</v>
      </c>
      <c r="N11" s="43">
        <v>231.74065020999998</v>
      </c>
      <c r="O11" s="33">
        <v>0.13250639854874185</v>
      </c>
      <c r="P11" s="35">
        <v>28967.581276249999</v>
      </c>
      <c r="R11" s="32">
        <v>7718</v>
      </c>
      <c r="S11" s="32">
        <v>36314.60514</v>
      </c>
      <c r="T11" s="32">
        <v>4705.1833557916561</v>
      </c>
    </row>
    <row r="12" spans="1:20" x14ac:dyDescent="0.3">
      <c r="A12" s="29" t="s">
        <v>20</v>
      </c>
      <c r="B12" s="45">
        <v>7519</v>
      </c>
      <c r="C12" s="45">
        <v>5161.2279900000003</v>
      </c>
      <c r="D12" s="45">
        <v>1510.7656947608205</v>
      </c>
      <c r="E12" s="45">
        <v>7171</v>
      </c>
      <c r="F12" s="45">
        <v>10002.803959999999</v>
      </c>
      <c r="G12" s="45">
        <v>1394.8966615534791</v>
      </c>
      <c r="H12" s="43">
        <v>7073</v>
      </c>
      <c r="I12" s="43">
        <v>10318.61393</v>
      </c>
      <c r="J12" s="43">
        <v>1458.8737353315425</v>
      </c>
      <c r="K12" s="562"/>
      <c r="L12" s="33">
        <v>-5.9316398457241681E-2</v>
      </c>
      <c r="M12" s="118">
        <v>0.99925559382235285</v>
      </c>
      <c r="N12" s="43">
        <v>75.867664049999988</v>
      </c>
      <c r="O12" s="33">
        <v>0.1137260904086979</v>
      </c>
      <c r="P12" s="35">
        <v>9483.458006249999</v>
      </c>
      <c r="R12" s="32">
        <v>9022</v>
      </c>
      <c r="S12" s="32">
        <v>15221.98364</v>
      </c>
      <c r="T12" s="32">
        <v>1687.2072312125915</v>
      </c>
    </row>
    <row r="13" spans="1:20" x14ac:dyDescent="0.3">
      <c r="A13" s="29" t="s">
        <v>21</v>
      </c>
      <c r="B13" s="45">
        <v>439</v>
      </c>
      <c r="C13" s="45">
        <v>663.2261400000001</v>
      </c>
      <c r="D13" s="45">
        <v>3472.446962573461</v>
      </c>
      <c r="E13" s="45">
        <v>503</v>
      </c>
      <c r="F13" s="45">
        <v>1185.19057</v>
      </c>
      <c r="G13" s="45">
        <v>2356.2436779324057</v>
      </c>
      <c r="H13" s="43">
        <v>595</v>
      </c>
      <c r="I13" s="43">
        <v>1290.4374800000001</v>
      </c>
      <c r="J13" s="43">
        <v>2168.802487394958</v>
      </c>
      <c r="K13" s="562"/>
      <c r="L13" s="33">
        <v>0.35535307517084291</v>
      </c>
      <c r="M13" s="118">
        <v>0.94569755649257115</v>
      </c>
      <c r="N13" s="43">
        <v>8.4627220200000011</v>
      </c>
      <c r="O13" s="33">
        <v>0.12312177812099206</v>
      </c>
      <c r="P13" s="35">
        <v>1057.8402525000001</v>
      </c>
      <c r="R13" s="32">
        <v>917</v>
      </c>
      <c r="S13" s="32">
        <v>4213.0388599999997</v>
      </c>
      <c r="T13" s="32">
        <v>4594.3717121046884</v>
      </c>
    </row>
    <row r="14" spans="1:20" x14ac:dyDescent="0.3">
      <c r="A14" s="120" t="s">
        <v>22</v>
      </c>
      <c r="B14" s="15">
        <v>3233</v>
      </c>
      <c r="C14" s="15">
        <v>11226.42103</v>
      </c>
      <c r="D14" s="121">
        <v>5849.1527107438014</v>
      </c>
      <c r="E14" s="15">
        <v>2772</v>
      </c>
      <c r="F14" s="15">
        <v>12633.69544</v>
      </c>
      <c r="G14" s="15">
        <v>4557.6101875901877</v>
      </c>
      <c r="H14" s="13">
        <v>2783</v>
      </c>
      <c r="I14" s="13">
        <v>13155.42669</v>
      </c>
      <c r="J14" s="13">
        <v>4727.0667229608334</v>
      </c>
      <c r="K14" s="562"/>
      <c r="L14" s="14">
        <v>-0.13918960717599749</v>
      </c>
      <c r="M14" s="109">
        <v>0.1718273040753755</v>
      </c>
      <c r="N14" s="13">
        <v>97.626996550000015</v>
      </c>
      <c r="O14" s="14">
        <v>7.6390782047737499E-2</v>
      </c>
      <c r="P14" s="15">
        <v>12203.374568750001</v>
      </c>
      <c r="R14" s="13">
        <v>2984</v>
      </c>
      <c r="S14" s="13">
        <v>13222.335500000001</v>
      </c>
      <c r="T14" s="13">
        <v>4431.0775804289551</v>
      </c>
    </row>
    <row r="15" spans="1:20" x14ac:dyDescent="0.3">
      <c r="A15" s="42" t="s">
        <v>23</v>
      </c>
      <c r="B15" s="45">
        <v>1210</v>
      </c>
      <c r="C15" s="45">
        <v>7077.4747799999996</v>
      </c>
      <c r="D15" s="45">
        <v>6978.9366779089369</v>
      </c>
      <c r="E15" s="45">
        <v>1241</v>
      </c>
      <c r="F15" s="45">
        <v>7044.3945799999992</v>
      </c>
      <c r="G15" s="45">
        <v>5676.3856406124087</v>
      </c>
      <c r="H15" s="43">
        <v>1259</v>
      </c>
      <c r="I15" s="43">
        <v>7320.1214399999999</v>
      </c>
      <c r="J15" s="43">
        <v>5814.2346624305001</v>
      </c>
      <c r="K15" s="562"/>
      <c r="L15" s="33">
        <v>4.0495867768595151E-2</v>
      </c>
      <c r="M15" s="118">
        <v>3.4284355302216962E-2</v>
      </c>
      <c r="N15" s="43">
        <v>56.349006930000002</v>
      </c>
      <c r="O15" s="33">
        <v>5.4488400389347248E-2</v>
      </c>
      <c r="P15" s="35">
        <v>7043.6258662500004</v>
      </c>
      <c r="R15" s="32">
        <v>2984</v>
      </c>
      <c r="S15" s="32">
        <v>13222.335500000001</v>
      </c>
      <c r="T15" s="32">
        <v>4431.0775804289551</v>
      </c>
    </row>
    <row r="16" spans="1:20" x14ac:dyDescent="0.3">
      <c r="A16" s="42" t="s">
        <v>24</v>
      </c>
      <c r="B16" s="45">
        <v>593</v>
      </c>
      <c r="C16" s="45">
        <v>4138.5094499999996</v>
      </c>
      <c r="D16" s="45">
        <v>1973.322909090909</v>
      </c>
      <c r="E16" s="45">
        <v>635</v>
      </c>
      <c r="F16" s="45">
        <v>4016.6241899999995</v>
      </c>
      <c r="G16" s="45">
        <v>6325.3924251968492</v>
      </c>
      <c r="H16" s="43">
        <v>626</v>
      </c>
      <c r="I16" s="43">
        <v>4185.7957799999995</v>
      </c>
      <c r="J16" s="43">
        <v>6686.5747284345034</v>
      </c>
      <c r="K16" s="562"/>
      <c r="L16" s="33">
        <v>5.5649241146711548E-2</v>
      </c>
      <c r="M16" s="118">
        <v>1.1425932590295229E-2</v>
      </c>
      <c r="N16" s="43">
        <v>32.272434619999999</v>
      </c>
      <c r="O16" s="33">
        <v>4.9317922850452584E-2</v>
      </c>
      <c r="P16" s="35">
        <v>4034.0543275</v>
      </c>
      <c r="R16" s="32">
        <v>733</v>
      </c>
      <c r="S16" s="32">
        <v>3790.4008600000002</v>
      </c>
      <c r="T16" s="32">
        <v>5171.0789358799457</v>
      </c>
    </row>
    <row r="17" spans="1:20" x14ac:dyDescent="0.3">
      <c r="A17" s="42" t="s">
        <v>25</v>
      </c>
      <c r="B17" s="45">
        <v>55</v>
      </c>
      <c r="C17" s="45">
        <v>108.53276</v>
      </c>
      <c r="D17" s="45">
        <v>5573.5574893617022</v>
      </c>
      <c r="E17" s="45">
        <v>40</v>
      </c>
      <c r="F17" s="45">
        <v>75.077880000000007</v>
      </c>
      <c r="G17" s="45">
        <v>1876.9470000000001</v>
      </c>
      <c r="H17" s="43">
        <v>37</v>
      </c>
      <c r="I17" s="43">
        <v>74.758889999999994</v>
      </c>
      <c r="J17" s="43">
        <v>2020.5105405405404</v>
      </c>
      <c r="K17" s="562"/>
      <c r="L17" s="33">
        <v>-0.32727272727272727</v>
      </c>
      <c r="M17" s="118">
        <v>-0.31118594975378866</v>
      </c>
      <c r="N17" s="43">
        <v>0.69979755999999993</v>
      </c>
      <c r="O17" s="33">
        <v>1.3327110705014335E-2</v>
      </c>
      <c r="P17" s="35">
        <v>87.474694999999997</v>
      </c>
      <c r="R17" s="491"/>
      <c r="S17" s="492"/>
      <c r="T17" s="492"/>
    </row>
    <row r="18" spans="1:20" x14ac:dyDescent="0.3">
      <c r="A18" s="42" t="s">
        <v>26</v>
      </c>
      <c r="B18" s="45">
        <v>470</v>
      </c>
      <c r="C18" s="45">
        <v>2619.5720200000001</v>
      </c>
      <c r="D18" s="45">
        <v>1222.0301183431952</v>
      </c>
      <c r="E18" s="45">
        <v>506</v>
      </c>
      <c r="F18" s="45">
        <v>2741.4316200000003</v>
      </c>
      <c r="G18" s="45">
        <v>5417.8490513833995</v>
      </c>
      <c r="H18" s="43">
        <v>527</v>
      </c>
      <c r="I18" s="43">
        <v>2827.50794</v>
      </c>
      <c r="J18" s="43">
        <v>5365.2902087286529</v>
      </c>
      <c r="K18" s="562"/>
      <c r="L18" s="33">
        <v>0.12127659574468086</v>
      </c>
      <c r="M18" s="118">
        <v>7.9377821419851502E-2</v>
      </c>
      <c r="N18" s="43">
        <v>21.68164904</v>
      </c>
      <c r="O18" s="33">
        <v>7.2854795846215112E-2</v>
      </c>
      <c r="P18" s="35">
        <v>2710.20613</v>
      </c>
      <c r="R18" s="32">
        <v>537</v>
      </c>
      <c r="S18" s="32">
        <v>2773.6931000000004</v>
      </c>
      <c r="T18" s="32">
        <v>5165.1640595903173</v>
      </c>
    </row>
    <row r="19" spans="1:20" x14ac:dyDescent="0.3">
      <c r="A19" s="42" t="s">
        <v>27</v>
      </c>
      <c r="B19" s="45">
        <v>169</v>
      </c>
      <c r="C19" s="45">
        <v>206.52309</v>
      </c>
      <c r="D19" s="45">
        <v>1844.796020453535</v>
      </c>
      <c r="E19" s="45">
        <v>175</v>
      </c>
      <c r="F19" s="45">
        <v>204.78925000000001</v>
      </c>
      <c r="G19" s="45">
        <v>1170.2242857142858</v>
      </c>
      <c r="H19" s="43">
        <v>191</v>
      </c>
      <c r="I19" s="43">
        <v>219.40535000000003</v>
      </c>
      <c r="J19" s="43">
        <v>1148.7191099476443</v>
      </c>
      <c r="K19" s="562"/>
      <c r="L19" s="33">
        <v>0.13017751479289941</v>
      </c>
      <c r="M19" s="118">
        <v>6.2376850937103656E-2</v>
      </c>
      <c r="N19" s="43">
        <v>1.64604869</v>
      </c>
      <c r="O19" s="33">
        <v>0.1028585068230797</v>
      </c>
      <c r="P19" s="35">
        <v>205.75608625000001</v>
      </c>
      <c r="R19" s="32">
        <v>181</v>
      </c>
      <c r="S19" s="32">
        <v>206.72505999999998</v>
      </c>
      <c r="T19" s="32">
        <v>1142.127403314917</v>
      </c>
    </row>
    <row r="20" spans="1:20" x14ac:dyDescent="0.3">
      <c r="A20" s="42" t="s">
        <v>28</v>
      </c>
      <c r="B20" s="45">
        <v>2249</v>
      </c>
      <c r="C20" s="45">
        <v>4148.94625</v>
      </c>
      <c r="D20" s="45">
        <v>2116.7551166180756</v>
      </c>
      <c r="E20" s="45">
        <v>1973</v>
      </c>
      <c r="F20" s="45">
        <v>5589.3008599999994</v>
      </c>
      <c r="G20" s="45">
        <v>2832.8945058286868</v>
      </c>
      <c r="H20" s="43">
        <v>2001</v>
      </c>
      <c r="I20" s="43">
        <v>5835.3052500000003</v>
      </c>
      <c r="J20" s="43">
        <v>2916.1945277361319</v>
      </c>
      <c r="K20" s="562"/>
      <c r="L20" s="33">
        <v>-0.11027123165851493</v>
      </c>
      <c r="M20" s="118">
        <v>0.4064547714977027</v>
      </c>
      <c r="N20" s="43">
        <v>41.27798962</v>
      </c>
      <c r="O20" s="33">
        <v>0.16927779937321275</v>
      </c>
      <c r="P20" s="35">
        <v>5159.7487025</v>
      </c>
      <c r="R20" s="32">
        <v>2221</v>
      </c>
      <c r="S20" s="32">
        <v>6451.5164800000002</v>
      </c>
      <c r="T20" s="32">
        <v>2904.7800450247637</v>
      </c>
    </row>
    <row r="21" spans="1:20" x14ac:dyDescent="0.3">
      <c r="A21" s="42" t="s">
        <v>29</v>
      </c>
      <c r="B21" s="45">
        <v>686</v>
      </c>
      <c r="C21" s="45">
        <v>1452.09401</v>
      </c>
      <c r="D21" s="45">
        <v>1089.4356870229008</v>
      </c>
      <c r="E21" s="45">
        <v>1061</v>
      </c>
      <c r="F21" s="45">
        <v>2839.2232600000002</v>
      </c>
      <c r="G21" s="45">
        <v>2675.9879924599436</v>
      </c>
      <c r="H21" s="43">
        <v>1168</v>
      </c>
      <c r="I21" s="43">
        <v>3163.4080099999996</v>
      </c>
      <c r="J21" s="43">
        <v>2708.3972688356162</v>
      </c>
      <c r="K21" s="562"/>
      <c r="L21" s="33">
        <v>0.70262390670553931</v>
      </c>
      <c r="M21" s="118">
        <v>1.1785146059517175</v>
      </c>
      <c r="N21" s="43">
        <v>19.617394849999997</v>
      </c>
      <c r="O21" s="33">
        <v>0.10225221915923026</v>
      </c>
      <c r="P21" s="35">
        <v>2452.1743562499996</v>
      </c>
      <c r="R21" s="32">
        <v>1525</v>
      </c>
      <c r="S21" s="32">
        <v>3686.1157600000001</v>
      </c>
      <c r="T21" s="32">
        <v>2417.1250885245904</v>
      </c>
    </row>
    <row r="22" spans="1:20" x14ac:dyDescent="0.3">
      <c r="A22" s="42" t="s">
        <v>30</v>
      </c>
      <c r="B22" s="45">
        <v>1834</v>
      </c>
      <c r="C22" s="45">
        <v>1998.02505</v>
      </c>
      <c r="D22" s="45"/>
      <c r="E22" s="45">
        <v>1122</v>
      </c>
      <c r="F22" s="45">
        <v>1955.5360900000001</v>
      </c>
      <c r="G22" s="45">
        <v>1742.9020409982174</v>
      </c>
      <c r="H22" s="43">
        <v>1082</v>
      </c>
      <c r="I22" s="43">
        <v>1817.0768400000002</v>
      </c>
      <c r="J22" s="43">
        <v>1679.3686136783735</v>
      </c>
      <c r="K22" s="562"/>
      <c r="L22" s="33">
        <v>-0.41003271537622688</v>
      </c>
      <c r="M22" s="118">
        <v>-9.0563534225959641E-2</v>
      </c>
      <c r="N22" s="43">
        <v>15.163406569999999</v>
      </c>
      <c r="O22" s="33">
        <v>0.40233673836133776</v>
      </c>
      <c r="P22" s="35">
        <v>1895.4258212499999</v>
      </c>
      <c r="R22" s="32">
        <v>1001</v>
      </c>
      <c r="S22" s="32">
        <v>1688.2695900000003</v>
      </c>
      <c r="T22" s="32">
        <v>1686.5830069930073</v>
      </c>
    </row>
    <row r="23" spans="1:20" x14ac:dyDescent="0.3">
      <c r="A23" s="42" t="s">
        <v>31</v>
      </c>
      <c r="B23" s="45">
        <v>43</v>
      </c>
      <c r="C23" s="45">
        <v>363.88625000000002</v>
      </c>
      <c r="D23" s="45">
        <v>8462.4709302325573</v>
      </c>
      <c r="E23" s="45">
        <v>42</v>
      </c>
      <c r="F23" s="45">
        <v>326.55831000000001</v>
      </c>
      <c r="G23" s="45">
        <v>7775.1978571428572</v>
      </c>
      <c r="H23" s="43">
        <v>36</v>
      </c>
      <c r="I23" s="43">
        <v>355.63661999999999</v>
      </c>
      <c r="J23" s="43">
        <v>9878.7950000000001</v>
      </c>
      <c r="K23" s="562"/>
      <c r="L23" s="33"/>
      <c r="M23" s="118"/>
      <c r="N23" s="43">
        <v>2.2754532100000002</v>
      </c>
      <c r="O23" s="33">
        <v>0.9995809624755565</v>
      </c>
      <c r="P23" s="35">
        <v>284.43165125000002</v>
      </c>
      <c r="R23" s="32">
        <v>37</v>
      </c>
      <c r="S23" s="32">
        <v>285.58641999999998</v>
      </c>
      <c r="T23" s="32">
        <v>7718.5518918918915</v>
      </c>
    </row>
    <row r="24" spans="1:20" x14ac:dyDescent="0.3">
      <c r="A24" s="42" t="s">
        <v>32</v>
      </c>
      <c r="B24" s="45">
        <v>84</v>
      </c>
      <c r="C24" s="45">
        <v>694.94912999999997</v>
      </c>
      <c r="D24" s="45">
        <v>8273.2039285714291</v>
      </c>
      <c r="E24" s="45">
        <v>58</v>
      </c>
      <c r="F24" s="45">
        <v>467.50514000000004</v>
      </c>
      <c r="G24" s="45">
        <v>8060.4334482758622</v>
      </c>
      <c r="H24" s="43">
        <v>52</v>
      </c>
      <c r="I24" s="43">
        <v>498.28458000000001</v>
      </c>
      <c r="J24" s="43">
        <v>9582.3957692307704</v>
      </c>
      <c r="K24" s="562"/>
      <c r="L24" s="33">
        <v>-0.38095238095238093</v>
      </c>
      <c r="M24" s="118">
        <v>-0.28299128887318703</v>
      </c>
      <c r="N24" s="442">
        <v>4.2217349899999999</v>
      </c>
      <c r="O24" s="443">
        <v>0.35093758682733217</v>
      </c>
      <c r="P24" s="35">
        <v>527.71687374999999</v>
      </c>
      <c r="R24" s="32">
        <v>179</v>
      </c>
      <c r="S24" s="32">
        <v>791.10017000000005</v>
      </c>
      <c r="T24" s="32">
        <v>4419.5540223463686</v>
      </c>
    </row>
    <row r="25" spans="1:20" s="60" customFormat="1" x14ac:dyDescent="0.3">
      <c r="A25" s="508"/>
      <c r="B25" s="480">
        <v>2015</v>
      </c>
      <c r="C25" s="480"/>
      <c r="D25" s="480"/>
      <c r="E25" s="480">
        <v>2020</v>
      </c>
      <c r="F25" s="480"/>
      <c r="G25" s="480"/>
      <c r="H25" s="480">
        <v>2022</v>
      </c>
      <c r="I25" s="480"/>
      <c r="J25" s="480"/>
      <c r="K25" s="562"/>
      <c r="L25" s="480" t="s">
        <v>1</v>
      </c>
      <c r="M25" s="480"/>
      <c r="N25" s="480"/>
      <c r="O25" s="480"/>
      <c r="P25" s="480"/>
      <c r="R25" s="552">
        <v>2023</v>
      </c>
      <c r="S25" s="552"/>
      <c r="T25" s="552"/>
    </row>
    <row r="26" spans="1:20" s="60" customFormat="1" ht="19.5" customHeight="1" x14ac:dyDescent="0.3">
      <c r="A26" s="508"/>
      <c r="B26" s="69" t="s">
        <v>2</v>
      </c>
      <c r="C26" s="103" t="s">
        <v>3</v>
      </c>
      <c r="D26" s="104" t="s">
        <v>4</v>
      </c>
      <c r="E26" s="69" t="s">
        <v>2</v>
      </c>
      <c r="F26" s="103" t="s">
        <v>3</v>
      </c>
      <c r="G26" s="104" t="s">
        <v>4</v>
      </c>
      <c r="H26" s="69" t="s">
        <v>2</v>
      </c>
      <c r="I26" s="103" t="s">
        <v>3</v>
      </c>
      <c r="J26" s="104" t="s">
        <v>4</v>
      </c>
      <c r="K26" s="562"/>
      <c r="L26" s="480" t="s">
        <v>5</v>
      </c>
      <c r="M26" s="480"/>
      <c r="N26" s="551" t="s">
        <v>6</v>
      </c>
      <c r="O26" s="551"/>
      <c r="P26" s="551"/>
      <c r="R26" s="69" t="s">
        <v>2</v>
      </c>
      <c r="S26" s="103" t="s">
        <v>3</v>
      </c>
      <c r="T26" s="104" t="s">
        <v>4</v>
      </c>
    </row>
    <row r="27" spans="1:20" ht="30" x14ac:dyDescent="0.3">
      <c r="A27" s="508"/>
      <c r="B27" s="532" t="s">
        <v>7</v>
      </c>
      <c r="C27" s="555">
        <v>1000</v>
      </c>
      <c r="D27" s="532" t="s">
        <v>8</v>
      </c>
      <c r="E27" s="532" t="s">
        <v>7</v>
      </c>
      <c r="F27" s="531">
        <v>1000</v>
      </c>
      <c r="G27" s="532" t="s">
        <v>8</v>
      </c>
      <c r="H27" s="532" t="s">
        <v>7</v>
      </c>
      <c r="I27" s="531">
        <v>1000</v>
      </c>
      <c r="J27" s="552" t="s">
        <v>8</v>
      </c>
      <c r="K27" s="562"/>
      <c r="L27" s="69" t="s">
        <v>70</v>
      </c>
      <c r="M27" s="69" t="s">
        <v>71</v>
      </c>
      <c r="N27" s="69" t="s">
        <v>10</v>
      </c>
      <c r="O27" s="69" t="s">
        <v>72</v>
      </c>
      <c r="P27" s="69" t="s">
        <v>11</v>
      </c>
      <c r="R27" s="104" t="s">
        <v>7</v>
      </c>
      <c r="S27" s="72">
        <v>1000</v>
      </c>
      <c r="T27" s="104" t="s">
        <v>8</v>
      </c>
    </row>
    <row r="28" spans="1:20" ht="11.25" customHeight="1" x14ac:dyDescent="0.3">
      <c r="A28" s="508"/>
      <c r="B28" s="532"/>
      <c r="C28" s="555"/>
      <c r="D28" s="532"/>
      <c r="E28" s="532"/>
      <c r="F28" s="531"/>
      <c r="G28" s="532"/>
      <c r="H28" s="532"/>
      <c r="I28" s="531"/>
      <c r="J28" s="552"/>
      <c r="K28" s="562"/>
      <c r="L28" s="107" t="s">
        <v>12</v>
      </c>
      <c r="M28" s="93"/>
      <c r="N28" s="107" t="s">
        <v>73</v>
      </c>
      <c r="O28" s="107" t="s">
        <v>12</v>
      </c>
      <c r="P28" s="71">
        <v>1000</v>
      </c>
      <c r="R28" s="104"/>
      <c r="S28" s="72"/>
      <c r="T28" s="104"/>
    </row>
    <row r="29" spans="1:20" x14ac:dyDescent="0.3">
      <c r="A29" s="54" t="s">
        <v>33</v>
      </c>
      <c r="B29" s="55"/>
      <c r="C29" s="55">
        <v>42718.588560000004</v>
      </c>
      <c r="D29" s="56"/>
      <c r="E29" s="56"/>
      <c r="F29" s="55">
        <v>55258.162290000007</v>
      </c>
      <c r="G29" s="56"/>
      <c r="H29" s="56"/>
      <c r="I29" s="55">
        <v>59426.656409999996</v>
      </c>
      <c r="J29" s="57"/>
      <c r="K29" s="562"/>
      <c r="L29" s="58"/>
      <c r="M29" s="29"/>
      <c r="N29" s="55">
        <v>417.59992862000001</v>
      </c>
      <c r="O29" s="58"/>
      <c r="P29" s="122"/>
      <c r="R29" s="56"/>
      <c r="S29" s="55">
        <v>70244.971480000007</v>
      </c>
      <c r="T29" s="56"/>
    </row>
    <row r="30" spans="1:20" x14ac:dyDescent="0.3">
      <c r="A30" s="123" t="s">
        <v>34</v>
      </c>
      <c r="B30" s="124">
        <v>1885</v>
      </c>
      <c r="C30" s="124">
        <v>23065.580190000001</v>
      </c>
      <c r="D30" s="124">
        <v>12236.382063660478</v>
      </c>
      <c r="E30" s="124">
        <v>2047</v>
      </c>
      <c r="F30" s="124">
        <v>27097.301040000002</v>
      </c>
      <c r="G30" s="124">
        <v>13237.567679531023</v>
      </c>
      <c r="H30" s="124">
        <v>2052</v>
      </c>
      <c r="I30" s="124">
        <v>27873.853760000002</v>
      </c>
      <c r="J30" s="124">
        <v>13583.749395711502</v>
      </c>
      <c r="K30" s="562"/>
      <c r="L30" s="14">
        <v>8.859416445623336E-2</v>
      </c>
      <c r="M30" s="109">
        <v>0.20846098517325018</v>
      </c>
      <c r="N30" s="13">
        <v>207.11425540999997</v>
      </c>
      <c r="O30" s="14">
        <v>9.7766391741500841E-2</v>
      </c>
      <c r="P30" s="15">
        <v>25889.281926249998</v>
      </c>
      <c r="R30" s="39">
        <v>1978</v>
      </c>
      <c r="S30" s="39">
        <v>27721.241020000001</v>
      </c>
      <c r="T30" s="39">
        <v>14014.783124368048</v>
      </c>
    </row>
    <row r="31" spans="1:20" x14ac:dyDescent="0.3">
      <c r="A31" s="125" t="s">
        <v>35</v>
      </c>
      <c r="B31" s="126">
        <v>2800</v>
      </c>
      <c r="C31" s="126">
        <v>4173.6058699999994</v>
      </c>
      <c r="D31" s="127">
        <v>1490.5735249999998</v>
      </c>
      <c r="E31" s="126">
        <v>3372</v>
      </c>
      <c r="F31" s="126">
        <v>6874.1443000000008</v>
      </c>
      <c r="G31" s="127">
        <v>2038.5955812574143</v>
      </c>
      <c r="H31" s="43">
        <v>3388</v>
      </c>
      <c r="I31" s="43">
        <v>9473.2837</v>
      </c>
      <c r="J31" s="127">
        <v>2796.1286009445098</v>
      </c>
      <c r="K31" s="562"/>
      <c r="L31" s="33">
        <v>0.20999999999999996</v>
      </c>
      <c r="M31" s="118">
        <v>1.2698079298992364</v>
      </c>
      <c r="N31" s="43">
        <v>48.715219310000002</v>
      </c>
      <c r="O31" s="128">
        <v>0.41483550179786333</v>
      </c>
      <c r="P31" s="35">
        <v>6089.4024137500001</v>
      </c>
      <c r="R31" s="32">
        <v>4223</v>
      </c>
      <c r="S31" s="32">
        <v>23067.056819999998</v>
      </c>
      <c r="T31" s="32">
        <v>5462.244096613781</v>
      </c>
    </row>
    <row r="32" spans="1:20" x14ac:dyDescent="0.3">
      <c r="A32" s="129" t="s">
        <v>36</v>
      </c>
      <c r="B32" s="15">
        <v>1501</v>
      </c>
      <c r="C32" s="15">
        <v>6864.0964899999999</v>
      </c>
      <c r="D32" s="124">
        <v>4573.0156495669553</v>
      </c>
      <c r="E32" s="130">
        <v>2360</v>
      </c>
      <c r="F32" s="130">
        <v>11771.3631</v>
      </c>
      <c r="G32" s="124">
        <v>4987.865720338983</v>
      </c>
      <c r="H32" s="13">
        <v>2888</v>
      </c>
      <c r="I32" s="13">
        <v>14979.062950000001</v>
      </c>
      <c r="J32" s="124">
        <v>5186.6561461218844</v>
      </c>
      <c r="K32" s="562"/>
      <c r="L32" s="14">
        <v>0.92405063291139244</v>
      </c>
      <c r="M32" s="109">
        <v>1.1822337392579398</v>
      </c>
      <c r="N32" s="13">
        <v>80.324163340000013</v>
      </c>
      <c r="O32" s="14">
        <v>0.22396509830877187</v>
      </c>
      <c r="P32" s="15">
        <v>10040.520417500002</v>
      </c>
      <c r="R32" s="39">
        <v>2868</v>
      </c>
      <c r="S32" s="39">
        <v>14714.63889</v>
      </c>
      <c r="T32" s="39">
        <v>5130.6272280334733</v>
      </c>
    </row>
    <row r="33" spans="1:20" x14ac:dyDescent="0.3">
      <c r="A33" s="42" t="s">
        <v>37</v>
      </c>
      <c r="B33" s="45">
        <v>913</v>
      </c>
      <c r="C33" s="45">
        <v>4340.1151299999992</v>
      </c>
      <c r="D33" s="127">
        <v>4753.6857940854316</v>
      </c>
      <c r="E33" s="126">
        <v>1966</v>
      </c>
      <c r="F33" s="126">
        <v>10144.680340000001</v>
      </c>
      <c r="G33" s="127">
        <v>5160.0612105798582</v>
      </c>
      <c r="H33" s="43">
        <v>2491</v>
      </c>
      <c r="I33" s="43">
        <v>13216.074500000002</v>
      </c>
      <c r="J33" s="127">
        <v>5305.5297069450025</v>
      </c>
      <c r="K33" s="562"/>
      <c r="L33" s="33">
        <v>1.7283680175246441</v>
      </c>
      <c r="M33" s="118">
        <v>2.0450976769365115</v>
      </c>
      <c r="N33" s="43">
        <v>64.410050150000004</v>
      </c>
      <c r="O33" s="128">
        <v>0.21269964533976241</v>
      </c>
      <c r="P33" s="35">
        <v>8051.2562687500003</v>
      </c>
      <c r="R33" s="32">
        <v>2494</v>
      </c>
      <c r="S33" s="32">
        <v>12954.057910000001</v>
      </c>
      <c r="T33" s="32">
        <v>5194.0889775461119</v>
      </c>
    </row>
    <row r="34" spans="1:20" x14ac:dyDescent="0.3">
      <c r="A34" s="42" t="s">
        <v>38</v>
      </c>
      <c r="B34" s="45">
        <v>1049</v>
      </c>
      <c r="C34" s="45">
        <v>2523.9813600000002</v>
      </c>
      <c r="D34" s="127">
        <v>2406.0832793136324</v>
      </c>
      <c r="E34" s="126">
        <v>781</v>
      </c>
      <c r="F34" s="126">
        <v>1626.6827600000001</v>
      </c>
      <c r="G34" s="127">
        <v>2082.8204353393089</v>
      </c>
      <c r="H34" s="43">
        <v>814</v>
      </c>
      <c r="I34" s="43">
        <v>1762.9884500000001</v>
      </c>
      <c r="J34" s="127">
        <v>2165.8334766584767</v>
      </c>
      <c r="K34" s="562"/>
      <c r="L34" s="33">
        <v>-0.22402287893231654</v>
      </c>
      <c r="M34" s="118">
        <v>-0.30150496436312835</v>
      </c>
      <c r="N34" s="43">
        <v>15.91411319</v>
      </c>
      <c r="O34" s="128">
        <v>0.28507511384282364</v>
      </c>
      <c r="P34" s="35">
        <v>1989.26414875</v>
      </c>
      <c r="R34" s="32">
        <v>814</v>
      </c>
      <c r="S34" s="32">
        <v>1760.5809799999997</v>
      </c>
      <c r="T34" s="32">
        <v>2162.8758968058964</v>
      </c>
    </row>
    <row r="35" spans="1:20" x14ac:dyDescent="0.3">
      <c r="A35" s="42" t="s">
        <v>39</v>
      </c>
      <c r="B35" s="45">
        <v>1335</v>
      </c>
      <c r="C35" s="45">
        <v>8615.3060100000002</v>
      </c>
      <c r="D35" s="127">
        <v>6453.4127415730336</v>
      </c>
      <c r="E35" s="126">
        <v>1747</v>
      </c>
      <c r="F35" s="126">
        <v>9515.3538499999995</v>
      </c>
      <c r="G35" s="127">
        <v>5446.6822266742984</v>
      </c>
      <c r="H35" s="43">
        <v>1091</v>
      </c>
      <c r="I35" s="43">
        <v>7100.4559999999992</v>
      </c>
      <c r="J35" s="127">
        <v>6508.2089825847834</v>
      </c>
      <c r="K35" s="562"/>
      <c r="L35" s="33"/>
      <c r="M35" s="118">
        <v>-0.17583240899878394</v>
      </c>
      <c r="N35" s="43">
        <v>81.446290560000008</v>
      </c>
      <c r="O35" s="128">
        <v>0.51517547311250622</v>
      </c>
      <c r="P35" s="35">
        <v>10180.786320000001</v>
      </c>
      <c r="R35" s="32">
        <v>794</v>
      </c>
      <c r="S35" s="32">
        <v>4742.0347500000007</v>
      </c>
      <c r="T35" s="32">
        <v>5972.3359571788424</v>
      </c>
    </row>
    <row r="36" spans="1:20" x14ac:dyDescent="0.3">
      <c r="A36" s="38" t="s">
        <v>40</v>
      </c>
      <c r="B36" s="470"/>
      <c r="C36" s="470"/>
      <c r="D36" s="470"/>
      <c r="E36" s="470"/>
      <c r="F36" s="470"/>
      <c r="G36" s="470"/>
      <c r="H36" s="470"/>
      <c r="I36" s="470"/>
      <c r="J36" s="470"/>
      <c r="K36" s="562"/>
      <c r="L36" s="533"/>
      <c r="M36" s="534"/>
      <c r="N36" s="535"/>
      <c r="O36" s="44">
        <v>0.17096498568580379</v>
      </c>
      <c r="P36" s="35">
        <v>530.83189812499995</v>
      </c>
      <c r="R36" s="491"/>
      <c r="S36" s="492"/>
      <c r="T36" s="539"/>
    </row>
    <row r="37" spans="1:20" x14ac:dyDescent="0.3">
      <c r="A37" s="38" t="s">
        <v>41</v>
      </c>
      <c r="B37" s="470"/>
      <c r="C37" s="470"/>
      <c r="D37" s="470"/>
      <c r="E37" s="470"/>
      <c r="F37" s="470"/>
      <c r="G37" s="470"/>
      <c r="H37" s="470"/>
      <c r="I37" s="470"/>
      <c r="J37" s="470"/>
      <c r="K37" s="562"/>
      <c r="L37" s="536"/>
      <c r="M37" s="537"/>
      <c r="N37" s="538"/>
      <c r="O37" s="44">
        <v>0.13711226935751833</v>
      </c>
      <c r="P37" s="35">
        <v>405.60327000000001</v>
      </c>
      <c r="R37" s="540"/>
      <c r="S37" s="541"/>
      <c r="T37" s="542"/>
    </row>
    <row r="38" spans="1:20" x14ac:dyDescent="0.3">
      <c r="A38" s="63" t="s">
        <v>42</v>
      </c>
      <c r="B38" s="67"/>
      <c r="C38" s="67">
        <v>130275.85166</v>
      </c>
      <c r="D38" s="63"/>
      <c r="E38" s="63"/>
      <c r="F38" s="67">
        <v>151404.85164000001</v>
      </c>
      <c r="G38" s="63"/>
      <c r="H38" s="63"/>
      <c r="I38" s="67">
        <v>158361.22441999998</v>
      </c>
      <c r="J38" s="63"/>
      <c r="K38" s="563"/>
      <c r="L38" s="63"/>
      <c r="M38" s="131">
        <v>0.21558387377346411</v>
      </c>
      <c r="N38" s="67">
        <v>1172.33823884</v>
      </c>
      <c r="O38" s="132"/>
      <c r="P38" s="133"/>
      <c r="R38" s="65"/>
      <c r="S38" s="67">
        <v>185544.00149</v>
      </c>
      <c r="T38" s="134"/>
    </row>
    <row r="39" spans="1:20" x14ac:dyDescent="0.3">
      <c r="A39" s="93"/>
      <c r="B39" s="135"/>
      <c r="C39" s="135">
        <v>2015</v>
      </c>
      <c r="D39" s="491"/>
      <c r="E39" s="539"/>
      <c r="F39" s="135">
        <v>2020</v>
      </c>
      <c r="G39" s="491"/>
      <c r="H39" s="539"/>
      <c r="I39" s="135">
        <v>2022</v>
      </c>
      <c r="S39" s="70">
        <v>2023</v>
      </c>
    </row>
    <row r="40" spans="1:20" x14ac:dyDescent="0.3">
      <c r="A40" s="29" t="s">
        <v>74</v>
      </c>
      <c r="B40" s="29"/>
      <c r="C40" s="35">
        <v>515607.49</v>
      </c>
      <c r="D40" s="543"/>
      <c r="E40" s="544"/>
      <c r="F40" s="35">
        <v>538960.54</v>
      </c>
      <c r="G40" s="543"/>
      <c r="H40" s="544"/>
      <c r="I40" s="32">
        <v>544437.05999999994</v>
      </c>
      <c r="J40" s="78"/>
      <c r="L40" s="78"/>
      <c r="M40" s="78"/>
      <c r="N40" s="78"/>
      <c r="O40" s="78"/>
      <c r="S40" s="35">
        <v>606864.82000000007</v>
      </c>
    </row>
    <row r="41" spans="1:20" ht="33" customHeight="1" x14ac:dyDescent="0.3">
      <c r="A41" s="29" t="s">
        <v>75</v>
      </c>
      <c r="B41" s="29"/>
      <c r="C41" s="35">
        <v>408350.61</v>
      </c>
      <c r="D41" s="540"/>
      <c r="E41" s="542"/>
      <c r="F41" s="35">
        <v>405208.09</v>
      </c>
      <c r="G41" s="540"/>
      <c r="H41" s="542"/>
      <c r="I41" s="32">
        <v>403307.66</v>
      </c>
      <c r="J41" s="78"/>
      <c r="L41" s="78"/>
      <c r="M41" s="78"/>
      <c r="N41" s="69" t="s">
        <v>10</v>
      </c>
      <c r="O41" s="545"/>
      <c r="P41" s="69" t="s">
        <v>11</v>
      </c>
      <c r="Q41" s="546"/>
      <c r="R41" s="547"/>
      <c r="S41" s="35">
        <v>396405.55</v>
      </c>
    </row>
    <row r="42" spans="1:20" x14ac:dyDescent="0.3">
      <c r="A42" s="10"/>
      <c r="B42" s="135"/>
      <c r="C42" s="549">
        <v>2015</v>
      </c>
      <c r="D42" s="550"/>
      <c r="E42" s="480">
        <v>2020</v>
      </c>
      <c r="F42" s="480"/>
      <c r="G42" s="480"/>
      <c r="H42" s="480">
        <v>2022</v>
      </c>
      <c r="I42" s="480"/>
      <c r="J42" s="136"/>
      <c r="N42" s="137">
        <v>1000</v>
      </c>
      <c r="O42" s="545"/>
      <c r="P42" s="137">
        <v>1000</v>
      </c>
      <c r="Q42" s="546"/>
      <c r="R42" s="548"/>
      <c r="S42" s="138">
        <v>1000</v>
      </c>
    </row>
    <row r="43" spans="1:20" ht="15.75" x14ac:dyDescent="0.3">
      <c r="A43" s="519" t="s">
        <v>43</v>
      </c>
      <c r="B43" s="520"/>
      <c r="C43" s="139">
        <v>20484</v>
      </c>
      <c r="D43" s="521"/>
      <c r="E43" s="522"/>
      <c r="F43" s="74">
        <v>11635</v>
      </c>
      <c r="G43" s="521"/>
      <c r="H43" s="522"/>
      <c r="I43" s="75">
        <v>23552</v>
      </c>
      <c r="J43" s="76"/>
      <c r="K43" s="140"/>
      <c r="L43" s="60"/>
      <c r="N43" s="74">
        <v>134438.91527</v>
      </c>
      <c r="O43" s="545"/>
      <c r="P43" s="141">
        <v>16804.86440875</v>
      </c>
      <c r="Q43" s="546"/>
      <c r="R43" s="548"/>
      <c r="S43" s="35">
        <v>22207.62903</v>
      </c>
    </row>
    <row r="44" spans="1:20" ht="15.75" x14ac:dyDescent="0.3">
      <c r="A44" s="519" t="s">
        <v>44</v>
      </c>
      <c r="B44" s="520"/>
      <c r="C44" s="139">
        <v>9950</v>
      </c>
      <c r="D44" s="523"/>
      <c r="E44" s="524"/>
      <c r="F44" s="74">
        <v>25147</v>
      </c>
      <c r="G44" s="523"/>
      <c r="H44" s="524"/>
      <c r="I44" s="75">
        <v>9709</v>
      </c>
      <c r="J44" s="76"/>
      <c r="K44" s="140"/>
      <c r="L44" s="60"/>
      <c r="N44" s="74">
        <v>94905.212339999998</v>
      </c>
      <c r="O44" s="545"/>
      <c r="P44" s="141">
        <v>11863.1515425</v>
      </c>
      <c r="Q44" s="546"/>
      <c r="R44" s="548"/>
      <c r="S44" s="35">
        <v>15435.46177</v>
      </c>
    </row>
    <row r="45" spans="1:20" ht="15.75" x14ac:dyDescent="0.3">
      <c r="A45" s="519" t="s">
        <v>45</v>
      </c>
      <c r="B45" s="520"/>
      <c r="C45" s="139">
        <v>6985</v>
      </c>
      <c r="D45" s="523"/>
      <c r="E45" s="524"/>
      <c r="F45" s="74">
        <v>2169</v>
      </c>
      <c r="G45" s="523"/>
      <c r="H45" s="524"/>
      <c r="I45" s="75">
        <v>7151</v>
      </c>
      <c r="J45" s="76"/>
      <c r="K45" s="140"/>
      <c r="L45" s="60"/>
      <c r="N45" s="74">
        <v>32858.450850000001</v>
      </c>
      <c r="O45" s="545"/>
      <c r="P45" s="141">
        <v>4107.3063562500001</v>
      </c>
      <c r="Q45" s="546"/>
      <c r="R45" s="548"/>
      <c r="S45" s="35">
        <v>6860.2460799999999</v>
      </c>
    </row>
    <row r="46" spans="1:20" ht="15.75" x14ac:dyDescent="0.3">
      <c r="A46" s="519" t="s">
        <v>46</v>
      </c>
      <c r="B46" s="520"/>
      <c r="C46" s="139">
        <v>34062</v>
      </c>
      <c r="D46" s="523"/>
      <c r="E46" s="524"/>
      <c r="F46" s="74">
        <v>50037</v>
      </c>
      <c r="G46" s="523"/>
      <c r="H46" s="524"/>
      <c r="I46" s="75">
        <v>46872</v>
      </c>
      <c r="J46" s="76"/>
      <c r="K46" s="140"/>
      <c r="L46" s="60"/>
      <c r="N46" s="74">
        <v>355745.08008000004</v>
      </c>
      <c r="O46" s="545"/>
      <c r="P46" s="141">
        <v>44468.135010000005</v>
      </c>
      <c r="Q46" s="546"/>
      <c r="R46" s="548"/>
      <c r="S46" s="35">
        <v>48492.189340000004</v>
      </c>
    </row>
    <row r="47" spans="1:20" ht="15.75" x14ac:dyDescent="0.3">
      <c r="A47" s="527" t="s">
        <v>47</v>
      </c>
      <c r="B47" s="528"/>
      <c r="C47" s="142">
        <v>71481</v>
      </c>
      <c r="D47" s="523"/>
      <c r="E47" s="524"/>
      <c r="F47" s="81">
        <v>88988</v>
      </c>
      <c r="G47" s="523"/>
      <c r="H47" s="524"/>
      <c r="I47" s="143">
        <v>87284</v>
      </c>
      <c r="J47" s="144"/>
      <c r="K47" s="77"/>
      <c r="L47" s="60"/>
      <c r="N47" s="81">
        <v>617947.65853999997</v>
      </c>
      <c r="O47" s="545"/>
      <c r="P47" s="145">
        <v>77243.457317499997</v>
      </c>
      <c r="Q47" s="546"/>
      <c r="R47" s="548"/>
      <c r="S47" s="83">
        <v>92995.52622</v>
      </c>
    </row>
    <row r="48" spans="1:20" ht="15.75" x14ac:dyDescent="0.3">
      <c r="A48" s="146" t="s">
        <v>48</v>
      </c>
      <c r="B48" s="147"/>
      <c r="C48" s="142">
        <v>9833.6735500000013</v>
      </c>
      <c r="D48" s="523"/>
      <c r="E48" s="524"/>
      <c r="F48" s="81">
        <v>13039</v>
      </c>
      <c r="G48" s="523"/>
      <c r="H48" s="524"/>
      <c r="I48" s="143">
        <v>13295</v>
      </c>
      <c r="J48" s="76"/>
      <c r="K48" s="77"/>
      <c r="L48" s="60"/>
      <c r="N48" s="81">
        <v>86782.774879999997</v>
      </c>
      <c r="O48" s="545"/>
      <c r="P48" s="145">
        <v>10847.84686</v>
      </c>
      <c r="Q48" s="546"/>
      <c r="R48" s="548"/>
      <c r="S48" s="15">
        <v>13751.758440000001</v>
      </c>
    </row>
    <row r="49" spans="1:19" ht="15.75" x14ac:dyDescent="0.3">
      <c r="A49" s="529" t="s">
        <v>49</v>
      </c>
      <c r="B49" s="530"/>
      <c r="C49" s="139">
        <v>708.99194999999997</v>
      </c>
      <c r="D49" s="523"/>
      <c r="E49" s="524"/>
      <c r="F49" s="74">
        <v>279</v>
      </c>
      <c r="G49" s="523"/>
      <c r="H49" s="524"/>
      <c r="I49" s="75">
        <v>367</v>
      </c>
      <c r="J49" s="76"/>
      <c r="K49" s="77"/>
      <c r="L49" s="60"/>
      <c r="N49" s="74">
        <v>9131.8333500000008</v>
      </c>
      <c r="O49" s="545"/>
      <c r="P49" s="141">
        <v>1187.01550625</v>
      </c>
      <c r="Q49" s="546"/>
      <c r="R49" s="548"/>
      <c r="S49" s="35">
        <v>445.46814999999998</v>
      </c>
    </row>
    <row r="50" spans="1:19" x14ac:dyDescent="0.3">
      <c r="A50" s="148" t="s">
        <v>51</v>
      </c>
      <c r="B50" s="149"/>
      <c r="C50" s="150">
        <v>212299.51715999999</v>
      </c>
      <c r="D50" s="525"/>
      <c r="E50" s="526"/>
      <c r="F50" s="151">
        <v>253710.85164000001</v>
      </c>
      <c r="G50" s="525"/>
      <c r="H50" s="526"/>
      <c r="I50" s="151">
        <v>259307.22441999998</v>
      </c>
      <c r="J50" s="78"/>
      <c r="K50" s="152"/>
      <c r="L50" s="60"/>
      <c r="N50" s="153">
        <v>1886200.5056099999</v>
      </c>
      <c r="O50" s="545"/>
      <c r="P50" s="154"/>
      <c r="Q50" s="546"/>
      <c r="R50" s="548"/>
      <c r="S50" s="155">
        <v>292736.75429999997</v>
      </c>
    </row>
    <row r="52" spans="1:19" x14ac:dyDescent="0.3">
      <c r="F52" s="82">
        <v>102306</v>
      </c>
      <c r="G52" s="82">
        <v>0</v>
      </c>
      <c r="H52" s="82">
        <v>0</v>
      </c>
      <c r="I52" s="82">
        <v>100946</v>
      </c>
    </row>
    <row r="54" spans="1:19" ht="15.75" x14ac:dyDescent="0.3">
      <c r="A54" s="301"/>
      <c r="B54" s="302">
        <v>2015</v>
      </c>
      <c r="C54" s="302">
        <v>2016</v>
      </c>
      <c r="D54" s="302">
        <v>2017</v>
      </c>
      <c r="E54" s="302">
        <v>2018</v>
      </c>
      <c r="F54" s="302">
        <v>2019</v>
      </c>
      <c r="G54" s="302">
        <v>2020</v>
      </c>
      <c r="H54" s="302">
        <v>2021</v>
      </c>
      <c r="I54" s="302">
        <v>2022</v>
      </c>
      <c r="J54" s="301"/>
      <c r="K54" s="303"/>
      <c r="L54" s="304">
        <v>2023</v>
      </c>
    </row>
    <row r="55" spans="1:19" ht="15.75" x14ac:dyDescent="0.3">
      <c r="A55" s="305" t="s">
        <v>76</v>
      </c>
      <c r="B55" s="306">
        <v>87557.263099999996</v>
      </c>
      <c r="C55" s="306">
        <v>89921.046279999995</v>
      </c>
      <c r="D55" s="306">
        <v>94257.832880000002</v>
      </c>
      <c r="E55" s="306">
        <v>93939.428449999992</v>
      </c>
      <c r="F55" s="306">
        <v>96703.660470000003</v>
      </c>
      <c r="G55" s="306">
        <v>96146.689350000001</v>
      </c>
      <c r="H55" s="306">
        <v>97277.821679999994</v>
      </c>
      <c r="I55" s="306">
        <v>98934.568010000003</v>
      </c>
      <c r="J55" s="301"/>
      <c r="K55" s="307" t="s">
        <v>72</v>
      </c>
      <c r="L55" s="306">
        <v>115299.03000999999</v>
      </c>
    </row>
    <row r="56" spans="1:19" ht="15.75" x14ac:dyDescent="0.3">
      <c r="A56" s="305" t="s">
        <v>77</v>
      </c>
      <c r="B56" s="306">
        <v>1210</v>
      </c>
      <c r="C56" s="306">
        <v>7088.8070399999997</v>
      </c>
      <c r="D56" s="306">
        <v>6898.7109499999997</v>
      </c>
      <c r="E56" s="306">
        <v>6869.2162900000003</v>
      </c>
      <c r="F56" s="306">
        <v>6890.7299499999999</v>
      </c>
      <c r="G56" s="306">
        <v>7044.3945799999992</v>
      </c>
      <c r="H56" s="306">
        <v>7159.5518999999995</v>
      </c>
      <c r="I56" s="306">
        <v>7320.1214399999999</v>
      </c>
      <c r="J56" s="301"/>
      <c r="K56" s="307">
        <v>0.21269964533976241</v>
      </c>
      <c r="L56" s="306">
        <v>6770.8190199999999</v>
      </c>
    </row>
    <row r="57" spans="1:19" ht="15.75" x14ac:dyDescent="0.3">
      <c r="A57" s="308" t="s">
        <v>78</v>
      </c>
      <c r="B57" s="306">
        <v>2249</v>
      </c>
      <c r="C57" s="306">
        <v>4028.5960100000002</v>
      </c>
      <c r="D57" s="306">
        <v>5020.6279999999997</v>
      </c>
      <c r="E57" s="306">
        <v>5338.2159100000008</v>
      </c>
      <c r="F57" s="306">
        <v>5569.1666600000008</v>
      </c>
      <c r="G57" s="306">
        <v>5589.3008599999994</v>
      </c>
      <c r="H57" s="306">
        <v>5479.8822500000006</v>
      </c>
      <c r="I57" s="306">
        <v>5835.3052500000003</v>
      </c>
      <c r="J57" s="301"/>
      <c r="K57" s="307">
        <v>0</v>
      </c>
      <c r="L57" s="306">
        <v>6451.5164800000002</v>
      </c>
    </row>
    <row r="58" spans="1:19" ht="15.75" x14ac:dyDescent="0.3">
      <c r="A58" s="308" t="s">
        <v>79</v>
      </c>
      <c r="B58" s="306">
        <v>3233</v>
      </c>
      <c r="C58" s="306">
        <v>11385.351480000001</v>
      </c>
      <c r="D58" s="306">
        <v>11919.338950000001</v>
      </c>
      <c r="E58" s="306">
        <v>12207.432200000001</v>
      </c>
      <c r="F58" s="306">
        <v>12459.89661</v>
      </c>
      <c r="G58" s="306">
        <v>12633.69544</v>
      </c>
      <c r="H58" s="306">
        <v>12639.434150000001</v>
      </c>
      <c r="I58" s="306">
        <v>13155.42669</v>
      </c>
      <c r="J58" s="301"/>
      <c r="K58" s="306">
        <v>0.21269964533976241</v>
      </c>
      <c r="L58" s="306">
        <v>13222.335500000001</v>
      </c>
    </row>
    <row r="59" spans="1:19" ht="15.75" x14ac:dyDescent="0.3">
      <c r="A59" s="301" t="s">
        <v>80</v>
      </c>
      <c r="B59" s="306">
        <v>82023.665500000003</v>
      </c>
      <c r="C59" s="306">
        <v>78063.693670000022</v>
      </c>
      <c r="D59" s="306">
        <v>88773.526000000013</v>
      </c>
      <c r="E59" s="306">
        <v>85082</v>
      </c>
      <c r="F59" s="306">
        <v>86691</v>
      </c>
      <c r="G59" s="306">
        <v>102306</v>
      </c>
      <c r="H59" s="306">
        <v>90341.06</v>
      </c>
      <c r="I59" s="306">
        <v>100946</v>
      </c>
      <c r="J59" s="301"/>
      <c r="K59" s="307">
        <v>0</v>
      </c>
      <c r="L59" s="306">
        <v>107192.75281000001</v>
      </c>
    </row>
    <row r="60" spans="1:19" ht="15.75" x14ac:dyDescent="0.3">
      <c r="A60" s="301" t="s">
        <v>34</v>
      </c>
      <c r="B60" s="306">
        <v>1885</v>
      </c>
      <c r="C60" s="306">
        <v>24117.6744</v>
      </c>
      <c r="D60" s="306">
        <v>25249.066889999995</v>
      </c>
      <c r="E60" s="306">
        <v>25508.733500000002</v>
      </c>
      <c r="F60" s="306">
        <v>26783.149290000001</v>
      </c>
      <c r="G60" s="306">
        <v>27097.301040000002</v>
      </c>
      <c r="H60" s="306">
        <v>27418.896340000003</v>
      </c>
      <c r="I60" s="306">
        <v>27873.853760000002</v>
      </c>
      <c r="J60" s="301"/>
      <c r="K60" s="301"/>
      <c r="L60" s="306">
        <v>27721.241020000001</v>
      </c>
    </row>
    <row r="61" spans="1:19" ht="15.75" x14ac:dyDescent="0.3">
      <c r="A61" s="301" t="s">
        <v>81</v>
      </c>
      <c r="B61" s="306">
        <v>2836</v>
      </c>
      <c r="C61" s="306">
        <v>17311.033369999997</v>
      </c>
      <c r="D61" s="306">
        <v>19031.292649999999</v>
      </c>
      <c r="E61" s="306">
        <v>20972.211940000001</v>
      </c>
      <c r="F61" s="306">
        <v>23191.244849999999</v>
      </c>
      <c r="G61" s="306">
        <v>21286.716950000002</v>
      </c>
      <c r="H61" s="306">
        <v>22419.03269</v>
      </c>
      <c r="I61" s="306">
        <v>22079.518950000001</v>
      </c>
      <c r="J61" s="301"/>
      <c r="K61" s="301"/>
      <c r="L61" s="306">
        <v>19456.673640000001</v>
      </c>
    </row>
    <row r="62" spans="1:19" ht="15.75" x14ac:dyDescent="0.3">
      <c r="A62" s="301" t="s">
        <v>82</v>
      </c>
      <c r="B62" s="306">
        <v>2800</v>
      </c>
      <c r="C62" s="306">
        <v>4706.67371</v>
      </c>
      <c r="D62" s="306">
        <v>4661.9576299999999</v>
      </c>
      <c r="E62" s="306">
        <v>5464.6286099999998</v>
      </c>
      <c r="F62" s="306">
        <v>6104.0679800000007</v>
      </c>
      <c r="G62" s="306">
        <v>6874.1443000000008</v>
      </c>
      <c r="H62" s="306">
        <v>7256.8575100000007</v>
      </c>
      <c r="I62" s="306">
        <v>9473.2837</v>
      </c>
      <c r="J62" s="301"/>
      <c r="K62" s="301"/>
      <c r="L62" s="306">
        <v>23067.056819999998</v>
      </c>
    </row>
    <row r="63" spans="1:19" ht="15.75" x14ac:dyDescent="0.3">
      <c r="A63"/>
      <c r="B63" s="162"/>
      <c r="C63" s="162"/>
      <c r="D63" s="162"/>
      <c r="E63" s="162"/>
      <c r="F63" s="162"/>
      <c r="G63" s="162"/>
      <c r="H63" s="162"/>
      <c r="I63" s="162"/>
      <c r="J63"/>
      <c r="K63"/>
      <c r="L63" s="30"/>
    </row>
    <row r="81" spans="1:11" x14ac:dyDescent="0.3">
      <c r="A81" s="98" t="s">
        <v>68</v>
      </c>
    </row>
    <row r="84" spans="1:11" ht="15.75" x14ac:dyDescent="0.3">
      <c r="A84" s="467" t="s">
        <v>412</v>
      </c>
      <c r="B84" s="468"/>
      <c r="C84" s="518" t="s">
        <v>332</v>
      </c>
      <c r="D84" s="518"/>
      <c r="E84" s="518"/>
      <c r="F84" s="518"/>
      <c r="G84" s="518"/>
      <c r="H84" s="518"/>
      <c r="I84" s="518"/>
      <c r="K84" s="2"/>
    </row>
    <row r="85" spans="1:11" ht="15.75" x14ac:dyDescent="0.3">
      <c r="A85" s="516"/>
      <c r="B85" s="517"/>
      <c r="C85" s="309">
        <v>2017</v>
      </c>
      <c r="D85" s="309">
        <v>2018</v>
      </c>
      <c r="E85" s="309">
        <v>2019</v>
      </c>
      <c r="F85" s="309">
        <v>2020</v>
      </c>
      <c r="G85" s="309">
        <v>2021</v>
      </c>
      <c r="H85" s="309">
        <v>2022</v>
      </c>
      <c r="I85" s="309">
        <v>2023</v>
      </c>
      <c r="K85" s="2"/>
    </row>
    <row r="86" spans="1:11" ht="15" customHeight="1" x14ac:dyDescent="0.3">
      <c r="A86" s="512" t="s">
        <v>398</v>
      </c>
      <c r="B86" s="513"/>
      <c r="C86" s="280"/>
      <c r="D86" s="280"/>
      <c r="E86" s="280"/>
      <c r="F86" s="280"/>
      <c r="G86" s="280"/>
      <c r="H86" s="280">
        <v>7231</v>
      </c>
      <c r="I86" s="280">
        <v>3274.8020000000001</v>
      </c>
      <c r="K86" s="2"/>
    </row>
    <row r="87" spans="1:11" ht="16.5" x14ac:dyDescent="0.3">
      <c r="A87" s="512" t="s">
        <v>399</v>
      </c>
      <c r="B87" s="513"/>
      <c r="C87" s="310"/>
      <c r="D87" s="310"/>
      <c r="E87" s="310"/>
      <c r="F87" s="280"/>
      <c r="G87" s="280"/>
      <c r="H87" s="280">
        <v>895</v>
      </c>
      <c r="I87" s="280">
        <v>1897.7700000000002</v>
      </c>
      <c r="K87" s="2"/>
    </row>
    <row r="88" spans="1:11" ht="15" customHeight="1" x14ac:dyDescent="0.3">
      <c r="A88" s="512" t="s">
        <v>400</v>
      </c>
      <c r="B88" s="513"/>
      <c r="C88" s="280">
        <v>2711</v>
      </c>
      <c r="D88" s="280">
        <v>3533</v>
      </c>
      <c r="E88" s="280">
        <v>4930</v>
      </c>
      <c r="F88" s="280">
        <v>5616</v>
      </c>
      <c r="G88" s="280">
        <v>6798.8389999999999</v>
      </c>
      <c r="H88" s="280">
        <v>8383</v>
      </c>
      <c r="I88" s="280">
        <v>9791.24</v>
      </c>
      <c r="K88" s="2"/>
    </row>
    <row r="89" spans="1:11" ht="15" customHeight="1" x14ac:dyDescent="0.3">
      <c r="A89" s="512" t="s">
        <v>396</v>
      </c>
      <c r="B89" s="513"/>
      <c r="C89" s="280">
        <v>3624</v>
      </c>
      <c r="D89" s="280">
        <v>3944</v>
      </c>
      <c r="E89" s="280">
        <v>4640</v>
      </c>
      <c r="F89" s="280">
        <v>5118</v>
      </c>
      <c r="G89" s="280">
        <v>5670.2</v>
      </c>
      <c r="H89" s="280">
        <v>4152.2</v>
      </c>
      <c r="I89" s="280">
        <v>2167.5</v>
      </c>
      <c r="K89" s="2"/>
    </row>
    <row r="90" spans="1:11" ht="15" customHeight="1" x14ac:dyDescent="0.3">
      <c r="A90" s="512" t="s">
        <v>357</v>
      </c>
      <c r="B90" s="513"/>
      <c r="C90" s="280">
        <v>2139</v>
      </c>
      <c r="D90" s="280">
        <v>1907</v>
      </c>
      <c r="E90" s="280">
        <v>3005</v>
      </c>
      <c r="F90" s="280">
        <v>1015</v>
      </c>
      <c r="G90" s="280">
        <v>1635</v>
      </c>
      <c r="H90" s="280">
        <v>934.98</v>
      </c>
      <c r="I90" s="280">
        <v>942.399</v>
      </c>
      <c r="K90" s="2"/>
    </row>
    <row r="91" spans="1:11" ht="15.75" x14ac:dyDescent="0.3">
      <c r="A91" s="512" t="s">
        <v>397</v>
      </c>
      <c r="B91" s="513"/>
      <c r="C91" s="280">
        <v>419</v>
      </c>
      <c r="D91" s="280">
        <v>448</v>
      </c>
      <c r="E91" s="280">
        <v>471</v>
      </c>
      <c r="F91" s="280">
        <v>453</v>
      </c>
      <c r="G91" s="280">
        <v>336.04999999999995</v>
      </c>
      <c r="H91" s="322">
        <v>792</v>
      </c>
      <c r="I91" s="310"/>
      <c r="K91" s="2"/>
    </row>
    <row r="92" spans="1:11" ht="15.75" customHeight="1" x14ac:dyDescent="0.3">
      <c r="A92" s="512" t="s">
        <v>359</v>
      </c>
      <c r="B92" s="513"/>
      <c r="C92" s="280">
        <v>374</v>
      </c>
      <c r="D92" s="280">
        <v>473</v>
      </c>
      <c r="E92" s="280">
        <v>400</v>
      </c>
      <c r="F92" s="280">
        <v>323</v>
      </c>
      <c r="G92" s="280">
        <v>426.33</v>
      </c>
      <c r="H92" s="280">
        <v>519</v>
      </c>
      <c r="I92" s="280">
        <v>719.65499999999997</v>
      </c>
      <c r="K92" s="2"/>
    </row>
    <row r="93" spans="1:11" ht="15.75" x14ac:dyDescent="0.3">
      <c r="A93" s="514" t="s">
        <v>362</v>
      </c>
      <c r="B93" s="515"/>
      <c r="C93" s="280">
        <v>556</v>
      </c>
      <c r="D93" s="280">
        <v>0</v>
      </c>
      <c r="E93" s="280">
        <v>569</v>
      </c>
      <c r="F93" s="280">
        <v>60</v>
      </c>
      <c r="G93" s="310"/>
      <c r="H93" s="280"/>
      <c r="I93" s="310"/>
      <c r="K93" s="2"/>
    </row>
    <row r="94" spans="1:11" ht="15.75" x14ac:dyDescent="0.3">
      <c r="A94" s="514" t="s">
        <v>363</v>
      </c>
      <c r="B94" s="515"/>
      <c r="C94" s="280">
        <v>3470</v>
      </c>
      <c r="D94" s="280">
        <v>23366</v>
      </c>
      <c r="E94" s="280">
        <v>4548</v>
      </c>
      <c r="F94" s="280">
        <v>29959</v>
      </c>
      <c r="G94" s="280">
        <v>163530.054</v>
      </c>
      <c r="H94" s="280">
        <v>18152</v>
      </c>
      <c r="I94" s="280">
        <v>44182.248999999996</v>
      </c>
      <c r="K94" s="2"/>
    </row>
    <row r="95" spans="1:11" ht="15.75" x14ac:dyDescent="0.3">
      <c r="A95" s="300" t="s">
        <v>374</v>
      </c>
      <c r="B95" s="282"/>
      <c r="C95" s="280">
        <v>0</v>
      </c>
      <c r="D95" s="280">
        <v>0</v>
      </c>
      <c r="E95" s="280">
        <v>0</v>
      </c>
      <c r="F95" s="280">
        <v>0</v>
      </c>
      <c r="G95" s="280">
        <v>10535.197999999999</v>
      </c>
      <c r="H95" s="280">
        <v>6747</v>
      </c>
      <c r="I95" s="280">
        <v>2335.0239999999999</v>
      </c>
      <c r="K95" s="2"/>
    </row>
    <row r="96" spans="1:11" ht="15.75" x14ac:dyDescent="0.3">
      <c r="A96" s="311" t="s">
        <v>364</v>
      </c>
      <c r="B96" s="312"/>
      <c r="C96" s="313"/>
      <c r="D96" s="313"/>
      <c r="E96" s="313"/>
      <c r="F96" s="313"/>
      <c r="G96" s="313"/>
      <c r="H96" s="313"/>
      <c r="I96" s="313"/>
      <c r="K96" s="2"/>
    </row>
    <row r="97" spans="1:11" ht="15.75" x14ac:dyDescent="0.3">
      <c r="A97" s="252"/>
      <c r="B97" s="252"/>
      <c r="C97" s="252"/>
      <c r="D97" s="252"/>
      <c r="E97" s="252"/>
      <c r="F97" s="252"/>
      <c r="G97" s="252"/>
      <c r="H97" s="252"/>
      <c r="I97" s="252"/>
      <c r="K97" s="2"/>
    </row>
    <row r="98" spans="1:11" ht="15.75" x14ac:dyDescent="0.3">
      <c r="A98" s="467"/>
      <c r="B98" s="468"/>
      <c r="C98" s="518" t="s">
        <v>333</v>
      </c>
      <c r="D98" s="518"/>
      <c r="E98" s="518"/>
      <c r="F98" s="518"/>
      <c r="G98" s="518"/>
      <c r="H98" s="518"/>
      <c r="I98" s="518"/>
      <c r="K98" s="2"/>
    </row>
    <row r="99" spans="1:11" ht="15.75" x14ac:dyDescent="0.3">
      <c r="A99" s="516"/>
      <c r="B99" s="517"/>
      <c r="C99" s="309">
        <v>2017</v>
      </c>
      <c r="D99" s="309">
        <v>2018</v>
      </c>
      <c r="E99" s="309">
        <v>2019</v>
      </c>
      <c r="F99" s="309">
        <v>2020</v>
      </c>
      <c r="G99" s="309">
        <v>2021</v>
      </c>
      <c r="H99" s="309">
        <v>2022</v>
      </c>
      <c r="I99" s="309">
        <v>2023</v>
      </c>
      <c r="K99" s="2"/>
    </row>
    <row r="100" spans="1:11" ht="16.5" x14ac:dyDescent="0.3">
      <c r="A100" s="512" t="s">
        <v>398</v>
      </c>
      <c r="B100" s="513"/>
      <c r="C100" s="280"/>
      <c r="D100" s="280"/>
      <c r="E100" s="280"/>
      <c r="F100" s="280"/>
      <c r="G100" s="280"/>
      <c r="H100" s="280">
        <v>7231</v>
      </c>
      <c r="I100" s="280">
        <v>3274.8020000000001</v>
      </c>
      <c r="K100" s="2"/>
    </row>
    <row r="101" spans="1:11" ht="16.5" x14ac:dyDescent="0.3">
      <c r="A101" s="512" t="s">
        <v>399</v>
      </c>
      <c r="B101" s="513"/>
      <c r="C101" s="310"/>
      <c r="D101" s="310"/>
      <c r="E101" s="310"/>
      <c r="F101" s="280"/>
      <c r="G101" s="280"/>
      <c r="H101" s="280">
        <v>895</v>
      </c>
      <c r="I101" s="280">
        <v>1897.7700000000002</v>
      </c>
    </row>
    <row r="102" spans="1:11" ht="16.5" x14ac:dyDescent="0.3">
      <c r="A102" s="512" t="s">
        <v>400</v>
      </c>
      <c r="B102" s="513"/>
      <c r="C102" s="280">
        <v>2711</v>
      </c>
      <c r="D102" s="280">
        <v>3533</v>
      </c>
      <c r="E102" s="280">
        <v>4930</v>
      </c>
      <c r="F102" s="280">
        <v>5616</v>
      </c>
      <c r="G102" s="280">
        <v>6798.8389999999999</v>
      </c>
      <c r="H102" s="280">
        <v>8383</v>
      </c>
      <c r="I102" s="280">
        <v>9791.24</v>
      </c>
    </row>
    <row r="103" spans="1:11" ht="15.75" x14ac:dyDescent="0.3">
      <c r="A103" s="512" t="s">
        <v>396</v>
      </c>
      <c r="B103" s="513"/>
      <c r="C103" s="280">
        <v>3624</v>
      </c>
      <c r="D103" s="280">
        <v>3944</v>
      </c>
      <c r="E103" s="280">
        <v>4640</v>
      </c>
      <c r="F103" s="280">
        <v>5118</v>
      </c>
      <c r="G103" s="280">
        <v>5670.2</v>
      </c>
      <c r="H103" s="280">
        <v>4152.2</v>
      </c>
      <c r="I103" s="280">
        <v>2167.5</v>
      </c>
    </row>
    <row r="104" spans="1:11" ht="15.75" x14ac:dyDescent="0.3">
      <c r="A104" s="512" t="s">
        <v>357</v>
      </c>
      <c r="B104" s="513"/>
      <c r="C104" s="280">
        <v>2139</v>
      </c>
      <c r="D104" s="280">
        <v>1907</v>
      </c>
      <c r="E104" s="280">
        <v>3005</v>
      </c>
      <c r="F104" s="280">
        <v>1015</v>
      </c>
      <c r="G104" s="280">
        <v>1635</v>
      </c>
      <c r="H104" s="280">
        <v>934.98</v>
      </c>
      <c r="I104" s="280">
        <v>942.399</v>
      </c>
    </row>
    <row r="105" spans="1:11" ht="15.75" x14ac:dyDescent="0.3">
      <c r="A105" s="512" t="s">
        <v>397</v>
      </c>
      <c r="B105" s="513"/>
      <c r="C105" s="280">
        <v>419</v>
      </c>
      <c r="D105" s="280">
        <v>448</v>
      </c>
      <c r="E105" s="280">
        <v>471</v>
      </c>
      <c r="F105" s="280">
        <v>453</v>
      </c>
      <c r="G105" s="280">
        <v>336.04999999999995</v>
      </c>
      <c r="H105" s="322">
        <v>294</v>
      </c>
      <c r="I105" s="310"/>
    </row>
    <row r="106" spans="1:11" ht="15.75" x14ac:dyDescent="0.3">
      <c r="A106" s="512" t="s">
        <v>359</v>
      </c>
      <c r="B106" s="513"/>
      <c r="C106" s="280">
        <v>374</v>
      </c>
      <c r="D106" s="280">
        <v>473</v>
      </c>
      <c r="E106" s="280">
        <v>400</v>
      </c>
      <c r="F106" s="280">
        <v>323</v>
      </c>
      <c r="G106" s="280">
        <v>426.33</v>
      </c>
      <c r="H106" s="280">
        <v>519</v>
      </c>
      <c r="I106" s="280">
        <v>719.65499999999997</v>
      </c>
    </row>
    <row r="107" spans="1:11" ht="15.75" x14ac:dyDescent="0.3">
      <c r="A107" s="514" t="s">
        <v>363</v>
      </c>
      <c r="B107" s="515"/>
      <c r="C107" s="280">
        <v>3470</v>
      </c>
      <c r="D107" s="280">
        <v>23366</v>
      </c>
      <c r="E107" s="280">
        <v>4548</v>
      </c>
      <c r="F107" s="280">
        <v>29959</v>
      </c>
      <c r="G107" s="280">
        <v>163530.054</v>
      </c>
      <c r="H107" s="280">
        <v>18152</v>
      </c>
      <c r="I107" s="280">
        <v>44182.248999999996</v>
      </c>
    </row>
    <row r="108" spans="1:11" ht="15.75" x14ac:dyDescent="0.3">
      <c r="A108" s="300" t="s">
        <v>374</v>
      </c>
      <c r="B108" s="282"/>
      <c r="C108" s="280">
        <v>0</v>
      </c>
      <c r="D108" s="280">
        <v>0</v>
      </c>
      <c r="E108" s="280">
        <v>0</v>
      </c>
      <c r="F108" s="280">
        <v>0</v>
      </c>
      <c r="G108" s="280">
        <v>10535.197999999999</v>
      </c>
      <c r="H108" s="280">
        <v>6747</v>
      </c>
      <c r="I108" s="280">
        <v>2335.0239999999999</v>
      </c>
    </row>
  </sheetData>
  <mergeCells count="83">
    <mergeCell ref="L8:O8"/>
    <mergeCell ref="A2:A5"/>
    <mergeCell ref="B2:D2"/>
    <mergeCell ref="E2:G2"/>
    <mergeCell ref="H2:J2"/>
    <mergeCell ref="K2:K38"/>
    <mergeCell ref="I4:I5"/>
    <mergeCell ref="J4:J5"/>
    <mergeCell ref="A25:A28"/>
    <mergeCell ref="B25:D25"/>
    <mergeCell ref="B36:D37"/>
    <mergeCell ref="E36:G37"/>
    <mergeCell ref="H36:J37"/>
    <mergeCell ref="B27:B28"/>
    <mergeCell ref="C27:C28"/>
    <mergeCell ref="D27:D28"/>
    <mergeCell ref="R2:T2"/>
    <mergeCell ref="L3:M3"/>
    <mergeCell ref="N3:P3"/>
    <mergeCell ref="B4:B5"/>
    <mergeCell ref="C4:C5"/>
    <mergeCell ref="D4:D5"/>
    <mergeCell ref="E4:E5"/>
    <mergeCell ref="F4:F5"/>
    <mergeCell ref="G4:G5"/>
    <mergeCell ref="H4:H5"/>
    <mergeCell ref="L2:P2"/>
    <mergeCell ref="R4:R5"/>
    <mergeCell ref="S4:S5"/>
    <mergeCell ref="T4:T5"/>
    <mergeCell ref="L10:O10"/>
    <mergeCell ref="E25:G25"/>
    <mergeCell ref="H25:J25"/>
    <mergeCell ref="L25:P25"/>
    <mergeCell ref="R25:T25"/>
    <mergeCell ref="R17:T17"/>
    <mergeCell ref="L26:M26"/>
    <mergeCell ref="N26:P26"/>
    <mergeCell ref="H27:H28"/>
    <mergeCell ref="I27:I28"/>
    <mergeCell ref="J27:J28"/>
    <mergeCell ref="F27:F28"/>
    <mergeCell ref="G27:G28"/>
    <mergeCell ref="L36:N37"/>
    <mergeCell ref="R36:T37"/>
    <mergeCell ref="D39:E41"/>
    <mergeCell ref="G39:H41"/>
    <mergeCell ref="O41:O50"/>
    <mergeCell ref="Q41:Q50"/>
    <mergeCell ref="R41:R50"/>
    <mergeCell ref="C42:D42"/>
    <mergeCell ref="E42:G42"/>
    <mergeCell ref="H42:I42"/>
    <mergeCell ref="E27:E28"/>
    <mergeCell ref="A43:B43"/>
    <mergeCell ref="D43:E50"/>
    <mergeCell ref="G43:H50"/>
    <mergeCell ref="A44:B44"/>
    <mergeCell ref="A45:B45"/>
    <mergeCell ref="A46:B46"/>
    <mergeCell ref="A47:B47"/>
    <mergeCell ref="A49:B49"/>
    <mergeCell ref="A93:B93"/>
    <mergeCell ref="A84:B85"/>
    <mergeCell ref="A94:B94"/>
    <mergeCell ref="A98:B99"/>
    <mergeCell ref="C98:I98"/>
    <mergeCell ref="C84:I84"/>
    <mergeCell ref="A86:B86"/>
    <mergeCell ref="A87:B87"/>
    <mergeCell ref="A88:B88"/>
    <mergeCell ref="A89:B89"/>
    <mergeCell ref="A90:B90"/>
    <mergeCell ref="A91:B91"/>
    <mergeCell ref="A92:B92"/>
    <mergeCell ref="A105:B105"/>
    <mergeCell ref="A106:B106"/>
    <mergeCell ref="A107:B107"/>
    <mergeCell ref="A100:B100"/>
    <mergeCell ref="A101:B101"/>
    <mergeCell ref="A102:B102"/>
    <mergeCell ref="A103:B103"/>
    <mergeCell ref="A104:B104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Header>&amp;L&amp;A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zoomScaleNormal="100" zoomScaleSheetLayoutView="90" workbookViewId="0"/>
  </sheetViews>
  <sheetFormatPr baseColWidth="10" defaultRowHeight="15" x14ac:dyDescent="0.25"/>
  <cols>
    <col min="1" max="1" width="3.85546875" customWidth="1"/>
    <col min="2" max="2" width="5.5703125" customWidth="1"/>
    <col min="3" max="3" width="9.85546875" customWidth="1"/>
    <col min="4" max="4" width="22.140625" customWidth="1"/>
    <col min="5" max="7" width="11" customWidth="1"/>
    <col min="8" max="8" width="11.42578125" customWidth="1"/>
    <col min="9" max="12" width="11" customWidth="1"/>
    <col min="13" max="13" width="10" customWidth="1"/>
    <col min="14" max="14" width="12.85546875" bestFit="1" customWidth="1"/>
    <col min="15" max="15" width="15.28515625" bestFit="1" customWidth="1"/>
    <col min="19" max="19" width="13.85546875" bestFit="1" customWidth="1"/>
    <col min="20" max="20" width="15" bestFit="1" customWidth="1"/>
    <col min="21" max="21" width="17.7109375" customWidth="1"/>
  </cols>
  <sheetData>
    <row r="1" spans="2:13" x14ac:dyDescent="0.25">
      <c r="B1" t="s">
        <v>459</v>
      </c>
    </row>
    <row r="2" spans="2:13" x14ac:dyDescent="0.25">
      <c r="B2" s="336" t="s">
        <v>460</v>
      </c>
    </row>
    <row r="3" spans="2:13" x14ac:dyDescent="0.25">
      <c r="B3" s="340" t="s">
        <v>461</v>
      </c>
    </row>
    <row r="4" spans="2:13" ht="16.5" thickBot="1" x14ac:dyDescent="0.35">
      <c r="B4" s="578"/>
      <c r="C4" s="579"/>
      <c r="D4" s="580"/>
      <c r="E4" s="332" t="s">
        <v>462</v>
      </c>
      <c r="F4" s="332" t="s">
        <v>463</v>
      </c>
      <c r="G4" s="332" t="s">
        <v>464</v>
      </c>
      <c r="H4" s="332" t="s">
        <v>465</v>
      </c>
      <c r="I4" s="332" t="s">
        <v>466</v>
      </c>
      <c r="J4" s="332" t="s">
        <v>467</v>
      </c>
      <c r="K4" s="332" t="s">
        <v>468</v>
      </c>
      <c r="L4" s="332" t="s">
        <v>469</v>
      </c>
      <c r="M4" s="332" t="s">
        <v>470</v>
      </c>
    </row>
    <row r="5" spans="2:13" ht="16.5" thickTop="1" x14ac:dyDescent="0.3">
      <c r="B5" s="571" t="s">
        <v>344</v>
      </c>
      <c r="C5" s="574" t="s">
        <v>471</v>
      </c>
      <c r="D5" s="341" t="s">
        <v>472</v>
      </c>
      <c r="E5" s="342">
        <v>21</v>
      </c>
      <c r="F5" s="342">
        <v>88</v>
      </c>
      <c r="G5" s="342">
        <v>3000</v>
      </c>
      <c r="H5" s="342">
        <v>119</v>
      </c>
      <c r="I5" s="342">
        <v>89</v>
      </c>
      <c r="J5" s="342">
        <v>3</v>
      </c>
      <c r="K5" s="342">
        <v>23</v>
      </c>
      <c r="L5" s="342">
        <v>11</v>
      </c>
      <c r="M5" s="343">
        <v>3367</v>
      </c>
    </row>
    <row r="6" spans="2:13" ht="15.75" x14ac:dyDescent="0.3">
      <c r="B6" s="572"/>
      <c r="C6" s="470"/>
      <c r="D6" s="344" t="s">
        <v>473</v>
      </c>
      <c r="E6" s="345">
        <v>9.5680952380952409</v>
      </c>
      <c r="F6" s="345">
        <v>5.8794318181818204</v>
      </c>
      <c r="G6" s="345">
        <v>12.13067</v>
      </c>
      <c r="H6" s="345">
        <v>8.6806722689075606</v>
      </c>
      <c r="I6" s="345">
        <v>1.63842696629213</v>
      </c>
      <c r="J6" s="345">
        <v>59.9166666666667</v>
      </c>
      <c r="K6" s="345">
        <v>16.46</v>
      </c>
      <c r="L6" s="345">
        <v>2.96090909090909</v>
      </c>
      <c r="M6" s="346"/>
    </row>
    <row r="7" spans="2:13" ht="15.75" x14ac:dyDescent="0.3">
      <c r="B7" s="572"/>
      <c r="C7" s="470" t="s">
        <v>70</v>
      </c>
      <c r="D7" s="29" t="s">
        <v>474</v>
      </c>
      <c r="E7" s="35">
        <v>764</v>
      </c>
      <c r="F7" s="35">
        <v>101.479238095238</v>
      </c>
      <c r="G7" s="35">
        <v>996</v>
      </c>
      <c r="H7" s="35">
        <v>129</v>
      </c>
      <c r="I7" s="35">
        <v>18</v>
      </c>
      <c r="J7" s="35">
        <v>182</v>
      </c>
      <c r="K7" s="35">
        <v>322</v>
      </c>
      <c r="L7" s="35">
        <v>28</v>
      </c>
      <c r="M7" s="79">
        <v>2769</v>
      </c>
    </row>
    <row r="8" spans="2:13" ht="15.75" x14ac:dyDescent="0.3">
      <c r="B8" s="572"/>
      <c r="C8" s="470"/>
      <c r="D8" s="344" t="s">
        <v>475</v>
      </c>
      <c r="E8" s="345">
        <v>19722.321609947601</v>
      </c>
      <c r="F8" s="345">
        <v>23802.087666666699</v>
      </c>
      <c r="G8" s="345">
        <v>4746.6735642570302</v>
      </c>
      <c r="H8" s="345">
        <v>6024.7082945736402</v>
      </c>
      <c r="I8" s="345">
        <v>15544.4072222222</v>
      </c>
      <c r="J8" s="345">
        <v>35920.356483516502</v>
      </c>
      <c r="K8" s="345">
        <v>18374.638416149101</v>
      </c>
      <c r="L8" s="345">
        <v>16543.7064285714</v>
      </c>
      <c r="M8" s="346">
        <v>14399.626612495484</v>
      </c>
    </row>
    <row r="9" spans="2:13" ht="15.75" x14ac:dyDescent="0.3">
      <c r="B9" s="572"/>
      <c r="C9" s="470"/>
      <c r="D9" s="344" t="s">
        <v>476</v>
      </c>
      <c r="E9" s="345">
        <v>78.852159685863896</v>
      </c>
      <c r="F9" s="345">
        <v>101.479238095238</v>
      </c>
      <c r="G9" s="345">
        <v>42.781325301204802</v>
      </c>
      <c r="H9" s="345">
        <v>30.334263565891501</v>
      </c>
      <c r="I9" s="345">
        <v>76.055294117647094</v>
      </c>
      <c r="J9" s="345">
        <v>153.45412087912101</v>
      </c>
      <c r="K9" s="345">
        <v>99.701273291925503</v>
      </c>
      <c r="L9" s="345">
        <v>62.541071428571399</v>
      </c>
      <c r="M9" s="346">
        <v>71.094582881906831</v>
      </c>
    </row>
    <row r="10" spans="2:13" ht="16.5" thickBot="1" x14ac:dyDescent="0.35">
      <c r="B10" s="573"/>
      <c r="C10" s="575"/>
      <c r="D10" s="347" t="s">
        <v>477</v>
      </c>
      <c r="E10" s="348">
        <v>250.11771000970236</v>
      </c>
      <c r="F10" s="348">
        <v>234.55130441882554</v>
      </c>
      <c r="G10" s="348">
        <v>110.95199905187022</v>
      </c>
      <c r="H10" s="348">
        <v>198.61066616919493</v>
      </c>
      <c r="I10" s="348">
        <v>216.40550218881</v>
      </c>
      <c r="J10" s="348">
        <v>234.07880008521713</v>
      </c>
      <c r="K10" s="348">
        <v>184.29692830850917</v>
      </c>
      <c r="L10" s="348">
        <v>264.52547183279557</v>
      </c>
      <c r="M10" s="349">
        <v>202.54182567488004</v>
      </c>
    </row>
    <row r="11" spans="2:13" ht="16.5" thickTop="1" x14ac:dyDescent="0.3">
      <c r="B11" s="571" t="s">
        <v>346</v>
      </c>
      <c r="C11" s="574" t="s">
        <v>471</v>
      </c>
      <c r="D11" s="341" t="s">
        <v>472</v>
      </c>
      <c r="E11" s="342">
        <v>150</v>
      </c>
      <c r="F11" s="342">
        <v>199</v>
      </c>
      <c r="G11" s="342">
        <v>1889</v>
      </c>
      <c r="H11" s="342">
        <v>368</v>
      </c>
      <c r="I11" s="342">
        <v>394</v>
      </c>
      <c r="J11" s="342">
        <v>12</v>
      </c>
      <c r="K11" s="342">
        <v>72</v>
      </c>
      <c r="L11" s="342">
        <v>51</v>
      </c>
      <c r="M11" s="350">
        <v>3124</v>
      </c>
    </row>
    <row r="12" spans="2:13" ht="15.75" x14ac:dyDescent="0.3">
      <c r="B12" s="572"/>
      <c r="C12" s="470"/>
      <c r="D12" s="344" t="s">
        <v>473</v>
      </c>
      <c r="E12" s="345">
        <v>8.4279333333333302</v>
      </c>
      <c r="F12" s="345">
        <v>5.2457286432160801</v>
      </c>
      <c r="G12" s="345">
        <v>13.559025939650599</v>
      </c>
      <c r="H12" s="345">
        <v>9.7111141304347797</v>
      </c>
      <c r="I12" s="345">
        <v>3.4920558375634498</v>
      </c>
      <c r="J12" s="345">
        <v>7.9908333333333301</v>
      </c>
      <c r="K12" s="345">
        <v>12.66953125</v>
      </c>
      <c r="L12" s="345">
        <v>1.248</v>
      </c>
      <c r="M12" s="351"/>
    </row>
    <row r="13" spans="2:13" ht="15.75" x14ac:dyDescent="0.3">
      <c r="B13" s="572"/>
      <c r="C13" s="470" t="s">
        <v>70</v>
      </c>
      <c r="D13" s="29" t="s">
        <v>474</v>
      </c>
      <c r="E13" s="35">
        <v>371</v>
      </c>
      <c r="F13" s="35">
        <v>199</v>
      </c>
      <c r="G13" s="35">
        <v>811</v>
      </c>
      <c r="H13" s="35">
        <v>351</v>
      </c>
      <c r="I13" s="35">
        <v>61</v>
      </c>
      <c r="J13" s="35">
        <v>91</v>
      </c>
      <c r="K13" s="35">
        <v>268</v>
      </c>
      <c r="L13" s="35">
        <v>10</v>
      </c>
      <c r="M13" s="333">
        <v>2213</v>
      </c>
    </row>
    <row r="14" spans="2:13" ht="15.75" x14ac:dyDescent="0.3">
      <c r="B14" s="572"/>
      <c r="C14" s="470"/>
      <c r="D14" s="344" t="s">
        <v>475</v>
      </c>
      <c r="E14" s="345">
        <v>15523.0952830189</v>
      </c>
      <c r="F14" s="345">
        <v>15075.123919598</v>
      </c>
      <c r="G14" s="345">
        <v>5083.7966584463602</v>
      </c>
      <c r="H14" s="345">
        <v>6292.2084900284899</v>
      </c>
      <c r="I14" s="345">
        <v>9615.5875409836099</v>
      </c>
      <c r="J14" s="345">
        <v>28031.116263736301</v>
      </c>
      <c r="K14" s="345">
        <v>22873.2383955224</v>
      </c>
      <c r="L14" s="345">
        <v>15605.698</v>
      </c>
      <c r="M14" s="351">
        <v>11267.322638951649</v>
      </c>
    </row>
    <row r="15" spans="2:13" ht="15.75" x14ac:dyDescent="0.3">
      <c r="B15" s="572"/>
      <c r="C15" s="470"/>
      <c r="D15" s="344" t="s">
        <v>476</v>
      </c>
      <c r="E15" s="345">
        <v>56.765606469002698</v>
      </c>
      <c r="F15" s="345">
        <v>73.257487437185901</v>
      </c>
      <c r="G15" s="345">
        <v>47.2391111111111</v>
      </c>
      <c r="H15" s="345">
        <v>31.917150997151001</v>
      </c>
      <c r="I15" s="345">
        <v>39.760983606557403</v>
      </c>
      <c r="J15" s="345">
        <v>181.54142857142901</v>
      </c>
      <c r="K15" s="345">
        <v>114.92227611940299</v>
      </c>
      <c r="L15" s="345">
        <v>107.29600000000001</v>
      </c>
      <c r="M15" s="346">
        <v>62.867618617261641</v>
      </c>
    </row>
    <row r="16" spans="2:13" ht="16.5" thickBot="1" x14ac:dyDescent="0.35">
      <c r="B16" s="573"/>
      <c r="C16" s="575"/>
      <c r="D16" s="347" t="s">
        <v>477</v>
      </c>
      <c r="E16" s="348">
        <v>273.4595162212417</v>
      </c>
      <c r="F16" s="348">
        <v>234.55130441882554</v>
      </c>
      <c r="G16" s="348">
        <v>107.75124321549835</v>
      </c>
      <c r="H16" s="348">
        <v>197.14192192749749</v>
      </c>
      <c r="I16" s="348">
        <v>241.8347502700563</v>
      </c>
      <c r="J16" s="348">
        <v>154.40616769580643</v>
      </c>
      <c r="K16" s="348">
        <v>199.03224307668032</v>
      </c>
      <c r="L16" s="348">
        <v>145.44529152997316</v>
      </c>
      <c r="M16" s="349">
        <v>179.22299089372484</v>
      </c>
    </row>
    <row r="17" spans="1:14" ht="16.5" thickTop="1" x14ac:dyDescent="0.3">
      <c r="B17" s="571" t="s">
        <v>349</v>
      </c>
      <c r="C17" s="574" t="s">
        <v>471</v>
      </c>
      <c r="D17" s="341" t="s">
        <v>472</v>
      </c>
      <c r="E17" s="342">
        <v>55</v>
      </c>
      <c r="F17" s="342">
        <v>149</v>
      </c>
      <c r="G17" s="342">
        <v>5670</v>
      </c>
      <c r="H17" s="342">
        <v>247</v>
      </c>
      <c r="I17" s="342">
        <v>257</v>
      </c>
      <c r="J17" s="342">
        <v>6</v>
      </c>
      <c r="K17" s="342">
        <v>58</v>
      </c>
      <c r="L17" s="342">
        <v>34</v>
      </c>
      <c r="M17" s="341">
        <v>6484</v>
      </c>
    </row>
    <row r="18" spans="1:14" ht="15.75" x14ac:dyDescent="0.3">
      <c r="B18" s="572"/>
      <c r="C18" s="470"/>
      <c r="D18" s="344" t="s">
        <v>473</v>
      </c>
      <c r="E18" s="345">
        <v>14.906000000000001</v>
      </c>
      <c r="F18" s="345">
        <v>3.6504697986577201</v>
      </c>
      <c r="G18" s="345">
        <v>11.157098765432099</v>
      </c>
      <c r="H18" s="345">
        <v>5.1153846153846096</v>
      </c>
      <c r="I18" s="352">
        <v>3.1480933852140098</v>
      </c>
      <c r="J18" s="345">
        <v>23.313333333333301</v>
      </c>
      <c r="K18" s="345">
        <v>10.296724137930999</v>
      </c>
      <c r="L18" s="345">
        <v>6.5823529411764703</v>
      </c>
      <c r="M18" s="346"/>
    </row>
    <row r="19" spans="1:14" ht="15.75" x14ac:dyDescent="0.3">
      <c r="B19" s="572"/>
      <c r="C19" s="470" t="s">
        <v>70</v>
      </c>
      <c r="D19" s="29" t="s">
        <v>474</v>
      </c>
      <c r="E19" s="35">
        <v>167</v>
      </c>
      <c r="F19" s="35">
        <v>112</v>
      </c>
      <c r="G19" s="35">
        <v>599</v>
      </c>
      <c r="H19" s="35">
        <v>154</v>
      </c>
      <c r="I19" s="35">
        <v>19</v>
      </c>
      <c r="J19" s="35">
        <v>79</v>
      </c>
      <c r="K19" s="35">
        <v>236</v>
      </c>
      <c r="L19" s="35">
        <v>5</v>
      </c>
      <c r="M19" s="29">
        <v>1405</v>
      </c>
    </row>
    <row r="20" spans="1:14" ht="15.75" x14ac:dyDescent="0.3">
      <c r="B20" s="572"/>
      <c r="C20" s="470"/>
      <c r="D20" s="344" t="s">
        <v>475</v>
      </c>
      <c r="E20" s="345">
        <v>13659.2758083832</v>
      </c>
      <c r="F20" s="345">
        <v>22542.8033035714</v>
      </c>
      <c r="G20" s="345">
        <v>3872.4704173622699</v>
      </c>
      <c r="H20" s="345">
        <v>4228.0119480519497</v>
      </c>
      <c r="I20" s="345">
        <v>19687.695789473699</v>
      </c>
      <c r="J20" s="345">
        <v>37568.326582278503</v>
      </c>
      <c r="K20" s="345">
        <v>29836.587966101699</v>
      </c>
      <c r="L20" s="345">
        <v>21261.07</v>
      </c>
      <c r="M20" s="346">
        <v>13342.36699644128</v>
      </c>
    </row>
    <row r="21" spans="1:14" ht="15.75" x14ac:dyDescent="0.3">
      <c r="B21" s="572"/>
      <c r="C21" s="470"/>
      <c r="D21" s="344" t="s">
        <v>473</v>
      </c>
      <c r="E21" s="345">
        <v>62.309281437125698</v>
      </c>
      <c r="F21" s="345">
        <v>126.893392857143</v>
      </c>
      <c r="G21" s="345">
        <v>44.205843071786298</v>
      </c>
      <c r="H21" s="345">
        <v>20.8936363636364</v>
      </c>
      <c r="I21" s="345">
        <v>49.217368421052598</v>
      </c>
      <c r="J21" s="345">
        <v>276.34113924050598</v>
      </c>
      <c r="K21" s="345">
        <v>224.99016949152499</v>
      </c>
      <c r="L21" s="345">
        <v>142.928</v>
      </c>
      <c r="M21" s="346">
        <v>95.06990035587188</v>
      </c>
    </row>
    <row r="22" spans="1:14" ht="16.5" thickBot="1" x14ac:dyDescent="0.35">
      <c r="B22" s="573"/>
      <c r="C22" s="575"/>
      <c r="D22" s="347" t="s">
        <v>477</v>
      </c>
      <c r="E22" s="348">
        <v>219.21735403362598</v>
      </c>
      <c r="F22" s="348">
        <v>177.65151357368322</v>
      </c>
      <c r="G22" s="348">
        <v>87.600872379556861</v>
      </c>
      <c r="H22" s="348">
        <v>202.35883665566473</v>
      </c>
      <c r="I22" s="348">
        <v>400.01520644188508</v>
      </c>
      <c r="J22" s="348">
        <v>135.94909062592328</v>
      </c>
      <c r="K22" s="348">
        <v>132.61285163494901</v>
      </c>
      <c r="L22" s="348">
        <v>148.75370816075227</v>
      </c>
      <c r="M22" s="349">
        <v>140.34270517269144</v>
      </c>
    </row>
    <row r="23" spans="1:14" ht="16.5" thickTop="1" x14ac:dyDescent="0.3">
      <c r="B23" s="576" t="s">
        <v>478</v>
      </c>
      <c r="C23" s="574" t="s">
        <v>471</v>
      </c>
      <c r="D23" s="341" t="s">
        <v>472</v>
      </c>
      <c r="E23" s="342">
        <v>78</v>
      </c>
      <c r="F23" s="342">
        <v>125</v>
      </c>
      <c r="G23" s="342">
        <v>1482</v>
      </c>
      <c r="H23" s="342">
        <v>382</v>
      </c>
      <c r="I23" s="342">
        <v>278</v>
      </c>
      <c r="J23" s="342">
        <v>2</v>
      </c>
      <c r="K23" s="342">
        <v>27</v>
      </c>
      <c r="L23" s="342">
        <v>18</v>
      </c>
      <c r="M23" s="341">
        <v>2395</v>
      </c>
    </row>
    <row r="24" spans="1:14" ht="15.75" x14ac:dyDescent="0.3">
      <c r="B24" s="577"/>
      <c r="C24" s="470"/>
      <c r="D24" s="344" t="s">
        <v>473</v>
      </c>
      <c r="E24" s="345"/>
      <c r="F24" s="345"/>
      <c r="G24" s="345"/>
      <c r="H24" s="345"/>
      <c r="I24" s="345"/>
      <c r="J24" s="345"/>
      <c r="K24" s="345"/>
      <c r="L24" s="345"/>
      <c r="M24" s="346"/>
    </row>
    <row r="25" spans="1:14" ht="15.75" x14ac:dyDescent="0.3">
      <c r="B25" s="572"/>
      <c r="C25" s="470" t="s">
        <v>70</v>
      </c>
      <c r="D25" s="29" t="s">
        <v>474</v>
      </c>
      <c r="E25" s="35">
        <v>41</v>
      </c>
      <c r="F25" s="35">
        <v>45</v>
      </c>
      <c r="G25" s="35">
        <v>190</v>
      </c>
      <c r="H25" s="35">
        <v>215</v>
      </c>
      <c r="I25" s="35">
        <v>36</v>
      </c>
      <c r="J25" s="35">
        <v>116</v>
      </c>
      <c r="K25" s="35">
        <v>158</v>
      </c>
      <c r="L25" s="35">
        <v>8</v>
      </c>
      <c r="M25" s="29">
        <v>838</v>
      </c>
    </row>
    <row r="26" spans="1:14" ht="15.75" x14ac:dyDescent="0.3">
      <c r="B26" s="572"/>
      <c r="C26" s="470"/>
      <c r="D26" s="344" t="s">
        <v>473</v>
      </c>
      <c r="E26" s="345">
        <v>74.124634146341506</v>
      </c>
      <c r="F26" s="345">
        <v>45</v>
      </c>
      <c r="G26" s="345">
        <v>34.800947368421099</v>
      </c>
      <c r="H26" s="345">
        <v>23.026976744186001</v>
      </c>
      <c r="I26" s="345">
        <v>36</v>
      </c>
      <c r="J26" s="345">
        <v>221.08275862068999</v>
      </c>
      <c r="K26" s="345">
        <v>125.177594936709</v>
      </c>
      <c r="L26" s="345">
        <v>191.87875</v>
      </c>
      <c r="M26" s="346">
        <v>82.81669451073985</v>
      </c>
    </row>
    <row r="27" spans="1:14" ht="15.75" x14ac:dyDescent="0.3">
      <c r="B27" s="572"/>
      <c r="C27" s="470"/>
      <c r="D27" s="344" t="s">
        <v>475</v>
      </c>
      <c r="E27" s="345">
        <v>12738.479024390201</v>
      </c>
      <c r="F27" s="345">
        <v>12375.600888888899</v>
      </c>
      <c r="G27" s="345">
        <v>1847.65478947368</v>
      </c>
      <c r="H27" s="345">
        <v>3180.4468372093002</v>
      </c>
      <c r="I27" s="345">
        <v>2031.6388888888901</v>
      </c>
      <c r="J27" s="345">
        <v>53580.905431034502</v>
      </c>
      <c r="K27" s="345">
        <v>20492.869683544301</v>
      </c>
      <c r="L27" s="345">
        <v>25560.408749999999</v>
      </c>
      <c r="M27" s="346">
        <v>15028.226288782816</v>
      </c>
    </row>
    <row r="28" spans="1:14" ht="16.5" thickBot="1" x14ac:dyDescent="0.35">
      <c r="B28" s="573"/>
      <c r="C28" s="575"/>
      <c r="D28" s="347" t="s">
        <v>477</v>
      </c>
      <c r="E28" s="348">
        <v>171.85216724633199</v>
      </c>
      <c r="F28" s="348">
        <v>225.24026079078499</v>
      </c>
      <c r="G28" s="348">
        <v>53.092083095136545</v>
      </c>
      <c r="H28" s="348">
        <v>138.11829805283992</v>
      </c>
      <c r="I28" s="348">
        <v>152.74204327123883</v>
      </c>
      <c r="J28" s="348">
        <v>242.35677972049788</v>
      </c>
      <c r="K28" s="348">
        <v>163.71036441390106</v>
      </c>
      <c r="L28" s="348">
        <v>133.21125320026317</v>
      </c>
      <c r="M28" s="349">
        <v>181.46372995886625</v>
      </c>
    </row>
    <row r="29" spans="1:14" ht="16.5" thickTop="1" x14ac:dyDescent="0.3">
      <c r="A29" s="353"/>
      <c r="B29" s="354"/>
      <c r="C29" s="334"/>
      <c r="D29" s="152"/>
      <c r="E29" s="355"/>
      <c r="F29" s="355"/>
      <c r="G29" s="355"/>
      <c r="H29" s="355"/>
      <c r="I29" s="355"/>
      <c r="J29" s="355"/>
      <c r="K29" s="355"/>
      <c r="L29" s="355"/>
      <c r="M29" s="356"/>
      <c r="N29" s="353"/>
    </row>
    <row r="30" spans="1:14" ht="16.5" thickBot="1" x14ac:dyDescent="0.35">
      <c r="A30" s="353"/>
      <c r="B30" s="564"/>
      <c r="C30" s="564"/>
      <c r="D30" s="564"/>
      <c r="E30" s="357" t="s">
        <v>462</v>
      </c>
      <c r="F30" s="357" t="s">
        <v>463</v>
      </c>
      <c r="G30" s="357" t="s">
        <v>464</v>
      </c>
      <c r="H30" s="357" t="s">
        <v>465</v>
      </c>
      <c r="I30" s="357" t="s">
        <v>466</v>
      </c>
      <c r="J30" s="357" t="s">
        <v>467</v>
      </c>
      <c r="K30" s="357" t="s">
        <v>468</v>
      </c>
      <c r="L30" s="357" t="s">
        <v>469</v>
      </c>
      <c r="M30" s="357" t="s">
        <v>470</v>
      </c>
      <c r="N30" s="353"/>
    </row>
    <row r="31" spans="1:14" ht="16.5" thickTop="1" x14ac:dyDescent="0.3">
      <c r="A31" s="353"/>
      <c r="B31" s="565" t="s">
        <v>332</v>
      </c>
      <c r="C31" s="568" t="s">
        <v>471</v>
      </c>
      <c r="D31" s="358" t="s">
        <v>472</v>
      </c>
      <c r="E31" s="359">
        <v>304</v>
      </c>
      <c r="F31" s="359">
        <v>561</v>
      </c>
      <c r="G31" s="359">
        <v>12041</v>
      </c>
      <c r="H31" s="359">
        <v>1116</v>
      </c>
      <c r="I31" s="359">
        <v>1018</v>
      </c>
      <c r="J31" s="359">
        <v>23</v>
      </c>
      <c r="K31" s="359">
        <v>180</v>
      </c>
      <c r="L31" s="359">
        <v>114</v>
      </c>
      <c r="M31" s="359">
        <v>15370</v>
      </c>
      <c r="N31" s="353"/>
    </row>
    <row r="32" spans="1:14" ht="15.75" x14ac:dyDescent="0.3">
      <c r="A32" s="353"/>
      <c r="B32" s="566"/>
      <c r="C32" s="569"/>
      <c r="D32" s="360" t="s">
        <v>473</v>
      </c>
      <c r="E32" s="361">
        <v>9.8820394736842108</v>
      </c>
      <c r="F32" s="361">
        <v>4.6747415329768272</v>
      </c>
      <c r="G32" s="361">
        <v>11.559341416825845</v>
      </c>
      <c r="H32" s="361">
        <v>9.15728494623656</v>
      </c>
      <c r="I32" s="361">
        <v>3.4011296660117876</v>
      </c>
      <c r="J32" s="361">
        <v>18.935652173913041</v>
      </c>
      <c r="K32" s="361">
        <v>14.499941860465118</v>
      </c>
      <c r="L32" s="361">
        <v>3.6179611650485439</v>
      </c>
      <c r="M32" s="361">
        <v>10.5349746258946</v>
      </c>
      <c r="N32" s="353"/>
    </row>
    <row r="33" spans="1:14" ht="15.75" x14ac:dyDescent="0.3">
      <c r="A33" s="353"/>
      <c r="B33" s="566"/>
      <c r="C33" s="569" t="s">
        <v>70</v>
      </c>
      <c r="D33" s="362" t="s">
        <v>474</v>
      </c>
      <c r="E33" s="363">
        <v>1343</v>
      </c>
      <c r="F33" s="363">
        <v>457.47923809523797</v>
      </c>
      <c r="G33" s="363">
        <v>2596</v>
      </c>
      <c r="H33" s="363">
        <v>849</v>
      </c>
      <c r="I33" s="363">
        <v>134</v>
      </c>
      <c r="J33" s="363">
        <v>468</v>
      </c>
      <c r="K33" s="363">
        <v>984</v>
      </c>
      <c r="L33" s="363">
        <v>51</v>
      </c>
      <c r="M33" s="363">
        <v>7225</v>
      </c>
      <c r="N33" s="353"/>
    </row>
    <row r="34" spans="1:14" ht="15.75" x14ac:dyDescent="0.3">
      <c r="A34" s="353"/>
      <c r="B34" s="566"/>
      <c r="C34" s="569"/>
      <c r="D34" s="362" t="s">
        <v>493</v>
      </c>
      <c r="E34" s="363">
        <f>E31*100/(E31+E33)</f>
        <v>18.457802064359441</v>
      </c>
      <c r="F34" s="363">
        <f t="shared" ref="F34:M34" si="0">F31*100/(F31+F33)</f>
        <v>55.082124310082492</v>
      </c>
      <c r="G34" s="363">
        <f t="shared" si="0"/>
        <v>82.264125162260029</v>
      </c>
      <c r="H34" s="363">
        <f t="shared" si="0"/>
        <v>56.793893129770993</v>
      </c>
      <c r="I34" s="363">
        <f t="shared" si="0"/>
        <v>88.368055555555557</v>
      </c>
      <c r="J34" s="363">
        <f t="shared" si="0"/>
        <v>4.6843177189409371</v>
      </c>
      <c r="K34" s="363">
        <f t="shared" si="0"/>
        <v>15.463917525773196</v>
      </c>
      <c r="L34" s="363">
        <f t="shared" si="0"/>
        <v>69.090909090909093</v>
      </c>
      <c r="M34" s="363">
        <f t="shared" si="0"/>
        <v>68.023899092719631</v>
      </c>
      <c r="N34" s="353"/>
    </row>
    <row r="35" spans="1:14" ht="15.75" x14ac:dyDescent="0.3">
      <c r="A35" s="353"/>
      <c r="B35" s="566"/>
      <c r="C35" s="569"/>
      <c r="D35" s="362" t="s">
        <v>473</v>
      </c>
      <c r="E35" s="363">
        <v>70.549404318689497</v>
      </c>
      <c r="F35" s="361">
        <v>92.885901060070665</v>
      </c>
      <c r="G35" s="363">
        <v>43.900369799691838</v>
      </c>
      <c r="H35" s="363">
        <v>27.425747938751471</v>
      </c>
      <c r="I35" s="363">
        <v>38.300970149253729</v>
      </c>
      <c r="J35" s="363">
        <v>196.42194444444445</v>
      </c>
      <c r="K35" s="363">
        <v>137.98650406504066</v>
      </c>
      <c r="L35" s="363">
        <v>99.485882352941175</v>
      </c>
      <c r="M35" s="363">
        <v>74.596614532871982</v>
      </c>
      <c r="N35" s="353"/>
    </row>
    <row r="36" spans="1:14" ht="15.75" x14ac:dyDescent="0.3">
      <c r="A36" s="353"/>
      <c r="B36" s="566"/>
      <c r="C36" s="569"/>
      <c r="D36" s="362" t="s">
        <v>475</v>
      </c>
      <c r="E36" s="363">
        <v>17595.159166046167</v>
      </c>
      <c r="F36" s="363">
        <v>19576.120282685515</v>
      </c>
      <c r="G36" s="363">
        <v>4438.1009822804317</v>
      </c>
      <c r="H36" s="363">
        <v>5089.119505300353</v>
      </c>
      <c r="I36" s="363">
        <v>9802.6521641791041</v>
      </c>
      <c r="J36" s="363">
        <v>39041.921559829068</v>
      </c>
      <c r="K36" s="363">
        <v>22688.993526422764</v>
      </c>
      <c r="L36" s="363">
        <v>18236.654509803921</v>
      </c>
      <c r="M36" s="363">
        <v>13307.519771626297</v>
      </c>
      <c r="N36" s="353"/>
    </row>
    <row r="37" spans="1:14" ht="15" customHeight="1" x14ac:dyDescent="0.3">
      <c r="A37" s="353"/>
      <c r="B37" s="567"/>
      <c r="C37" s="570"/>
      <c r="D37" s="421" t="s">
        <v>477</v>
      </c>
      <c r="E37" s="422">
        <v>255.93743777192813</v>
      </c>
      <c r="F37" s="422">
        <v>210.75448544150262</v>
      </c>
      <c r="G37" s="422">
        <v>101.09484276625808</v>
      </c>
      <c r="H37" s="422">
        <v>185.55991678570172</v>
      </c>
      <c r="I37" s="422">
        <v>255.93743777192813</v>
      </c>
      <c r="J37" s="422">
        <v>198.76557922412584</v>
      </c>
      <c r="K37" s="422">
        <v>164.42907717792596</v>
      </c>
      <c r="L37" s="422">
        <v>183.30896885556726</v>
      </c>
      <c r="M37" s="422">
        <v>178.39307929667726</v>
      </c>
      <c r="N37" s="353"/>
    </row>
    <row r="38" spans="1:14" ht="15" customHeight="1" x14ac:dyDescent="0.3">
      <c r="A38" s="353"/>
      <c r="B38" s="423"/>
      <c r="C38" s="369" t="s">
        <v>494</v>
      </c>
      <c r="D38" s="362" t="s">
        <v>491</v>
      </c>
      <c r="E38" s="363">
        <f>E36*100/$M36</f>
        <v>132.21967329751246</v>
      </c>
      <c r="F38" s="363">
        <f t="shared" ref="F38:M38" si="1">F36*100/$M36</f>
        <v>147.10570127744501</v>
      </c>
      <c r="G38" s="363">
        <f t="shared" si="1"/>
        <v>33.350324165913726</v>
      </c>
      <c r="H38" s="363">
        <f t="shared" si="1"/>
        <v>38.24243429757022</v>
      </c>
      <c r="I38" s="363">
        <f t="shared" si="1"/>
        <v>73.662503099036414</v>
      </c>
      <c r="J38" s="363">
        <f t="shared" si="1"/>
        <v>293.38240505997607</v>
      </c>
      <c r="K38" s="363">
        <f t="shared" si="1"/>
        <v>170.4975376012533</v>
      </c>
      <c r="L38" s="363">
        <f t="shared" si="1"/>
        <v>137.040221038689</v>
      </c>
      <c r="M38" s="363">
        <f t="shared" si="1"/>
        <v>100</v>
      </c>
      <c r="N38" s="353"/>
    </row>
    <row r="39" spans="1:14" x14ac:dyDescent="0.25">
      <c r="A39" s="353"/>
      <c r="B39" s="367"/>
      <c r="C39" s="367"/>
      <c r="D39" s="367" t="s">
        <v>477</v>
      </c>
      <c r="E39" s="368">
        <f>E37*100/$M37</f>
        <v>143.4682549238866</v>
      </c>
      <c r="F39" s="368">
        <f t="shared" ref="F39:M39" si="2">F37*100/$M37</f>
        <v>118.1405053785784</v>
      </c>
      <c r="G39" s="368">
        <f t="shared" si="2"/>
        <v>56.669711159664402</v>
      </c>
      <c r="H39" s="368">
        <f t="shared" si="2"/>
        <v>104.01744143734726</v>
      </c>
      <c r="I39" s="368">
        <f t="shared" si="2"/>
        <v>143.4682549238866</v>
      </c>
      <c r="J39" s="368">
        <f t="shared" si="2"/>
        <v>111.42000575794087</v>
      </c>
      <c r="K39" s="368">
        <f t="shared" si="2"/>
        <v>92.17234089248025</v>
      </c>
      <c r="L39" s="368">
        <f t="shared" si="2"/>
        <v>102.75565037515531</v>
      </c>
      <c r="M39" s="368">
        <f t="shared" si="2"/>
        <v>99.999999999999986</v>
      </c>
      <c r="N39" s="353"/>
    </row>
    <row r="40" spans="1:14" x14ac:dyDescent="0.25">
      <c r="A40" s="353"/>
      <c r="M40" s="353"/>
      <c r="N40" s="353"/>
    </row>
    <row r="41" spans="1:14" ht="15" customHeight="1" x14ac:dyDescent="0.25">
      <c r="A41" s="353"/>
      <c r="M41" s="353"/>
      <c r="N41" s="353"/>
    </row>
    <row r="42" spans="1:14" ht="15.75" customHeight="1" x14ac:dyDescent="0.25">
      <c r="A42" s="353"/>
      <c r="M42" s="353"/>
      <c r="N42" s="353"/>
    </row>
    <row r="43" spans="1:14" x14ac:dyDescent="0.25">
      <c r="A43" s="353"/>
      <c r="M43" s="353"/>
      <c r="N43" s="353"/>
    </row>
    <row r="44" spans="1:14" ht="15" customHeight="1" x14ac:dyDescent="0.25">
      <c r="A44" s="353"/>
      <c r="M44" s="353"/>
      <c r="N44" s="353"/>
    </row>
    <row r="45" spans="1:14" x14ac:dyDescent="0.25">
      <c r="A45" s="353"/>
      <c r="M45" s="353"/>
      <c r="N45" s="353"/>
    </row>
    <row r="46" spans="1:14" ht="15.75" x14ac:dyDescent="0.3">
      <c r="A46" s="353"/>
      <c r="B46" s="158"/>
      <c r="C46" s="158"/>
      <c r="D46" s="158"/>
      <c r="E46" s="378" t="s">
        <v>462</v>
      </c>
      <c r="F46" s="378" t="s">
        <v>463</v>
      </c>
      <c r="G46" s="378" t="s">
        <v>464</v>
      </c>
      <c r="H46" s="378" t="s">
        <v>465</v>
      </c>
      <c r="I46" s="378" t="s">
        <v>466</v>
      </c>
      <c r="J46" s="378" t="s">
        <v>467</v>
      </c>
      <c r="K46" s="378" t="s">
        <v>468</v>
      </c>
      <c r="L46" s="378" t="s">
        <v>469</v>
      </c>
      <c r="M46" s="353"/>
      <c r="N46" s="353"/>
    </row>
    <row r="47" spans="1:14" ht="15.75" x14ac:dyDescent="0.3">
      <c r="A47" s="353"/>
      <c r="B47" s="566" t="s">
        <v>482</v>
      </c>
      <c r="C47" s="379" t="s">
        <v>473</v>
      </c>
      <c r="D47" s="367" t="s">
        <v>483</v>
      </c>
      <c r="E47" s="368">
        <v>9.8820394736842108</v>
      </c>
      <c r="F47" s="368">
        <v>4.6747415329768272</v>
      </c>
      <c r="G47" s="368">
        <v>11.559341416825845</v>
      </c>
      <c r="H47" s="368">
        <v>9.15728494623656</v>
      </c>
      <c r="I47" s="368">
        <v>3.4011296660117876</v>
      </c>
      <c r="J47" s="368">
        <v>18.935652173913041</v>
      </c>
      <c r="K47" s="368">
        <v>14.499941860465118</v>
      </c>
      <c r="L47" s="368">
        <v>3.6179611650485439</v>
      </c>
      <c r="M47" s="353"/>
      <c r="N47" s="353"/>
    </row>
    <row r="48" spans="1:14" ht="15.75" x14ac:dyDescent="0.3">
      <c r="A48" s="353"/>
      <c r="B48" s="566"/>
      <c r="C48" s="379"/>
      <c r="D48" s="367" t="s">
        <v>484</v>
      </c>
      <c r="E48" s="368">
        <v>70.549404318689497</v>
      </c>
      <c r="F48" s="368">
        <v>92.885901060070665</v>
      </c>
      <c r="G48" s="368">
        <v>43.900369799691838</v>
      </c>
      <c r="H48" s="368">
        <v>27.425747938751471</v>
      </c>
      <c r="I48" s="368">
        <v>38.300970149253729</v>
      </c>
      <c r="J48" s="368">
        <v>196.42194444444445</v>
      </c>
      <c r="K48" s="368">
        <v>137.98650406504066</v>
      </c>
      <c r="L48" s="368"/>
      <c r="M48" s="371"/>
      <c r="N48" s="371"/>
    </row>
    <row r="49" spans="1:14" x14ac:dyDescent="0.25">
      <c r="A49" s="353"/>
      <c r="B49" s="380"/>
      <c r="C49" s="367" t="s">
        <v>479</v>
      </c>
      <c r="D49" s="367" t="s">
        <v>481</v>
      </c>
      <c r="E49" s="368">
        <v>17595.159166046167</v>
      </c>
      <c r="F49" s="368">
        <v>19576.120282685515</v>
      </c>
      <c r="G49" s="368">
        <v>4438.1009822804317</v>
      </c>
      <c r="H49" s="368">
        <v>5089.119505300353</v>
      </c>
      <c r="I49" s="368">
        <v>9802.6521641791041</v>
      </c>
      <c r="J49" s="368">
        <v>39041.921559829068</v>
      </c>
      <c r="K49" s="368">
        <v>22688.993526422764</v>
      </c>
      <c r="L49" s="368">
        <v>18236.654509803921</v>
      </c>
    </row>
    <row r="50" spans="1:14" ht="15.75" x14ac:dyDescent="0.3">
      <c r="B50" s="380"/>
      <c r="C50" s="379" t="s">
        <v>476</v>
      </c>
      <c r="D50" s="367" t="s">
        <v>485</v>
      </c>
      <c r="E50" s="368">
        <v>9.8820394736842108</v>
      </c>
      <c r="F50" s="368">
        <v>4.6747415329768272</v>
      </c>
      <c r="G50" s="368">
        <v>11.559341416825845</v>
      </c>
      <c r="H50" s="368">
        <v>9.15728494623656</v>
      </c>
      <c r="I50" s="368">
        <v>3.4011296660117876</v>
      </c>
      <c r="J50" s="368">
        <v>18.935652173913041</v>
      </c>
      <c r="K50" s="368">
        <v>14.499941860465118</v>
      </c>
      <c r="L50" s="368">
        <v>3.6179611650485439</v>
      </c>
    </row>
    <row r="51" spans="1:14" x14ac:dyDescent="0.25">
      <c r="B51" s="353"/>
      <c r="C51" s="353"/>
      <c r="D51" s="370"/>
      <c r="E51" s="353"/>
      <c r="F51" s="353"/>
      <c r="G51" s="353"/>
      <c r="H51" s="353"/>
      <c r="I51" s="353"/>
      <c r="J51" s="353"/>
      <c r="K51" s="353"/>
      <c r="L51" s="353"/>
    </row>
    <row r="53" spans="1:14" ht="15.75" x14ac:dyDescent="0.3">
      <c r="C53" s="371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371"/>
    </row>
    <row r="54" spans="1:14" ht="15.75" x14ac:dyDescent="0.3">
      <c r="C54" s="371"/>
      <c r="D54" s="371"/>
      <c r="E54" s="373"/>
      <c r="F54" s="373"/>
      <c r="G54" s="373"/>
      <c r="H54" s="373"/>
      <c r="I54" s="373"/>
      <c r="J54" s="373"/>
      <c r="K54" s="373"/>
      <c r="L54" s="373"/>
      <c r="M54" s="371"/>
      <c r="N54" s="371"/>
    </row>
    <row r="55" spans="1:14" ht="15.75" x14ac:dyDescent="0.3">
      <c r="C55" s="371"/>
      <c r="D55" s="374"/>
      <c r="E55" s="372"/>
      <c r="F55" s="372"/>
      <c r="G55" s="372"/>
      <c r="H55" s="372"/>
      <c r="I55" s="372"/>
      <c r="J55" s="372"/>
      <c r="K55" s="372"/>
      <c r="L55" s="372"/>
      <c r="M55" s="371"/>
      <c r="N55" s="371"/>
    </row>
    <row r="56" spans="1:14" s="375" customFormat="1" ht="15.75" x14ac:dyDescent="0.3">
      <c r="C56" s="371"/>
      <c r="D56" s="374"/>
      <c r="E56" s="372"/>
      <c r="F56" s="372"/>
      <c r="G56" s="372"/>
      <c r="H56" s="372"/>
      <c r="I56" s="372"/>
      <c r="J56" s="372"/>
      <c r="K56" s="372"/>
      <c r="L56" s="372"/>
      <c r="M56" s="371"/>
      <c r="N56" s="371"/>
    </row>
    <row r="57" spans="1:14" ht="15.75" x14ac:dyDescent="0.3">
      <c r="C57" s="376"/>
      <c r="D57" s="374"/>
      <c r="E57" s="377"/>
      <c r="F57" s="377"/>
      <c r="G57" s="377"/>
      <c r="H57" s="377"/>
      <c r="I57" s="377"/>
      <c r="J57" s="377"/>
      <c r="K57" s="377"/>
      <c r="L57" s="377"/>
      <c r="M57" s="377"/>
      <c r="N57" s="371"/>
    </row>
    <row r="58" spans="1:14" ht="15.75" x14ac:dyDescent="0.3">
      <c r="C58" s="78"/>
      <c r="D58" s="374"/>
      <c r="E58" s="144"/>
      <c r="F58" s="144"/>
      <c r="G58" s="144"/>
      <c r="H58" s="377"/>
      <c r="I58" s="144"/>
      <c r="J58" s="144"/>
      <c r="K58" s="144"/>
      <c r="L58" s="144"/>
      <c r="M58" s="144"/>
      <c r="N58" s="371"/>
    </row>
    <row r="59" spans="1:14" ht="15.75" x14ac:dyDescent="0.3">
      <c r="C59" s="371"/>
      <c r="D59" s="371"/>
      <c r="E59" s="373"/>
      <c r="F59" s="373"/>
      <c r="G59" s="373"/>
      <c r="H59" s="373"/>
      <c r="I59" s="373"/>
      <c r="J59" s="373"/>
      <c r="K59" s="373"/>
      <c r="L59" s="373"/>
      <c r="M59" s="371"/>
      <c r="N59" s="371"/>
    </row>
    <row r="60" spans="1:14" ht="15.75" x14ac:dyDescent="0.3">
      <c r="C60" s="371"/>
      <c r="D60" s="78"/>
      <c r="E60" s="144"/>
      <c r="F60" s="144"/>
      <c r="G60" s="144"/>
      <c r="H60" s="144"/>
      <c r="I60" s="144"/>
      <c r="J60" s="144"/>
      <c r="K60" s="144"/>
      <c r="L60" s="144"/>
      <c r="M60" s="144"/>
      <c r="N60" s="371"/>
    </row>
    <row r="61" spans="1:14" ht="15.75" x14ac:dyDescent="0.3">
      <c r="C61" s="371"/>
      <c r="D61" s="78"/>
      <c r="E61" s="144"/>
      <c r="F61" s="144"/>
      <c r="G61" s="144"/>
      <c r="H61" s="144"/>
      <c r="I61" s="144"/>
      <c r="J61" s="144"/>
      <c r="K61" s="144"/>
      <c r="L61" s="144"/>
      <c r="M61" s="371"/>
      <c r="N61" s="371"/>
    </row>
    <row r="62" spans="1:14" x14ac:dyDescent="0.25">
      <c r="C62" s="371"/>
      <c r="D62" s="371"/>
      <c r="E62" s="371"/>
      <c r="F62" s="371"/>
      <c r="G62" s="371"/>
      <c r="H62" s="371"/>
      <c r="I62" s="371"/>
      <c r="J62" s="371"/>
      <c r="K62" s="371"/>
      <c r="L62" s="371"/>
      <c r="M62" s="371"/>
      <c r="N62" s="371"/>
    </row>
    <row r="63" spans="1:14" x14ac:dyDescent="0.25">
      <c r="C63" s="371"/>
      <c r="D63" s="371"/>
      <c r="E63" s="371"/>
      <c r="F63" s="371"/>
      <c r="G63" s="371"/>
      <c r="H63" s="371"/>
      <c r="I63" s="371"/>
      <c r="J63" s="371"/>
      <c r="K63" s="371"/>
      <c r="L63" s="371"/>
      <c r="M63" s="371"/>
      <c r="N63" s="371"/>
    </row>
    <row r="64" spans="1:14" x14ac:dyDescent="0.25">
      <c r="C64" s="371"/>
      <c r="D64" s="371"/>
      <c r="E64" s="371"/>
      <c r="F64" s="371"/>
      <c r="G64" s="371"/>
      <c r="H64" s="371"/>
      <c r="I64" s="371"/>
      <c r="J64" s="371"/>
      <c r="K64" s="371"/>
      <c r="L64" s="371"/>
      <c r="M64" s="371"/>
      <c r="N64" s="371"/>
    </row>
    <row r="65" spans="3:14" x14ac:dyDescent="0.25">
      <c r="C65" s="371"/>
      <c r="D65" s="371"/>
      <c r="E65" s="371"/>
      <c r="F65" s="371"/>
      <c r="G65" s="371"/>
      <c r="H65" s="371"/>
      <c r="I65" s="371"/>
      <c r="J65" s="371"/>
      <c r="K65" s="371"/>
      <c r="L65" s="371"/>
      <c r="M65" s="371"/>
      <c r="N65" s="371"/>
    </row>
    <row r="66" spans="3:14" x14ac:dyDescent="0.25">
      <c r="C66" s="371"/>
      <c r="D66" s="371"/>
      <c r="E66" s="371"/>
      <c r="F66" s="371"/>
      <c r="G66" s="371"/>
      <c r="H66" s="371"/>
      <c r="I66" s="371"/>
      <c r="J66" s="371"/>
      <c r="K66" s="371"/>
      <c r="L66" s="371"/>
      <c r="M66" s="371"/>
      <c r="N66" s="371"/>
    </row>
    <row r="67" spans="3:14" x14ac:dyDescent="0.25">
      <c r="C67" s="371"/>
      <c r="D67" s="371"/>
      <c r="E67" s="371"/>
      <c r="F67" s="371"/>
      <c r="G67" s="371"/>
      <c r="H67" s="371"/>
      <c r="I67" s="371"/>
      <c r="J67" s="371"/>
      <c r="K67" s="371"/>
      <c r="L67" s="371"/>
      <c r="M67" s="371"/>
      <c r="N67" s="371"/>
    </row>
    <row r="68" spans="3:14" x14ac:dyDescent="0.25">
      <c r="C68" s="371"/>
      <c r="D68" s="371"/>
      <c r="E68" s="371"/>
      <c r="F68" s="371"/>
      <c r="G68" s="371"/>
      <c r="H68" s="371"/>
      <c r="I68" s="371"/>
      <c r="J68" s="371"/>
      <c r="K68" s="371"/>
      <c r="L68" s="371"/>
      <c r="M68" s="371"/>
      <c r="N68" s="371"/>
    </row>
  </sheetData>
  <mergeCells count="18">
    <mergeCell ref="B4:D4"/>
    <mergeCell ref="B5:B10"/>
    <mergeCell ref="C5:C6"/>
    <mergeCell ref="C7:C10"/>
    <mergeCell ref="B11:B16"/>
    <mergeCell ref="C11:C12"/>
    <mergeCell ref="C13:C16"/>
    <mergeCell ref="B17:B22"/>
    <mergeCell ref="C17:C18"/>
    <mergeCell ref="C19:C22"/>
    <mergeCell ref="B23:B28"/>
    <mergeCell ref="C23:C24"/>
    <mergeCell ref="C25:C28"/>
    <mergeCell ref="B30:D30"/>
    <mergeCell ref="B31:B37"/>
    <mergeCell ref="C31:C32"/>
    <mergeCell ref="C33:C37"/>
    <mergeCell ref="B47:B48"/>
  </mergeCells>
  <pageMargins left="0.51181102362204722" right="0.31496062992125984" top="0.74803149606299213" bottom="0.74803149606299213" header="0.31496062992125984" footer="0.31496062992125984"/>
  <pageSetup paperSize="9" scale="6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7"/>
  <sheetViews>
    <sheetView showGridLines="0" zoomScale="80" zoomScaleNormal="80" workbookViewId="0"/>
  </sheetViews>
  <sheetFormatPr baseColWidth="10" defaultRowHeight="15" x14ac:dyDescent="0.3"/>
  <cols>
    <col min="1" max="1" width="23.7109375" style="2" customWidth="1"/>
    <col min="2" max="2" width="16.28515625" style="2" customWidth="1"/>
    <col min="3" max="3" width="12.42578125" style="2" customWidth="1"/>
    <col min="4" max="4" width="11.28515625" style="2" customWidth="1"/>
    <col min="5" max="6" width="12" style="2" customWidth="1"/>
    <col min="7" max="7" width="11.5703125" style="2" customWidth="1"/>
    <col min="8" max="8" width="12.140625" style="2" customWidth="1"/>
    <col min="9" max="9" width="12" style="2" customWidth="1"/>
    <col min="10" max="10" width="10.140625" style="2" customWidth="1"/>
    <col min="11" max="11" width="1.140625" style="2" customWidth="1"/>
    <col min="12" max="12" width="12.85546875" style="2" customWidth="1"/>
    <col min="13" max="13" width="8" style="2" customWidth="1"/>
    <col min="14" max="14" width="12.42578125" style="2" customWidth="1"/>
    <col min="15" max="15" width="8.5703125" style="2" customWidth="1"/>
    <col min="16" max="16" width="12.42578125" style="2" bestFit="1" customWidth="1"/>
    <col min="17" max="17" width="0.85546875" style="2" customWidth="1"/>
    <col min="18" max="16384" width="11.42578125" style="2"/>
  </cols>
  <sheetData>
    <row r="1" spans="1:20" ht="18" x14ac:dyDescent="0.35">
      <c r="A1" s="1" t="s">
        <v>83</v>
      </c>
    </row>
    <row r="2" spans="1:20" x14ac:dyDescent="0.3">
      <c r="A2" s="606"/>
      <c r="B2" s="608">
        <v>2015</v>
      </c>
      <c r="C2" s="608"/>
      <c r="D2" s="608"/>
      <c r="E2" s="608">
        <v>2020</v>
      </c>
      <c r="F2" s="608"/>
      <c r="G2" s="608"/>
      <c r="H2" s="608">
        <v>2022</v>
      </c>
      <c r="I2" s="608"/>
      <c r="J2" s="608"/>
      <c r="K2" s="477"/>
      <c r="L2" s="608" t="s">
        <v>1</v>
      </c>
      <c r="M2" s="608"/>
      <c r="N2" s="608"/>
      <c r="O2" s="608"/>
      <c r="P2" s="608"/>
      <c r="R2" s="480">
        <v>2023</v>
      </c>
      <c r="S2" s="480"/>
      <c r="T2" s="480"/>
    </row>
    <row r="3" spans="1:20" ht="30" x14ac:dyDescent="0.3">
      <c r="A3" s="606"/>
      <c r="B3" s="69" t="s">
        <v>2</v>
      </c>
      <c r="C3" s="103" t="s">
        <v>3</v>
      </c>
      <c r="D3" s="104" t="s">
        <v>4</v>
      </c>
      <c r="E3" s="69" t="s">
        <v>2</v>
      </c>
      <c r="F3" s="103" t="s">
        <v>3</v>
      </c>
      <c r="G3" s="104" t="s">
        <v>4</v>
      </c>
      <c r="H3" s="69" t="s">
        <v>2</v>
      </c>
      <c r="I3" s="103" t="s">
        <v>3</v>
      </c>
      <c r="J3" s="104" t="s">
        <v>4</v>
      </c>
      <c r="K3" s="477"/>
      <c r="L3" s="480" t="s">
        <v>5</v>
      </c>
      <c r="M3" s="480"/>
      <c r="N3" s="551" t="s">
        <v>6</v>
      </c>
      <c r="O3" s="551"/>
      <c r="P3" s="551"/>
      <c r="R3" s="69" t="s">
        <v>2</v>
      </c>
      <c r="S3" s="103" t="s">
        <v>3</v>
      </c>
      <c r="T3" s="104" t="s">
        <v>4</v>
      </c>
    </row>
    <row r="4" spans="1:20" ht="30" x14ac:dyDescent="0.3">
      <c r="A4" s="606"/>
      <c r="B4" s="532" t="s">
        <v>7</v>
      </c>
      <c r="C4" s="555">
        <v>1000</v>
      </c>
      <c r="D4" s="532" t="s">
        <v>8</v>
      </c>
      <c r="E4" s="532" t="s">
        <v>7</v>
      </c>
      <c r="F4" s="531">
        <v>1000</v>
      </c>
      <c r="G4" s="532" t="s">
        <v>8</v>
      </c>
      <c r="H4" s="532" t="s">
        <v>7</v>
      </c>
      <c r="I4" s="531">
        <v>1000</v>
      </c>
      <c r="J4" s="552" t="s">
        <v>8</v>
      </c>
      <c r="K4" s="477"/>
      <c r="L4" s="69" t="s">
        <v>70</v>
      </c>
      <c r="M4" s="69" t="s">
        <v>71</v>
      </c>
      <c r="N4" s="69" t="s">
        <v>10</v>
      </c>
      <c r="O4" s="69" t="s">
        <v>72</v>
      </c>
      <c r="P4" s="69" t="s">
        <v>11</v>
      </c>
      <c r="R4" s="532" t="s">
        <v>7</v>
      </c>
      <c r="S4" s="556">
        <v>1000</v>
      </c>
      <c r="T4" s="532" t="s">
        <v>8</v>
      </c>
    </row>
    <row r="5" spans="1:20" ht="12.75" customHeight="1" x14ac:dyDescent="0.3">
      <c r="A5" s="607"/>
      <c r="B5" s="532"/>
      <c r="C5" s="555"/>
      <c r="D5" s="532"/>
      <c r="E5" s="532"/>
      <c r="F5" s="531"/>
      <c r="G5" s="532"/>
      <c r="H5" s="532"/>
      <c r="I5" s="531"/>
      <c r="J5" s="552"/>
      <c r="K5" s="477"/>
      <c r="L5" s="107" t="s">
        <v>12</v>
      </c>
      <c r="M5" s="93"/>
      <c r="N5" s="107" t="s">
        <v>73</v>
      </c>
      <c r="O5" s="107" t="s">
        <v>12</v>
      </c>
      <c r="P5" s="71">
        <v>1000</v>
      </c>
      <c r="R5" s="532"/>
      <c r="S5" s="557"/>
      <c r="T5" s="532"/>
    </row>
    <row r="6" spans="1:20" x14ac:dyDescent="0.3">
      <c r="A6" s="11" t="s">
        <v>14</v>
      </c>
      <c r="B6" s="13">
        <v>22396</v>
      </c>
      <c r="C6" s="13">
        <v>335789.95146999997</v>
      </c>
      <c r="D6" s="13">
        <v>14993.300208519377</v>
      </c>
      <c r="E6" s="15">
        <v>19837</v>
      </c>
      <c r="F6" s="15">
        <v>321176.83732000005</v>
      </c>
      <c r="G6" s="15">
        <v>16190.796860412363</v>
      </c>
      <c r="H6" s="13">
        <v>19276</v>
      </c>
      <c r="I6" s="13">
        <v>324881.31092999998</v>
      </c>
      <c r="J6" s="13">
        <v>16854.187120253166</v>
      </c>
      <c r="K6" s="477"/>
      <c r="L6" s="163">
        <v>-0.13931059117699585</v>
      </c>
      <c r="M6" s="163">
        <v>-3.2486500838529664E-2</v>
      </c>
      <c r="N6" s="12">
        <v>2633.9093275700002</v>
      </c>
      <c r="O6" s="163">
        <v>0.41591367699229731</v>
      </c>
      <c r="P6" s="15">
        <v>329238.66594625002</v>
      </c>
      <c r="Q6" s="30"/>
      <c r="R6" s="15">
        <v>15718</v>
      </c>
      <c r="S6" s="15">
        <v>322141.25494000001</v>
      </c>
      <c r="T6" s="15">
        <v>20495.05375620308</v>
      </c>
    </row>
    <row r="7" spans="1:20" x14ac:dyDescent="0.3">
      <c r="A7" s="16" t="s">
        <v>15</v>
      </c>
      <c r="B7" s="18">
        <v>22342</v>
      </c>
      <c r="C7" s="18">
        <v>289062.39043999999</v>
      </c>
      <c r="D7" s="18">
        <v>12938.071365141885</v>
      </c>
      <c r="E7" s="20">
        <v>19802</v>
      </c>
      <c r="F7" s="20">
        <v>273237.98324000003</v>
      </c>
      <c r="G7" s="20">
        <v>13798.504355115645</v>
      </c>
      <c r="H7" s="18">
        <v>19238</v>
      </c>
      <c r="I7" s="18">
        <v>276093.42470999999</v>
      </c>
      <c r="J7" s="18">
        <v>14351.461935232352</v>
      </c>
      <c r="K7" s="477"/>
      <c r="L7" s="164">
        <v>-0.13893116104198366</v>
      </c>
      <c r="M7" s="164">
        <v>-4.4865628178951678E-2</v>
      </c>
      <c r="N7" s="165">
        <v>2245.30115191</v>
      </c>
      <c r="O7" s="19">
        <v>0.44418903575176966</v>
      </c>
      <c r="P7" s="20">
        <v>280662.64398875</v>
      </c>
      <c r="Q7" s="30"/>
      <c r="R7" s="21">
        <v>15677</v>
      </c>
      <c r="S7" s="21">
        <v>274385.61225000001</v>
      </c>
      <c r="T7" s="21">
        <v>12632.741318067272</v>
      </c>
    </row>
    <row r="8" spans="1:20" x14ac:dyDescent="0.3">
      <c r="A8" s="22" t="s">
        <v>16</v>
      </c>
      <c r="B8" s="26"/>
      <c r="C8" s="26">
        <v>223.11040911593221</v>
      </c>
      <c r="D8" s="26"/>
      <c r="E8" s="28"/>
      <c r="F8" s="26">
        <v>214.89905689573965</v>
      </c>
      <c r="G8" s="28"/>
      <c r="H8" s="26"/>
      <c r="I8" s="26">
        <v>217.40708459393008</v>
      </c>
      <c r="J8" s="26"/>
      <c r="K8" s="477"/>
      <c r="L8" s="38"/>
      <c r="M8" s="166">
        <v>-2.5562789941542263E-2</v>
      </c>
      <c r="N8" s="167">
        <v>219.48462737858398</v>
      </c>
      <c r="O8" s="166"/>
      <c r="P8" s="28">
        <v>219.48462737858398</v>
      </c>
      <c r="Q8" s="30"/>
      <c r="R8" s="29"/>
      <c r="S8" s="30">
        <v>219.59141805984748</v>
      </c>
      <c r="T8" s="31"/>
    </row>
    <row r="9" spans="1:20" x14ac:dyDescent="0.3">
      <c r="A9" s="29" t="s">
        <v>17</v>
      </c>
      <c r="B9" s="43">
        <v>22329</v>
      </c>
      <c r="C9" s="43">
        <v>166355.66782999999</v>
      </c>
      <c r="D9" s="43">
        <v>7450.2068086345107</v>
      </c>
      <c r="E9" s="45">
        <v>19797</v>
      </c>
      <c r="F9" s="45">
        <v>137763.73754999999</v>
      </c>
      <c r="G9" s="45">
        <v>6958.8188892256394</v>
      </c>
      <c r="H9" s="43">
        <v>19234</v>
      </c>
      <c r="I9" s="43">
        <v>140127.27374</v>
      </c>
      <c r="J9" s="43">
        <v>7285.3942882395759</v>
      </c>
      <c r="K9" s="477"/>
      <c r="L9" s="44">
        <v>-0.13860898383268394</v>
      </c>
      <c r="M9" s="44">
        <v>-0.15766456551875929</v>
      </c>
      <c r="N9" s="168">
        <v>1158.7337697999999</v>
      </c>
      <c r="O9" s="94">
        <v>0.45085380296780048</v>
      </c>
      <c r="P9" s="35">
        <v>144841.72122499999</v>
      </c>
      <c r="Q9" s="30"/>
      <c r="R9" s="35">
        <v>15673</v>
      </c>
      <c r="S9" s="32">
        <v>146132.92689</v>
      </c>
      <c r="T9" s="32">
        <v>9323.8644094940355</v>
      </c>
    </row>
    <row r="10" spans="1:20" x14ac:dyDescent="0.3">
      <c r="A10" s="22" t="s">
        <v>18</v>
      </c>
      <c r="B10" s="26"/>
      <c r="C10" s="26">
        <v>131.33838621642425</v>
      </c>
      <c r="D10" s="26"/>
      <c r="E10" s="28"/>
      <c r="F10" s="26">
        <v>111.0039248201837</v>
      </c>
      <c r="G10" s="28"/>
      <c r="H10" s="26"/>
      <c r="I10" s="26">
        <v>113.86465796282144</v>
      </c>
      <c r="J10" s="26"/>
      <c r="K10" s="477"/>
      <c r="L10" s="38"/>
      <c r="M10" s="166"/>
      <c r="N10" s="167"/>
      <c r="O10" s="166"/>
      <c r="P10" s="38"/>
      <c r="Q10" s="30"/>
      <c r="R10" s="29"/>
      <c r="S10" s="30">
        <v>120.77889253552713</v>
      </c>
      <c r="T10" s="31"/>
    </row>
    <row r="11" spans="1:20" x14ac:dyDescent="0.3">
      <c r="A11" s="29" t="s">
        <v>19</v>
      </c>
      <c r="B11" s="43">
        <v>22341</v>
      </c>
      <c r="C11" s="43">
        <v>101001.37216</v>
      </c>
      <c r="D11" s="43">
        <v>4520.8975497963384</v>
      </c>
      <c r="E11" s="45">
        <v>19787</v>
      </c>
      <c r="F11" s="45">
        <v>96436.793350000007</v>
      </c>
      <c r="G11" s="45">
        <v>4873.7450523070711</v>
      </c>
      <c r="H11" s="43">
        <v>19218</v>
      </c>
      <c r="I11" s="43">
        <v>96813.062700000009</v>
      </c>
      <c r="J11" s="43">
        <v>5037.6242428972837</v>
      </c>
      <c r="K11" s="477"/>
      <c r="L11" s="44">
        <v>-0.13978783402712502</v>
      </c>
      <c r="M11" s="44">
        <v>-4.1467847123553225E-2</v>
      </c>
      <c r="N11" s="168">
        <v>786.25447263000012</v>
      </c>
      <c r="O11" s="94">
        <v>0.44957045048692079</v>
      </c>
      <c r="P11" s="35">
        <v>98281.809078750011</v>
      </c>
      <c r="Q11" s="30"/>
      <c r="R11" s="32">
        <v>15150</v>
      </c>
      <c r="S11" s="32">
        <v>87213.627039999992</v>
      </c>
      <c r="T11" s="32">
        <v>5756.6750521452141</v>
      </c>
    </row>
    <row r="12" spans="1:20" x14ac:dyDescent="0.3">
      <c r="A12" s="29" t="s">
        <v>20</v>
      </c>
      <c r="B12" s="43">
        <v>22329</v>
      </c>
      <c r="C12" s="43">
        <v>19748.223179999997</v>
      </c>
      <c r="D12" s="43">
        <v>884.42040306328079</v>
      </c>
      <c r="E12" s="45">
        <v>19799</v>
      </c>
      <c r="F12" s="45">
        <v>35657.105900000002</v>
      </c>
      <c r="G12" s="45">
        <v>1800.9548916611952</v>
      </c>
      <c r="H12" s="43">
        <v>19234</v>
      </c>
      <c r="I12" s="43">
        <v>35606.185660000003</v>
      </c>
      <c r="J12" s="43">
        <v>1851.2106509306439</v>
      </c>
      <c r="K12" s="477"/>
      <c r="L12" s="44">
        <v>-0.13860898383268394</v>
      </c>
      <c r="M12" s="44">
        <v>0.80300705210077572</v>
      </c>
      <c r="N12" s="168">
        <v>276.13883362000001</v>
      </c>
      <c r="O12" s="94">
        <v>0.41393379314965884</v>
      </c>
      <c r="P12" s="35">
        <v>34517.354202499999</v>
      </c>
      <c r="Q12" s="30"/>
      <c r="R12" s="32">
        <v>15663</v>
      </c>
      <c r="S12" s="32">
        <v>34573.265469999998</v>
      </c>
      <c r="T12" s="32">
        <v>2207.3207859286217</v>
      </c>
    </row>
    <row r="13" spans="1:20" x14ac:dyDescent="0.3">
      <c r="A13" s="29" t="s">
        <v>21</v>
      </c>
      <c r="B13" s="43">
        <v>1006</v>
      </c>
      <c r="C13" s="43">
        <v>1957.12727</v>
      </c>
      <c r="D13" s="43">
        <v>1945.4545427435387</v>
      </c>
      <c r="E13" s="45">
        <v>1227</v>
      </c>
      <c r="F13" s="45">
        <v>3380.3464400000003</v>
      </c>
      <c r="G13" s="45">
        <v>2754.9685737571317</v>
      </c>
      <c r="H13" s="43">
        <v>1297</v>
      </c>
      <c r="I13" s="43">
        <v>3546.9026100000001</v>
      </c>
      <c r="J13" s="43">
        <v>2734.6974633770237</v>
      </c>
      <c r="K13" s="477"/>
      <c r="L13" s="44">
        <v>0.28926441351888665</v>
      </c>
      <c r="M13" s="44">
        <v>0.812300438693494</v>
      </c>
      <c r="N13" s="168">
        <v>24.174075860000002</v>
      </c>
      <c r="O13" s="94">
        <v>0.35170187526908159</v>
      </c>
      <c r="P13" s="35">
        <v>3021.7594825000001</v>
      </c>
      <c r="Q13" s="30"/>
      <c r="R13" s="32">
        <v>1415</v>
      </c>
      <c r="S13" s="32">
        <v>6465.7928499999998</v>
      </c>
      <c r="T13" s="32">
        <v>4569.464911660777</v>
      </c>
    </row>
    <row r="14" spans="1:20" x14ac:dyDescent="0.3">
      <c r="A14" s="120" t="s">
        <v>22</v>
      </c>
      <c r="B14" s="13">
        <v>10351</v>
      </c>
      <c r="C14" s="13">
        <v>46727.561029999997</v>
      </c>
      <c r="D14" s="13">
        <v>4514.3040314945411</v>
      </c>
      <c r="E14" s="15">
        <v>10109</v>
      </c>
      <c r="F14" s="15">
        <v>47938.854079999997</v>
      </c>
      <c r="G14" s="15">
        <v>4742.1954772974577</v>
      </c>
      <c r="H14" s="13">
        <v>9637</v>
      </c>
      <c r="I14" s="13">
        <v>48787.88622</v>
      </c>
      <c r="J14" s="13">
        <v>5062.5595330497044</v>
      </c>
      <c r="K14" s="477"/>
      <c r="L14" s="163">
        <v>-6.8978842623901082E-2</v>
      </c>
      <c r="M14" s="163">
        <v>4.409229038676421E-2</v>
      </c>
      <c r="N14" s="12">
        <v>388.60817566000003</v>
      </c>
      <c r="O14" s="163">
        <v>0.30407657203310678</v>
      </c>
      <c r="P14" s="15">
        <v>48576.021957500001</v>
      </c>
      <c r="Q14" s="30"/>
      <c r="R14" s="13">
        <v>10118</v>
      </c>
      <c r="S14" s="13">
        <v>47755.642690000001</v>
      </c>
      <c r="T14" s="13">
        <v>4719.8698052974896</v>
      </c>
    </row>
    <row r="15" spans="1:20" x14ac:dyDescent="0.3">
      <c r="A15" s="42" t="s">
        <v>23</v>
      </c>
      <c r="B15" s="43">
        <v>5133</v>
      </c>
      <c r="C15" s="43">
        <v>33974.683799999999</v>
      </c>
      <c r="D15" s="43">
        <v>6618.8746931618934</v>
      </c>
      <c r="E15" s="45">
        <v>4556</v>
      </c>
      <c r="F15" s="45">
        <v>30989.513019999999</v>
      </c>
      <c r="G15" s="45">
        <v>6801.9124275680424</v>
      </c>
      <c r="H15" s="43">
        <v>4254</v>
      </c>
      <c r="I15" s="43">
        <v>30900.450789999999</v>
      </c>
      <c r="J15" s="43">
        <v>7263.8577315467792</v>
      </c>
      <c r="K15" s="477"/>
      <c r="L15" s="44">
        <v>-0.17124488603156052</v>
      </c>
      <c r="M15" s="44">
        <v>-9.0485993279501797E-2</v>
      </c>
      <c r="N15" s="168">
        <v>256.37865499000003</v>
      </c>
      <c r="O15" s="94">
        <v>0.24791320318619572</v>
      </c>
      <c r="P15" s="35">
        <v>32047.331873750001</v>
      </c>
      <c r="Q15" s="30"/>
      <c r="R15" s="32">
        <v>4352</v>
      </c>
      <c r="S15" s="32">
        <v>25259.172869999999</v>
      </c>
      <c r="T15" s="32">
        <v>5804.0378837316166</v>
      </c>
    </row>
    <row r="16" spans="1:20" x14ac:dyDescent="0.3">
      <c r="A16" s="42" t="s">
        <v>24</v>
      </c>
      <c r="B16" s="43">
        <v>3504</v>
      </c>
      <c r="C16" s="43">
        <v>24476.343439999997</v>
      </c>
      <c r="D16" s="43">
        <v>6985.2578310502277</v>
      </c>
      <c r="E16" s="45">
        <v>3239</v>
      </c>
      <c r="F16" s="45">
        <v>22371.439610000001</v>
      </c>
      <c r="G16" s="45">
        <v>6906.8970700833588</v>
      </c>
      <c r="H16" s="43">
        <v>3008</v>
      </c>
      <c r="I16" s="43">
        <v>22267.800359999997</v>
      </c>
      <c r="J16" s="43">
        <v>7402.8591622340409</v>
      </c>
      <c r="K16" s="477"/>
      <c r="L16" s="44">
        <v>-0.14155251141552516</v>
      </c>
      <c r="M16" s="44">
        <v>-9.0231740922164461E-2</v>
      </c>
      <c r="N16" s="168">
        <v>184.91605623999999</v>
      </c>
      <c r="O16" s="94">
        <v>0.28258406602526936</v>
      </c>
      <c r="P16" s="35">
        <v>23114.507029999997</v>
      </c>
      <c r="Q16" s="30"/>
      <c r="R16" s="32">
        <v>3553</v>
      </c>
      <c r="S16" s="32">
        <v>18711.9143</v>
      </c>
      <c r="T16" s="32">
        <v>5266.5112018012951</v>
      </c>
    </row>
    <row r="17" spans="1:20" x14ac:dyDescent="0.3">
      <c r="A17" s="42" t="s">
        <v>25</v>
      </c>
      <c r="B17" s="43">
        <v>795</v>
      </c>
      <c r="C17" s="43">
        <v>1657.9993600000003</v>
      </c>
      <c r="D17" s="43">
        <v>2085.5337861635226</v>
      </c>
      <c r="E17" s="45">
        <v>560</v>
      </c>
      <c r="F17" s="45">
        <v>1326.1462999999999</v>
      </c>
      <c r="G17" s="45">
        <v>2368.1183928571427</v>
      </c>
      <c r="H17" s="43">
        <v>484</v>
      </c>
      <c r="I17" s="43">
        <v>1264.8588999999999</v>
      </c>
      <c r="J17" s="43">
        <v>2613.3448347107437</v>
      </c>
      <c r="K17" s="477"/>
      <c r="L17" s="44">
        <v>-0.39119496855345914</v>
      </c>
      <c r="M17" s="44">
        <v>-0.23711737741563432</v>
      </c>
      <c r="N17" s="168">
        <v>11.40380322</v>
      </c>
      <c r="O17" s="94">
        <v>0.21717673318429251</v>
      </c>
      <c r="P17" s="35">
        <v>1425.4754025</v>
      </c>
      <c r="Q17" s="30"/>
      <c r="R17" s="491"/>
      <c r="S17" s="492"/>
      <c r="T17" s="492"/>
    </row>
    <row r="18" spans="1:20" x14ac:dyDescent="0.3">
      <c r="A18" s="42" t="s">
        <v>26</v>
      </c>
      <c r="B18" s="43">
        <v>1038</v>
      </c>
      <c r="C18" s="43">
        <v>6888.479519999999</v>
      </c>
      <c r="D18" s="43">
        <v>6636.3001156069349</v>
      </c>
      <c r="E18" s="45">
        <v>1006</v>
      </c>
      <c r="F18" s="45">
        <v>6403.8959399999994</v>
      </c>
      <c r="G18" s="45">
        <v>6365.7017296222657</v>
      </c>
      <c r="H18" s="43">
        <v>997</v>
      </c>
      <c r="I18" s="43">
        <v>6424.0839399999995</v>
      </c>
      <c r="J18" s="43">
        <v>6443.4141825476427</v>
      </c>
      <c r="K18" s="477"/>
      <c r="L18" s="44">
        <v>-3.9499036608863225E-2</v>
      </c>
      <c r="M18" s="44">
        <v>-6.7416267791995943E-2</v>
      </c>
      <c r="N18" s="168">
        <v>52.697570710000001</v>
      </c>
      <c r="O18" s="94">
        <v>0.17707466570395769</v>
      </c>
      <c r="P18" s="35">
        <v>6587.19633875</v>
      </c>
      <c r="Q18" s="30"/>
      <c r="R18" s="32">
        <v>941</v>
      </c>
      <c r="S18" s="32">
        <v>6059.8164299999999</v>
      </c>
      <c r="T18" s="32">
        <v>6439.7624123273108</v>
      </c>
    </row>
    <row r="19" spans="1:20" x14ac:dyDescent="0.3">
      <c r="A19" s="42" t="s">
        <v>27</v>
      </c>
      <c r="B19" s="43">
        <v>145</v>
      </c>
      <c r="C19" s="43">
        <v>468.78296</v>
      </c>
      <c r="D19" s="43">
        <v>3232.9859310344827</v>
      </c>
      <c r="E19" s="45">
        <v>165</v>
      </c>
      <c r="F19" s="45">
        <v>475.99374</v>
      </c>
      <c r="G19" s="45">
        <v>2884.8105454545453</v>
      </c>
      <c r="H19" s="43">
        <v>170</v>
      </c>
      <c r="I19" s="43">
        <v>496.95511999999997</v>
      </c>
      <c r="J19" s="43">
        <v>2923.2654117647057</v>
      </c>
      <c r="K19" s="477"/>
      <c r="L19" s="44">
        <v>0.17241379310344818</v>
      </c>
      <c r="M19" s="44">
        <v>6.0096382342907706E-2</v>
      </c>
      <c r="N19" s="168">
        <v>3.8232264200000001</v>
      </c>
      <c r="O19" s="94">
        <v>0.23890627488531252</v>
      </c>
      <c r="P19" s="35">
        <v>477.9033025</v>
      </c>
      <c r="Q19" s="30"/>
      <c r="R19" s="32">
        <v>172</v>
      </c>
      <c r="S19" s="32">
        <v>487.44214000000005</v>
      </c>
      <c r="T19" s="32">
        <v>2833.9659302325585</v>
      </c>
    </row>
    <row r="20" spans="1:20" x14ac:dyDescent="0.3">
      <c r="A20" s="42" t="s">
        <v>28</v>
      </c>
      <c r="B20" s="43">
        <v>7320</v>
      </c>
      <c r="C20" s="43">
        <v>12752.87723</v>
      </c>
      <c r="D20" s="43">
        <v>1742.1963428961749</v>
      </c>
      <c r="E20" s="45">
        <v>8279</v>
      </c>
      <c r="F20" s="45">
        <v>16949.341059999999</v>
      </c>
      <c r="G20" s="45">
        <v>2047.2691218746224</v>
      </c>
      <c r="H20" s="43">
        <v>7977</v>
      </c>
      <c r="I20" s="43">
        <v>17887.435429999998</v>
      </c>
      <c r="J20" s="43">
        <v>2242.3762604989338</v>
      </c>
      <c r="K20" s="477"/>
      <c r="L20" s="44">
        <v>8.9754098360655732E-2</v>
      </c>
      <c r="M20" s="44">
        <v>0.402619589869603</v>
      </c>
      <c r="N20" s="168">
        <v>132.22952067</v>
      </c>
      <c r="O20" s="94">
        <v>0.54226289790884308</v>
      </c>
      <c r="P20" s="35">
        <v>16528.69008375</v>
      </c>
      <c r="Q20" s="30"/>
      <c r="R20" s="32">
        <v>8663</v>
      </c>
      <c r="S20" s="32">
        <v>22496.469819999998</v>
      </c>
      <c r="T20" s="32">
        <v>2596.8451829620226</v>
      </c>
    </row>
    <row r="21" spans="1:20" x14ac:dyDescent="0.3">
      <c r="A21" s="42" t="s">
        <v>29</v>
      </c>
      <c r="B21" s="43">
        <v>5510</v>
      </c>
      <c r="C21" s="43">
        <v>9294.0241600000008</v>
      </c>
      <c r="D21" s="43">
        <v>1686.7557459165155</v>
      </c>
      <c r="E21" s="45">
        <v>7306</v>
      </c>
      <c r="F21" s="45">
        <v>13310.849999999999</v>
      </c>
      <c r="G21" s="45">
        <v>1821.9066520667941</v>
      </c>
      <c r="H21" s="43">
        <v>6993</v>
      </c>
      <c r="I21" s="43">
        <v>14528.0846</v>
      </c>
      <c r="J21" s="43">
        <v>2077.5181753181751</v>
      </c>
      <c r="K21" s="477"/>
      <c r="L21" s="44">
        <v>0.26914700544464609</v>
      </c>
      <c r="M21" s="44">
        <v>0.56316406648979478</v>
      </c>
      <c r="N21" s="168">
        <v>104.05240782000001</v>
      </c>
      <c r="O21" s="94">
        <v>0.54235486871776184</v>
      </c>
      <c r="P21" s="35">
        <v>13006.550977500001</v>
      </c>
      <c r="Q21" s="30"/>
      <c r="R21" s="32">
        <v>7887</v>
      </c>
      <c r="S21" s="32">
        <v>18837.701440000001</v>
      </c>
      <c r="T21" s="32">
        <v>2388.4495296056803</v>
      </c>
    </row>
    <row r="22" spans="1:20" x14ac:dyDescent="0.3">
      <c r="A22" s="42" t="s">
        <v>30</v>
      </c>
      <c r="B22" s="43">
        <v>2677</v>
      </c>
      <c r="C22" s="43">
        <v>2498.32044</v>
      </c>
      <c r="D22" s="43">
        <v>933.25380649981321</v>
      </c>
      <c r="E22" s="45">
        <v>1872</v>
      </c>
      <c r="F22" s="45">
        <v>2787.6221100000002</v>
      </c>
      <c r="G22" s="45">
        <v>1489.1143750000001</v>
      </c>
      <c r="H22" s="43">
        <v>1867</v>
      </c>
      <c r="I22" s="43">
        <v>2649.9824600000002</v>
      </c>
      <c r="J22" s="43">
        <v>1419.3799999999999</v>
      </c>
      <c r="K22" s="477"/>
      <c r="L22" s="44">
        <v>-0.3025775121404557</v>
      </c>
      <c r="M22" s="44">
        <v>6.0705591473286136E-2</v>
      </c>
      <c r="N22" s="168">
        <v>21.591860779999998</v>
      </c>
      <c r="O22" s="94">
        <v>0.57290548804280261</v>
      </c>
      <c r="P22" s="35">
        <v>2698.9825974999999</v>
      </c>
      <c r="Q22" s="30"/>
      <c r="R22" s="32">
        <v>1776</v>
      </c>
      <c r="S22" s="32">
        <v>2586.1839100000007</v>
      </c>
      <c r="T22" s="32">
        <v>1456.1846340090094</v>
      </c>
    </row>
    <row r="23" spans="1:20" x14ac:dyDescent="0.3">
      <c r="A23" s="42" t="s">
        <v>31</v>
      </c>
      <c r="B23" s="43">
        <v>0</v>
      </c>
      <c r="C23" s="43">
        <v>0</v>
      </c>
      <c r="D23" s="43"/>
      <c r="E23" s="45">
        <v>1</v>
      </c>
      <c r="F23" s="45">
        <v>0.25730000000000003</v>
      </c>
      <c r="G23" s="45"/>
      <c r="H23" s="43">
        <v>1</v>
      </c>
      <c r="I23" s="43">
        <v>0.13865</v>
      </c>
      <c r="J23" s="43"/>
      <c r="K23" s="477"/>
      <c r="L23" s="44"/>
      <c r="M23" s="44"/>
      <c r="N23" s="168">
        <v>9.5389999999999993E-4</v>
      </c>
      <c r="O23" s="94">
        <v>4.1903752444350781E-4</v>
      </c>
      <c r="P23" s="35">
        <v>0.1192375</v>
      </c>
      <c r="Q23" s="30"/>
      <c r="R23" s="32">
        <v>0</v>
      </c>
      <c r="S23" s="32">
        <v>0</v>
      </c>
      <c r="T23" s="32"/>
    </row>
    <row r="24" spans="1:20" x14ac:dyDescent="0.3">
      <c r="A24" s="42" t="s">
        <v>32</v>
      </c>
      <c r="B24" s="43">
        <v>68</v>
      </c>
      <c r="C24" s="43">
        <v>955.76168999999993</v>
      </c>
      <c r="D24" s="43">
        <v>14055.318970588236</v>
      </c>
      <c r="E24" s="45">
        <v>63</v>
      </c>
      <c r="F24" s="45">
        <v>848.49918000000002</v>
      </c>
      <c r="G24" s="45">
        <v>13468.240952380953</v>
      </c>
      <c r="H24" s="43">
        <v>49</v>
      </c>
      <c r="I24" s="43">
        <v>703.66210999999998</v>
      </c>
      <c r="J24" s="43">
        <v>14360.451224489796</v>
      </c>
      <c r="K24" s="478"/>
      <c r="L24" s="44">
        <v>-0.27941176470588236</v>
      </c>
      <c r="M24" s="44">
        <v>-0.26376824122339526</v>
      </c>
      <c r="N24" s="445">
        <v>6.55</v>
      </c>
      <c r="O24" s="94">
        <v>0.54732893376886727</v>
      </c>
      <c r="P24" s="35">
        <v>820</v>
      </c>
      <c r="Q24" s="30"/>
      <c r="R24" s="32">
        <v>202</v>
      </c>
      <c r="S24" s="32">
        <v>1064.1990600000001</v>
      </c>
      <c r="T24" s="32">
        <v>5268.3121782178214</v>
      </c>
    </row>
    <row r="25" spans="1:20" s="60" customFormat="1" x14ac:dyDescent="0.3">
      <c r="A25" s="508"/>
      <c r="B25" s="480">
        <v>2015</v>
      </c>
      <c r="C25" s="480"/>
      <c r="D25" s="480"/>
      <c r="E25" s="480">
        <v>2020</v>
      </c>
      <c r="F25" s="480"/>
      <c r="G25" s="480"/>
      <c r="H25" s="480">
        <v>2022</v>
      </c>
      <c r="I25" s="480"/>
      <c r="J25" s="480"/>
      <c r="K25" s="603"/>
      <c r="L25" s="480" t="s">
        <v>1</v>
      </c>
      <c r="M25" s="480"/>
      <c r="N25" s="480"/>
      <c r="O25" s="480"/>
      <c r="P25" s="480"/>
      <c r="R25" s="601">
        <v>2023</v>
      </c>
      <c r="S25" s="602"/>
      <c r="T25" s="602"/>
    </row>
    <row r="26" spans="1:20" s="60" customFormat="1" ht="15.75" customHeight="1" x14ac:dyDescent="0.3">
      <c r="A26" s="508"/>
      <c r="B26" s="69" t="s">
        <v>2</v>
      </c>
      <c r="C26" s="103" t="s">
        <v>3</v>
      </c>
      <c r="D26" s="104" t="s">
        <v>4</v>
      </c>
      <c r="E26" s="69" t="s">
        <v>2</v>
      </c>
      <c r="F26" s="103" t="s">
        <v>3</v>
      </c>
      <c r="G26" s="104" t="s">
        <v>4</v>
      </c>
      <c r="H26" s="69" t="s">
        <v>2</v>
      </c>
      <c r="I26" s="103" t="s">
        <v>3</v>
      </c>
      <c r="J26" s="104" t="s">
        <v>4</v>
      </c>
      <c r="K26" s="604"/>
      <c r="L26" s="480" t="s">
        <v>5</v>
      </c>
      <c r="M26" s="480"/>
      <c r="N26" s="551" t="s">
        <v>6</v>
      </c>
      <c r="O26" s="551"/>
      <c r="P26" s="551"/>
      <c r="R26" s="69" t="s">
        <v>2</v>
      </c>
      <c r="S26" s="103" t="s">
        <v>3</v>
      </c>
      <c r="T26" s="104" t="s">
        <v>4</v>
      </c>
    </row>
    <row r="27" spans="1:20" ht="30" x14ac:dyDescent="0.3">
      <c r="A27" s="508"/>
      <c r="B27" s="532" t="s">
        <v>7</v>
      </c>
      <c r="C27" s="555">
        <v>1000</v>
      </c>
      <c r="D27" s="532" t="s">
        <v>8</v>
      </c>
      <c r="E27" s="532" t="s">
        <v>7</v>
      </c>
      <c r="F27" s="531">
        <v>1000</v>
      </c>
      <c r="G27" s="532" t="s">
        <v>8</v>
      </c>
      <c r="H27" s="532" t="s">
        <v>7</v>
      </c>
      <c r="I27" s="531">
        <v>1000</v>
      </c>
      <c r="J27" s="552" t="s">
        <v>8</v>
      </c>
      <c r="K27" s="604"/>
      <c r="L27" s="69" t="s">
        <v>70</v>
      </c>
      <c r="M27" s="69" t="s">
        <v>71</v>
      </c>
      <c r="N27" s="69" t="s">
        <v>10</v>
      </c>
      <c r="O27" s="69" t="s">
        <v>72</v>
      </c>
      <c r="P27" s="69" t="s">
        <v>11</v>
      </c>
      <c r="R27" s="104" t="s">
        <v>7</v>
      </c>
      <c r="S27" s="169">
        <v>1000</v>
      </c>
      <c r="T27" s="104" t="s">
        <v>8</v>
      </c>
    </row>
    <row r="28" spans="1:20" ht="11.25" customHeight="1" x14ac:dyDescent="0.3">
      <c r="A28" s="508"/>
      <c r="B28" s="532"/>
      <c r="C28" s="555"/>
      <c r="D28" s="532"/>
      <c r="E28" s="532"/>
      <c r="F28" s="531"/>
      <c r="G28" s="532"/>
      <c r="H28" s="532"/>
      <c r="I28" s="531"/>
      <c r="J28" s="552"/>
      <c r="K28" s="604"/>
      <c r="L28" s="107" t="s">
        <v>12</v>
      </c>
      <c r="M28" s="93"/>
      <c r="N28" s="107" t="s">
        <v>73</v>
      </c>
      <c r="O28" s="107" t="s">
        <v>12</v>
      </c>
      <c r="P28" s="71">
        <v>1000</v>
      </c>
      <c r="R28" s="104"/>
      <c r="S28" s="170"/>
      <c r="T28" s="104"/>
    </row>
    <row r="29" spans="1:20" x14ac:dyDescent="0.3">
      <c r="A29" s="54" t="s">
        <v>33</v>
      </c>
      <c r="B29" s="55"/>
      <c r="C29" s="55">
        <v>62733.164559999997</v>
      </c>
      <c r="D29" s="56"/>
      <c r="E29" s="56"/>
      <c r="F29" s="55">
        <v>80091.197960000005</v>
      </c>
      <c r="G29" s="56"/>
      <c r="H29" s="56"/>
      <c r="I29" s="55">
        <v>84524.957090000011</v>
      </c>
      <c r="J29" s="57"/>
      <c r="K29" s="604"/>
      <c r="L29" s="58"/>
      <c r="M29" s="29"/>
      <c r="N29" s="55">
        <v>606.80444953000006</v>
      </c>
      <c r="O29" s="58"/>
      <c r="P29" s="58"/>
      <c r="R29" s="56"/>
      <c r="S29" s="55">
        <v>91046.204269999987</v>
      </c>
      <c r="T29" s="56"/>
    </row>
    <row r="30" spans="1:20" x14ac:dyDescent="0.3">
      <c r="A30" s="11" t="s">
        <v>34</v>
      </c>
      <c r="B30" s="13">
        <v>4701</v>
      </c>
      <c r="C30" s="13">
        <v>38407.573809999994</v>
      </c>
      <c r="D30" s="13">
        <v>8170.0858987449465</v>
      </c>
      <c r="E30" s="15">
        <v>4610</v>
      </c>
      <c r="F30" s="15">
        <v>43803.348429999998</v>
      </c>
      <c r="G30" s="15">
        <v>9501.8109392624719</v>
      </c>
      <c r="H30" s="13">
        <v>4228</v>
      </c>
      <c r="I30" s="13">
        <v>42285.309329999996</v>
      </c>
      <c r="J30" s="13">
        <v>10001.25575449385</v>
      </c>
      <c r="K30" s="604"/>
      <c r="L30" s="163">
        <v>-0.10061689002339924</v>
      </c>
      <c r="M30" s="163">
        <v>0.10096278247574109</v>
      </c>
      <c r="N30" s="12">
        <v>343.44902541000005</v>
      </c>
      <c r="O30" s="163">
        <v>0.16212197414900648</v>
      </c>
      <c r="P30" s="15">
        <v>42931.128176250008</v>
      </c>
      <c r="Q30" s="30"/>
      <c r="R30" s="13">
        <v>3963</v>
      </c>
      <c r="S30" s="13">
        <v>41475.305070000002</v>
      </c>
      <c r="T30" s="13">
        <v>10465.633376230129</v>
      </c>
    </row>
    <row r="31" spans="1:20" x14ac:dyDescent="0.3">
      <c r="A31" s="171" t="s">
        <v>35</v>
      </c>
      <c r="B31" s="43">
        <v>3424</v>
      </c>
      <c r="C31" s="43">
        <v>6959.3238799999999</v>
      </c>
      <c r="D31" s="43">
        <v>2032.5128154205606</v>
      </c>
      <c r="E31" s="45">
        <v>2413</v>
      </c>
      <c r="F31" s="45">
        <v>7399.6811500000003</v>
      </c>
      <c r="G31" s="45">
        <v>3066.5897845006216</v>
      </c>
      <c r="H31" s="43">
        <v>2227</v>
      </c>
      <c r="I31" s="43">
        <v>10064.514660000001</v>
      </c>
      <c r="J31" s="43">
        <v>4519.3150696003595</v>
      </c>
      <c r="K31" s="604"/>
      <c r="L31" s="44">
        <v>-0.34959112149532712</v>
      </c>
      <c r="M31" s="44">
        <v>0.44619144525286858</v>
      </c>
      <c r="N31" s="168">
        <v>52.836834500000002</v>
      </c>
      <c r="O31" s="172">
        <v>0.44993320493414729</v>
      </c>
      <c r="P31" s="35">
        <v>6604.6043125000006</v>
      </c>
      <c r="Q31" s="30"/>
      <c r="R31" s="32">
        <v>2798</v>
      </c>
      <c r="S31" s="32">
        <v>17366.553799999998</v>
      </c>
      <c r="T31" s="32">
        <v>6206.7740528949234</v>
      </c>
    </row>
    <row r="32" spans="1:20" x14ac:dyDescent="0.3">
      <c r="A32" s="129" t="s">
        <v>36</v>
      </c>
      <c r="B32" s="13">
        <v>1624</v>
      </c>
      <c r="C32" s="13">
        <v>16124.816579999999</v>
      </c>
      <c r="D32" s="13">
        <v>9929.0742487684711</v>
      </c>
      <c r="E32" s="15">
        <v>2772</v>
      </c>
      <c r="F32" s="15">
        <v>25159.386920000004</v>
      </c>
      <c r="G32" s="15">
        <v>9076.2579076479105</v>
      </c>
      <c r="H32" s="13">
        <v>3088</v>
      </c>
      <c r="I32" s="13">
        <v>28704.274550000002</v>
      </c>
      <c r="J32" s="13">
        <v>9295.4256962435229</v>
      </c>
      <c r="K32" s="604"/>
      <c r="L32" s="163">
        <v>0.90147783251231517</v>
      </c>
      <c r="M32" s="163">
        <v>0.78013029838755554</v>
      </c>
      <c r="N32" s="12">
        <v>186.30043369000001</v>
      </c>
      <c r="O32" s="163">
        <v>0.51945508314519195</v>
      </c>
      <c r="P32" s="40">
        <v>23287.554211250001</v>
      </c>
      <c r="Q32" s="30"/>
      <c r="R32" s="13">
        <v>3000</v>
      </c>
      <c r="S32" s="13">
        <v>27262.315149999999</v>
      </c>
      <c r="T32" s="13">
        <v>9087.4383833333322</v>
      </c>
    </row>
    <row r="33" spans="1:20" x14ac:dyDescent="0.3">
      <c r="A33" s="29" t="s">
        <v>37</v>
      </c>
      <c r="B33" s="43">
        <v>1137</v>
      </c>
      <c r="C33" s="43">
        <v>13155.803089999999</v>
      </c>
      <c r="D33" s="43">
        <v>11570.627167985927</v>
      </c>
      <c r="E33" s="45">
        <v>2238</v>
      </c>
      <c r="F33" s="45">
        <v>22179.44139</v>
      </c>
      <c r="G33" s="45">
        <v>9910.3848927613944</v>
      </c>
      <c r="H33" s="43">
        <v>2501</v>
      </c>
      <c r="I33" s="43">
        <v>25016.03715</v>
      </c>
      <c r="J33" s="43">
        <v>10002.413894442223</v>
      </c>
      <c r="K33" s="604"/>
      <c r="L33" s="44">
        <v>1.1996481970096746</v>
      </c>
      <c r="M33" s="44">
        <v>0.90152109900574695</v>
      </c>
      <c r="N33" s="168">
        <v>162.60606779999998</v>
      </c>
      <c r="O33" s="173">
        <v>0.53696981869456528</v>
      </c>
      <c r="P33" s="35">
        <v>20325.758474999999</v>
      </c>
      <c r="Q33" s="30"/>
      <c r="R33" s="32">
        <v>2427</v>
      </c>
      <c r="S33" s="32">
        <v>23173.434119999998</v>
      </c>
      <c r="T33" s="32">
        <v>9548.1805191594558</v>
      </c>
    </row>
    <row r="34" spans="1:20" x14ac:dyDescent="0.3">
      <c r="A34" s="29" t="s">
        <v>38</v>
      </c>
      <c r="B34" s="43">
        <v>767</v>
      </c>
      <c r="C34" s="43">
        <v>2969.0134899999998</v>
      </c>
      <c r="D34" s="43">
        <v>3870.9432724902213</v>
      </c>
      <c r="E34" s="45">
        <v>834</v>
      </c>
      <c r="F34" s="45">
        <v>2979.9455299999995</v>
      </c>
      <c r="G34" s="45">
        <v>3573.0761750599513</v>
      </c>
      <c r="H34" s="43">
        <v>1029</v>
      </c>
      <c r="I34" s="43">
        <v>3688.2374</v>
      </c>
      <c r="J34" s="43">
        <v>3584.2929057337219</v>
      </c>
      <c r="K34" s="604"/>
      <c r="L34" s="44">
        <v>0.34159061277705338</v>
      </c>
      <c r="M34" s="44">
        <v>0.24224339580215259</v>
      </c>
      <c r="N34" s="168">
        <v>23.69436589</v>
      </c>
      <c r="O34" s="173">
        <v>0.42444552033032684</v>
      </c>
      <c r="P34" s="35">
        <v>2961.7957362500001</v>
      </c>
      <c r="Q34" s="30"/>
      <c r="R34" s="32">
        <v>1065</v>
      </c>
      <c r="S34" s="32">
        <v>4088.88103</v>
      </c>
      <c r="T34" s="32">
        <v>3839.3249107981219</v>
      </c>
    </row>
    <row r="35" spans="1:20" x14ac:dyDescent="0.3">
      <c r="A35" s="93" t="s">
        <v>39</v>
      </c>
      <c r="B35" s="43">
        <v>378</v>
      </c>
      <c r="C35" s="43">
        <v>1241.45029</v>
      </c>
      <c r="D35" s="43">
        <v>3284.2600264550265</v>
      </c>
      <c r="E35" s="45">
        <v>911</v>
      </c>
      <c r="F35" s="45">
        <v>3728.7814599999997</v>
      </c>
      <c r="G35" s="45">
        <v>4093.0641712403944</v>
      </c>
      <c r="H35" s="43">
        <v>851</v>
      </c>
      <c r="I35" s="43">
        <v>3470.8585500000004</v>
      </c>
      <c r="J35" s="43">
        <v>4078.5646886016452</v>
      </c>
      <c r="K35" s="605"/>
      <c r="L35" s="44">
        <v>1.2513227513227512</v>
      </c>
      <c r="M35" s="44">
        <v>1.7958095285474545</v>
      </c>
      <c r="N35" s="168">
        <v>24.218155930000002</v>
      </c>
      <c r="O35" s="173">
        <v>0.15318806852178141</v>
      </c>
      <c r="P35" s="35">
        <v>3027.2694912500001</v>
      </c>
      <c r="R35" s="32">
        <v>973</v>
      </c>
      <c r="S35" s="32">
        <v>4942.0302499999998</v>
      </c>
      <c r="T35" s="32">
        <v>5079.1677800616653</v>
      </c>
    </row>
    <row r="36" spans="1:20" x14ac:dyDescent="0.3">
      <c r="A36" s="38" t="s">
        <v>40</v>
      </c>
      <c r="B36" s="470"/>
      <c r="C36" s="470"/>
      <c r="D36" s="470"/>
      <c r="E36" s="470"/>
      <c r="F36" s="470"/>
      <c r="G36" s="470"/>
      <c r="H36" s="470"/>
      <c r="I36" s="470"/>
      <c r="J36" s="470"/>
      <c r="K36" s="78"/>
      <c r="L36" s="533"/>
      <c r="M36" s="534"/>
      <c r="N36" s="535"/>
      <c r="O36" s="173">
        <v>0.41583883354794976</v>
      </c>
      <c r="P36" s="35">
        <v>1278.4540975000002</v>
      </c>
      <c r="R36" s="174"/>
      <c r="S36" s="175"/>
      <c r="T36" s="176"/>
    </row>
    <row r="37" spans="1:20" x14ac:dyDescent="0.3">
      <c r="A37" s="38" t="s">
        <v>41</v>
      </c>
      <c r="B37" s="470"/>
      <c r="C37" s="470"/>
      <c r="D37" s="470"/>
      <c r="E37" s="470"/>
      <c r="F37" s="470"/>
      <c r="G37" s="470"/>
      <c r="H37" s="470"/>
      <c r="I37" s="470"/>
      <c r="J37" s="470"/>
      <c r="K37" s="9"/>
      <c r="L37" s="536"/>
      <c r="M37" s="537"/>
      <c r="N37" s="538"/>
      <c r="O37" s="173">
        <v>0.4311145264992291</v>
      </c>
      <c r="P37" s="35">
        <v>1248.02458</v>
      </c>
      <c r="R37" s="177"/>
      <c r="S37" s="178"/>
      <c r="T37" s="179"/>
    </row>
    <row r="38" spans="1:20" x14ac:dyDescent="0.3">
      <c r="A38" s="63" t="s">
        <v>42</v>
      </c>
      <c r="B38" s="67"/>
      <c r="C38" s="67">
        <v>398523.11602999998</v>
      </c>
      <c r="D38" s="63"/>
      <c r="E38" s="63"/>
      <c r="F38" s="67">
        <v>401268.03528000007</v>
      </c>
      <c r="G38" s="63"/>
      <c r="H38" s="63"/>
      <c r="I38" s="67">
        <v>409406.26801999996</v>
      </c>
      <c r="J38" s="63"/>
      <c r="L38" s="66">
        <v>2.7308709463118586E-2</v>
      </c>
      <c r="M38" s="134"/>
      <c r="N38" s="67">
        <v>3240.7137771000002</v>
      </c>
      <c r="O38" s="134"/>
      <c r="P38" s="134"/>
      <c r="R38" s="65"/>
      <c r="S38" s="67">
        <v>413187.45921</v>
      </c>
      <c r="T38" s="134"/>
    </row>
    <row r="39" spans="1:20" ht="12.75" customHeight="1" x14ac:dyDescent="0.3">
      <c r="A39" s="93"/>
      <c r="B39" s="93"/>
      <c r="C39" s="93">
        <v>2015</v>
      </c>
      <c r="D39" s="597"/>
      <c r="E39" s="597"/>
      <c r="F39" s="93">
        <v>2020</v>
      </c>
      <c r="G39" s="597"/>
      <c r="H39" s="597"/>
      <c r="I39" s="93">
        <v>2022</v>
      </c>
      <c r="P39" s="70">
        <v>2023</v>
      </c>
    </row>
    <row r="40" spans="1:20" x14ac:dyDescent="0.3">
      <c r="A40" s="42" t="s">
        <v>74</v>
      </c>
      <c r="B40" s="597"/>
      <c r="C40" s="43">
        <v>1295602.44</v>
      </c>
      <c r="D40" s="597"/>
      <c r="E40" s="597"/>
      <c r="F40" s="43">
        <v>1271471.2999999998</v>
      </c>
      <c r="G40" s="597"/>
      <c r="H40" s="597"/>
      <c r="I40" s="43">
        <v>1269937.5699999998</v>
      </c>
      <c r="P40" s="72">
        <v>1249527.94</v>
      </c>
    </row>
    <row r="41" spans="1:20" ht="30" x14ac:dyDescent="0.3">
      <c r="A41" s="42" t="s">
        <v>75</v>
      </c>
      <c r="B41" s="597"/>
      <c r="C41" s="43">
        <v>1266618.79</v>
      </c>
      <c r="D41" s="597"/>
      <c r="E41" s="597"/>
      <c r="F41" s="43">
        <v>1241070.8700000001</v>
      </c>
      <c r="G41" s="597"/>
      <c r="H41" s="597"/>
      <c r="I41" s="43">
        <v>1230647.6500000001</v>
      </c>
      <c r="L41" s="69" t="s">
        <v>10</v>
      </c>
      <c r="M41" s="93"/>
      <c r="N41" s="69" t="s">
        <v>11</v>
      </c>
      <c r="O41" s="93"/>
      <c r="P41" s="30">
        <v>1209921.07</v>
      </c>
      <c r="Q41" s="598"/>
    </row>
    <row r="42" spans="1:20" x14ac:dyDescent="0.3">
      <c r="A42" s="93"/>
      <c r="B42" s="70"/>
      <c r="C42" s="18">
        <v>2015</v>
      </c>
      <c r="D42" s="600"/>
      <c r="E42" s="600"/>
      <c r="F42" s="18">
        <v>2020</v>
      </c>
      <c r="G42" s="600"/>
      <c r="H42" s="600"/>
      <c r="I42" s="18">
        <v>2022</v>
      </c>
      <c r="L42" s="71">
        <v>1000</v>
      </c>
      <c r="M42" s="93"/>
      <c r="N42" s="71">
        <v>1000</v>
      </c>
      <c r="O42" s="93"/>
      <c r="Q42" s="545"/>
    </row>
    <row r="43" spans="1:20" ht="15.75" x14ac:dyDescent="0.3">
      <c r="A43" s="519" t="s">
        <v>43</v>
      </c>
      <c r="B43" s="520"/>
      <c r="C43" s="73">
        <v>4045.7002199999997</v>
      </c>
      <c r="D43" s="600"/>
      <c r="E43" s="600"/>
      <c r="F43" s="74">
        <v>2307</v>
      </c>
      <c r="G43" s="600"/>
      <c r="H43" s="600"/>
      <c r="I43" s="75">
        <v>4541</v>
      </c>
      <c r="J43" s="76"/>
      <c r="K43" s="140"/>
      <c r="L43" s="74">
        <v>23646.366920000004</v>
      </c>
      <c r="M43" s="489"/>
      <c r="N43" s="141">
        <v>4003.4162537500001</v>
      </c>
      <c r="O43" s="489"/>
      <c r="P43" s="35">
        <v>3299.1760700000004</v>
      </c>
      <c r="Q43" s="545"/>
    </row>
    <row r="44" spans="1:20" ht="15.75" x14ac:dyDescent="0.3">
      <c r="A44" s="519" t="s">
        <v>44</v>
      </c>
      <c r="B44" s="520"/>
      <c r="C44" s="73">
        <v>522.57828999999992</v>
      </c>
      <c r="D44" s="600"/>
      <c r="E44" s="600"/>
      <c r="F44" s="74">
        <v>15452</v>
      </c>
      <c r="G44" s="600"/>
      <c r="H44" s="600"/>
      <c r="I44" s="75">
        <v>363</v>
      </c>
      <c r="J44" s="76"/>
      <c r="K44" s="140"/>
      <c r="L44" s="74">
        <v>17518.213080000001</v>
      </c>
      <c r="M44" s="489"/>
      <c r="N44" s="141">
        <v>2306.9613875</v>
      </c>
      <c r="O44" s="489"/>
      <c r="P44" s="35">
        <v>175.62092000000001</v>
      </c>
      <c r="Q44" s="545"/>
    </row>
    <row r="45" spans="1:20" ht="15.75" x14ac:dyDescent="0.3">
      <c r="A45" s="519" t="s">
        <v>45</v>
      </c>
      <c r="B45" s="520"/>
      <c r="C45" s="73">
        <v>804.75062000000003</v>
      </c>
      <c r="D45" s="600"/>
      <c r="E45" s="600"/>
      <c r="F45" s="74">
        <v>678</v>
      </c>
      <c r="G45" s="600"/>
      <c r="H45" s="600"/>
      <c r="I45" s="75">
        <v>613</v>
      </c>
      <c r="J45" s="76"/>
      <c r="K45" s="140"/>
      <c r="L45" s="74">
        <v>3835.7080299999998</v>
      </c>
      <c r="M45" s="489"/>
      <c r="N45" s="141">
        <v>580.58166000000006</v>
      </c>
      <c r="O45" s="489"/>
      <c r="P45" s="35">
        <v>237.49187000000001</v>
      </c>
      <c r="Q45" s="545"/>
    </row>
    <row r="46" spans="1:20" ht="15.75" x14ac:dyDescent="0.3">
      <c r="A46" s="519" t="s">
        <v>46</v>
      </c>
      <c r="B46" s="520"/>
      <c r="C46" s="73">
        <v>6346.7561699999997</v>
      </c>
      <c r="D46" s="600"/>
      <c r="E46" s="600"/>
      <c r="F46" s="74">
        <v>6877</v>
      </c>
      <c r="G46" s="600"/>
      <c r="H46" s="600"/>
      <c r="I46" s="75">
        <v>8309</v>
      </c>
      <c r="J46" s="76"/>
      <c r="K46" s="140"/>
      <c r="L46" s="74">
        <v>57895.295509999996</v>
      </c>
      <c r="M46" s="489"/>
      <c r="N46" s="141">
        <v>9215.3196887499998</v>
      </c>
      <c r="O46" s="489"/>
      <c r="P46" s="35">
        <v>8461.4037199999984</v>
      </c>
      <c r="Q46" s="545"/>
    </row>
    <row r="47" spans="1:20" ht="15.75" x14ac:dyDescent="0.3">
      <c r="A47" s="527" t="s">
        <v>47</v>
      </c>
      <c r="B47" s="528"/>
      <c r="C47" s="15">
        <v>11719.7853</v>
      </c>
      <c r="D47" s="600"/>
      <c r="E47" s="600"/>
      <c r="F47" s="81">
        <v>25314</v>
      </c>
      <c r="G47" s="600"/>
      <c r="H47" s="600"/>
      <c r="I47" s="143">
        <v>13826</v>
      </c>
      <c r="J47" s="144"/>
      <c r="K47" s="77"/>
      <c r="L47" s="81">
        <v>102895.58354000001</v>
      </c>
      <c r="M47" s="489"/>
      <c r="N47" s="145">
        <v>15246.653989999999</v>
      </c>
      <c r="O47" s="489"/>
      <c r="P47" s="83">
        <v>12173.692579999999</v>
      </c>
      <c r="Q47" s="545"/>
    </row>
    <row r="48" spans="1:20" ht="15.75" x14ac:dyDescent="0.3">
      <c r="A48" s="146" t="s">
        <v>48</v>
      </c>
      <c r="B48" s="147"/>
      <c r="C48" s="15">
        <v>6506.4191099999998</v>
      </c>
      <c r="D48" s="600"/>
      <c r="E48" s="600"/>
      <c r="F48" s="81">
        <v>8058</v>
      </c>
      <c r="G48" s="600"/>
      <c r="H48" s="600"/>
      <c r="I48" s="143">
        <v>12355</v>
      </c>
      <c r="J48" s="76"/>
      <c r="K48" s="77"/>
      <c r="L48" s="81">
        <v>55907.961349999998</v>
      </c>
      <c r="M48" s="489"/>
      <c r="N48" s="145">
        <v>7758.2365099999997</v>
      </c>
      <c r="O48" s="489"/>
      <c r="P48" s="15">
        <v>10188.71233</v>
      </c>
      <c r="Q48" s="545"/>
    </row>
    <row r="49" spans="1:17" ht="15.75" x14ac:dyDescent="0.3">
      <c r="A49" s="529" t="s">
        <v>49</v>
      </c>
      <c r="B49" s="530"/>
      <c r="C49" s="73">
        <v>588.66657999999995</v>
      </c>
      <c r="D49" s="600"/>
      <c r="E49" s="600"/>
      <c r="F49" s="74">
        <v>345</v>
      </c>
      <c r="G49" s="600"/>
      <c r="H49" s="600"/>
      <c r="I49" s="75">
        <v>799</v>
      </c>
      <c r="J49" s="76"/>
      <c r="K49" s="77"/>
      <c r="L49" s="74">
        <v>6835.7542299999996</v>
      </c>
      <c r="M49" s="489"/>
      <c r="N49" s="141">
        <v>912.36024750000001</v>
      </c>
      <c r="O49" s="489"/>
      <c r="P49" s="35">
        <v>856.04471999999998</v>
      </c>
      <c r="Q49" s="545"/>
    </row>
    <row r="50" spans="1:17" x14ac:dyDescent="0.3">
      <c r="A50" s="29"/>
      <c r="B50" s="86"/>
      <c r="C50" s="86"/>
      <c r="D50" s="600"/>
      <c r="E50" s="600"/>
      <c r="F50" s="29"/>
      <c r="G50" s="600"/>
      <c r="H50" s="600"/>
      <c r="I50" s="87"/>
      <c r="J50" s="78"/>
      <c r="K50" s="152"/>
      <c r="L50" s="35">
        <v>0</v>
      </c>
      <c r="M50" s="489"/>
      <c r="N50" s="29"/>
      <c r="O50" s="489"/>
      <c r="P50" s="35">
        <v>541.86086999999998</v>
      </c>
      <c r="Q50" s="545"/>
    </row>
    <row r="51" spans="1:17" x14ac:dyDescent="0.3">
      <c r="A51" s="148" t="s">
        <v>51</v>
      </c>
      <c r="B51" s="149"/>
      <c r="C51" s="151">
        <v>417337.98702</v>
      </c>
      <c r="D51" s="600"/>
      <c r="E51" s="600"/>
      <c r="F51" s="151">
        <v>428108.03528000007</v>
      </c>
      <c r="G51" s="600"/>
      <c r="H51" s="600"/>
      <c r="I51" s="151">
        <v>436386.26801999996</v>
      </c>
      <c r="J51" s="78"/>
      <c r="K51" s="152"/>
      <c r="L51" s="151">
        <v>3438928.78308</v>
      </c>
      <c r="M51" s="489"/>
      <c r="N51" s="154"/>
      <c r="O51" s="489"/>
      <c r="P51" s="180">
        <v>436947.76971000002</v>
      </c>
      <c r="Q51" s="599"/>
    </row>
    <row r="52" spans="1:17" x14ac:dyDescent="0.3">
      <c r="B52" s="181"/>
      <c r="C52" s="181"/>
      <c r="D52" s="181"/>
      <c r="E52" s="181"/>
      <c r="H52" s="182"/>
      <c r="I52" s="183"/>
      <c r="J52" s="184"/>
      <c r="K52" s="184"/>
    </row>
    <row r="53" spans="1:17" x14ac:dyDescent="0.3">
      <c r="F53" s="82">
        <v>33717</v>
      </c>
    </row>
    <row r="54" spans="1:17" ht="15.75" x14ac:dyDescent="0.3">
      <c r="A54" s="156"/>
      <c r="B54" s="158">
        <v>2015</v>
      </c>
      <c r="C54" s="158">
        <v>2016</v>
      </c>
      <c r="D54" s="158">
        <v>2017</v>
      </c>
      <c r="E54" s="158">
        <v>2018</v>
      </c>
      <c r="F54" s="158">
        <v>2019</v>
      </c>
      <c r="G54" s="158">
        <v>2020</v>
      </c>
      <c r="H54" s="158">
        <v>2021</v>
      </c>
      <c r="I54" s="158">
        <v>2022</v>
      </c>
      <c r="J54" s="587"/>
      <c r="K54" s="588"/>
      <c r="L54" s="93">
        <v>2023</v>
      </c>
    </row>
    <row r="55" spans="1:17" ht="15.75" x14ac:dyDescent="0.3">
      <c r="A55" s="159" t="s">
        <v>76</v>
      </c>
      <c r="B55" s="74">
        <v>335789.95146999997</v>
      </c>
      <c r="C55" s="74">
        <v>336057.29499999998</v>
      </c>
      <c r="D55" s="74">
        <v>337689.18195</v>
      </c>
      <c r="E55" s="74">
        <v>327192.83046999999</v>
      </c>
      <c r="F55" s="74">
        <v>326875.99911999999</v>
      </c>
      <c r="G55" s="74">
        <v>321176.83732000005</v>
      </c>
      <c r="H55" s="74">
        <v>324245.92131000001</v>
      </c>
      <c r="I55" s="74">
        <v>324881.31092999998</v>
      </c>
      <c r="J55" s="589"/>
      <c r="K55" s="590"/>
      <c r="L55" s="35">
        <v>322141.25494000001</v>
      </c>
    </row>
    <row r="56" spans="1:17" ht="15.75" x14ac:dyDescent="0.3">
      <c r="A56" s="159" t="s">
        <v>77</v>
      </c>
      <c r="B56" s="74">
        <v>33974.683799999999</v>
      </c>
      <c r="C56" s="74">
        <v>33066.91908</v>
      </c>
      <c r="D56" s="74">
        <v>32989.213380000001</v>
      </c>
      <c r="E56" s="74">
        <v>31758.351609999998</v>
      </c>
      <c r="F56" s="74">
        <v>31617.841279999997</v>
      </c>
      <c r="G56" s="74">
        <v>30989.513019999999</v>
      </c>
      <c r="H56" s="74">
        <v>31081.68203</v>
      </c>
      <c r="I56" s="74">
        <v>30900.450789999999</v>
      </c>
      <c r="J56" s="589"/>
      <c r="K56" s="590"/>
      <c r="L56" s="35">
        <v>25259.172869999999</v>
      </c>
    </row>
    <row r="57" spans="1:17" ht="15.75" x14ac:dyDescent="0.3">
      <c r="A57" s="161" t="s">
        <v>78</v>
      </c>
      <c r="B57" s="74">
        <v>12752.87723</v>
      </c>
      <c r="C57" s="74">
        <v>14317.938810000001</v>
      </c>
      <c r="D57" s="74">
        <v>16123.922619999999</v>
      </c>
      <c r="E57" s="74">
        <v>18374.23287</v>
      </c>
      <c r="F57" s="74">
        <v>17917.343979999998</v>
      </c>
      <c r="G57" s="74">
        <v>16949.341059999999</v>
      </c>
      <c r="H57" s="74">
        <v>17906.428670000001</v>
      </c>
      <c r="I57" s="74">
        <v>17887.435429999998</v>
      </c>
      <c r="J57" s="589"/>
      <c r="K57" s="590"/>
      <c r="L57" s="35">
        <v>22496.469819999998</v>
      </c>
    </row>
    <row r="58" spans="1:17" ht="15.75" x14ac:dyDescent="0.3">
      <c r="A58" s="161" t="s">
        <v>79</v>
      </c>
      <c r="B58" s="74">
        <v>46727.561029999997</v>
      </c>
      <c r="C58" s="74">
        <v>47384.857889999999</v>
      </c>
      <c r="D58" s="74">
        <v>49113.135999999999</v>
      </c>
      <c r="E58" s="74">
        <v>50132.584479999998</v>
      </c>
      <c r="F58" s="74">
        <v>49535.185259999998</v>
      </c>
      <c r="G58" s="74">
        <v>47938.854079999997</v>
      </c>
      <c r="H58" s="74">
        <v>48988.110700000005</v>
      </c>
      <c r="I58" s="74">
        <v>48787.88622</v>
      </c>
      <c r="J58" s="589"/>
      <c r="K58" s="590"/>
      <c r="L58" s="35">
        <v>47755.642690000001</v>
      </c>
    </row>
    <row r="59" spans="1:17" ht="15.75" x14ac:dyDescent="0.3">
      <c r="A59" s="156" t="s">
        <v>80</v>
      </c>
      <c r="B59" s="74">
        <v>18814.870989999999</v>
      </c>
      <c r="C59" s="74">
        <v>23679.28299</v>
      </c>
      <c r="D59" s="74">
        <v>24158.302</v>
      </c>
      <c r="E59" s="74">
        <v>24872</v>
      </c>
      <c r="F59" s="74">
        <v>22384</v>
      </c>
      <c r="G59" s="74">
        <v>33717</v>
      </c>
      <c r="H59" s="74">
        <v>23609.549999999996</v>
      </c>
      <c r="I59" s="74">
        <v>26980</v>
      </c>
      <c r="J59" s="589"/>
      <c r="K59" s="590"/>
      <c r="L59" s="35">
        <v>23760.3105</v>
      </c>
    </row>
    <row r="60" spans="1:17" ht="15.75" x14ac:dyDescent="0.3">
      <c r="A60" s="156" t="s">
        <v>34</v>
      </c>
      <c r="B60" s="74">
        <v>38407.573810000002</v>
      </c>
      <c r="C60" s="74">
        <v>43089.736219999999</v>
      </c>
      <c r="D60" s="74">
        <v>44477.204020000005</v>
      </c>
      <c r="E60" s="74">
        <v>44114.452389999991</v>
      </c>
      <c r="F60" s="74">
        <v>44224.19958</v>
      </c>
      <c r="G60" s="74">
        <v>43803.348429999998</v>
      </c>
      <c r="H60" s="74">
        <v>43047.201630000003</v>
      </c>
      <c r="I60" s="74">
        <v>42285.309329999996</v>
      </c>
      <c r="J60" s="589"/>
      <c r="K60" s="590"/>
      <c r="L60" s="35">
        <v>41475.305070000002</v>
      </c>
    </row>
    <row r="61" spans="1:17" ht="15.75" x14ac:dyDescent="0.3">
      <c r="A61" s="156" t="s">
        <v>81</v>
      </c>
      <c r="B61" s="74">
        <v>17366.266869999999</v>
      </c>
      <c r="C61" s="74">
        <v>20410.489430000001</v>
      </c>
      <c r="D61" s="74">
        <v>22358.202560000002</v>
      </c>
      <c r="E61" s="74">
        <v>26587.829099999999</v>
      </c>
      <c r="F61" s="74">
        <v>30172.884950000003</v>
      </c>
      <c r="G61" s="74">
        <v>28888.168380000003</v>
      </c>
      <c r="H61" s="74">
        <v>32559.615229999996</v>
      </c>
      <c r="I61" s="74">
        <v>32175.133100000003</v>
      </c>
      <c r="J61" s="589"/>
      <c r="K61" s="590"/>
      <c r="L61" s="35">
        <v>32204.345399999998</v>
      </c>
    </row>
    <row r="62" spans="1:17" ht="15.75" x14ac:dyDescent="0.3">
      <c r="A62" s="156" t="s">
        <v>82</v>
      </c>
      <c r="B62" s="74">
        <v>6959.3238799999999</v>
      </c>
      <c r="C62" s="74">
        <v>4372.5979799999996</v>
      </c>
      <c r="D62" s="74">
        <v>3868.47712</v>
      </c>
      <c r="E62" s="74">
        <v>5125.5699300000006</v>
      </c>
      <c r="F62" s="74">
        <v>5742.0434299999997</v>
      </c>
      <c r="G62" s="74">
        <v>7399.6811500000003</v>
      </c>
      <c r="H62" s="74">
        <v>9304.6263499999986</v>
      </c>
      <c r="I62" s="74">
        <v>10064.514660000001</v>
      </c>
      <c r="J62" s="591"/>
      <c r="K62" s="592"/>
      <c r="L62" s="35">
        <v>17366.553799999998</v>
      </c>
    </row>
    <row r="82" spans="1:9" ht="15.75" x14ac:dyDescent="0.3">
      <c r="A82" s="593" t="s">
        <v>367</v>
      </c>
      <c r="B82" s="594"/>
      <c r="C82" s="586" t="s">
        <v>333</v>
      </c>
      <c r="D82" s="586"/>
      <c r="E82" s="586"/>
      <c r="F82" s="586"/>
      <c r="G82" s="586"/>
      <c r="H82" s="586"/>
      <c r="I82" s="586"/>
    </row>
    <row r="83" spans="1:9" ht="15.75" x14ac:dyDescent="0.3">
      <c r="A83" s="595"/>
      <c r="B83" s="596"/>
      <c r="C83" s="314">
        <v>2017</v>
      </c>
      <c r="D83" s="314">
        <v>2018</v>
      </c>
      <c r="E83" s="314">
        <v>2019</v>
      </c>
      <c r="F83" s="314">
        <v>2020</v>
      </c>
      <c r="G83" s="314">
        <v>2021</v>
      </c>
      <c r="H83" s="314">
        <v>2022</v>
      </c>
      <c r="I83" s="314">
        <v>2023</v>
      </c>
    </row>
    <row r="84" spans="1:9" ht="15.75" x14ac:dyDescent="0.3">
      <c r="A84" s="581" t="s">
        <v>401</v>
      </c>
      <c r="B84" s="581"/>
      <c r="C84" s="280"/>
      <c r="D84" s="280"/>
      <c r="E84" s="280"/>
      <c r="F84" s="280"/>
      <c r="G84" s="280"/>
      <c r="H84" s="280">
        <v>1200</v>
      </c>
      <c r="I84" s="280">
        <v>1363.1959999999999</v>
      </c>
    </row>
    <row r="85" spans="1:9" ht="15.75" x14ac:dyDescent="0.3">
      <c r="A85" s="581" t="s">
        <v>402</v>
      </c>
      <c r="B85" s="581"/>
      <c r="C85" s="310"/>
      <c r="D85" s="310"/>
      <c r="E85" s="310"/>
      <c r="F85" s="280"/>
      <c r="G85" s="280"/>
      <c r="H85" s="280">
        <v>2782</v>
      </c>
      <c r="I85" s="280">
        <v>7112.4249999999993</v>
      </c>
    </row>
    <row r="86" spans="1:9" ht="15.75" x14ac:dyDescent="0.3">
      <c r="A86" s="581" t="s">
        <v>403</v>
      </c>
      <c r="B86" s="581"/>
      <c r="C86" s="280">
        <v>1784</v>
      </c>
      <c r="D86" s="280">
        <v>2180</v>
      </c>
      <c r="E86" s="280">
        <v>3131</v>
      </c>
      <c r="F86" s="280">
        <v>3515</v>
      </c>
      <c r="G86" s="280">
        <v>4272.1270000000004</v>
      </c>
      <c r="H86" s="280">
        <v>5080</v>
      </c>
      <c r="I86" s="280">
        <v>5887.8770000000004</v>
      </c>
    </row>
    <row r="87" spans="1:9" ht="15.75" x14ac:dyDescent="0.3">
      <c r="A87" s="581" t="s">
        <v>396</v>
      </c>
      <c r="B87" s="581"/>
      <c r="C87" s="280">
        <v>5649</v>
      </c>
      <c r="D87" s="280">
        <v>6767</v>
      </c>
      <c r="E87" s="280">
        <v>6329</v>
      </c>
      <c r="F87" s="280">
        <v>6624</v>
      </c>
      <c r="G87" s="280">
        <v>7631.8399999999992</v>
      </c>
      <c r="H87" s="280">
        <v>8488</v>
      </c>
      <c r="I87" s="280">
        <v>6239.5499999999993</v>
      </c>
    </row>
    <row r="88" spans="1:9" ht="15.75" x14ac:dyDescent="0.3">
      <c r="A88" s="581" t="s">
        <v>357</v>
      </c>
      <c r="B88" s="581"/>
      <c r="C88" s="280">
        <v>1876</v>
      </c>
      <c r="D88" s="280">
        <v>4304</v>
      </c>
      <c r="E88" s="280">
        <v>3213</v>
      </c>
      <c r="F88" s="280">
        <v>2780</v>
      </c>
      <c r="G88" s="280">
        <v>5616</v>
      </c>
      <c r="H88" s="280">
        <v>337</v>
      </c>
      <c r="I88" s="280">
        <v>585.37400000000002</v>
      </c>
    </row>
    <row r="89" spans="1:9" ht="15.75" x14ac:dyDescent="0.3">
      <c r="A89" s="581" t="s">
        <v>397</v>
      </c>
      <c r="B89" s="581"/>
      <c r="C89" s="280">
        <v>344</v>
      </c>
      <c r="D89" s="280">
        <v>183</v>
      </c>
      <c r="E89" s="280">
        <v>197</v>
      </c>
      <c r="F89" s="280">
        <v>334</v>
      </c>
      <c r="G89" s="280">
        <v>233</v>
      </c>
      <c r="H89" s="280">
        <v>294</v>
      </c>
      <c r="I89" s="310"/>
    </row>
    <row r="90" spans="1:9" ht="15.75" x14ac:dyDescent="0.3">
      <c r="A90" s="581" t="s">
        <v>359</v>
      </c>
      <c r="B90" s="581"/>
      <c r="C90" s="280">
        <v>120</v>
      </c>
      <c r="D90" s="280">
        <v>102</v>
      </c>
      <c r="E90" s="280">
        <v>130</v>
      </c>
      <c r="F90" s="280">
        <v>184</v>
      </c>
      <c r="G90" s="280">
        <v>227</v>
      </c>
      <c r="H90" s="280">
        <v>375</v>
      </c>
      <c r="I90" s="280">
        <v>401.76199999999994</v>
      </c>
    </row>
    <row r="91" spans="1:9" ht="15.75" x14ac:dyDescent="0.3">
      <c r="A91" s="281" t="s">
        <v>362</v>
      </c>
      <c r="B91" s="282"/>
      <c r="C91" s="280">
        <v>1330</v>
      </c>
      <c r="D91" s="280">
        <v>1519</v>
      </c>
      <c r="E91" s="280">
        <v>138</v>
      </c>
      <c r="F91" s="280">
        <v>1265</v>
      </c>
      <c r="G91" s="310"/>
      <c r="H91" s="280"/>
      <c r="I91" s="310"/>
    </row>
    <row r="92" spans="1:9" ht="15.75" x14ac:dyDescent="0.3">
      <c r="A92" s="281" t="s">
        <v>363</v>
      </c>
      <c r="B92" s="282"/>
      <c r="C92" s="280">
        <v>3959</v>
      </c>
      <c r="D92" s="280">
        <v>26840</v>
      </c>
      <c r="E92" s="280">
        <v>1223</v>
      </c>
      <c r="F92" s="280">
        <v>5737</v>
      </c>
      <c r="G92" s="280">
        <v>42687.39</v>
      </c>
      <c r="H92" s="280">
        <v>58660</v>
      </c>
      <c r="I92" s="280">
        <v>54661.481999999996</v>
      </c>
    </row>
    <row r="93" spans="1:9" ht="15.75" x14ac:dyDescent="0.3">
      <c r="A93" s="281" t="s">
        <v>374</v>
      </c>
      <c r="B93" s="282"/>
      <c r="C93" s="280">
        <v>0</v>
      </c>
      <c r="D93" s="280">
        <v>0</v>
      </c>
      <c r="E93" s="280">
        <v>0</v>
      </c>
      <c r="F93" s="280">
        <v>0</v>
      </c>
      <c r="G93" s="280">
        <v>14700.563999999998</v>
      </c>
      <c r="H93" s="280">
        <v>16173</v>
      </c>
      <c r="I93" s="280">
        <v>6624</v>
      </c>
    </row>
    <row r="94" spans="1:9" ht="15.75" x14ac:dyDescent="0.3">
      <c r="A94" s="313" t="s">
        <v>364</v>
      </c>
      <c r="B94" s="312"/>
      <c r="C94" s="313"/>
      <c r="D94" s="313"/>
      <c r="E94" s="313"/>
      <c r="F94" s="313"/>
      <c r="G94" s="313"/>
      <c r="H94" s="313"/>
      <c r="I94" s="313"/>
    </row>
    <row r="96" spans="1:9" ht="15.75" x14ac:dyDescent="0.3">
      <c r="A96" s="582"/>
      <c r="B96" s="583"/>
      <c r="C96" s="586" t="s">
        <v>333</v>
      </c>
      <c r="D96" s="586"/>
      <c r="E96" s="586"/>
      <c r="F96" s="586"/>
      <c r="G96" s="586"/>
      <c r="H96" s="586"/>
      <c r="I96" s="586"/>
    </row>
    <row r="97" spans="1:9" ht="15.75" x14ac:dyDescent="0.3">
      <c r="A97" s="584"/>
      <c r="B97" s="585"/>
      <c r="C97" s="314">
        <v>2017</v>
      </c>
      <c r="D97" s="314">
        <v>2018</v>
      </c>
      <c r="E97" s="314">
        <v>2019</v>
      </c>
      <c r="F97" s="314">
        <v>2020</v>
      </c>
      <c r="G97" s="314">
        <v>2021</v>
      </c>
      <c r="H97" s="314">
        <v>2022</v>
      </c>
      <c r="I97" s="314">
        <v>2023</v>
      </c>
    </row>
    <row r="98" spans="1:9" ht="15.75" x14ac:dyDescent="0.3">
      <c r="A98" s="581" t="s">
        <v>401</v>
      </c>
      <c r="B98" s="581"/>
      <c r="C98" s="280"/>
      <c r="D98" s="280"/>
      <c r="E98" s="280"/>
      <c r="F98" s="280"/>
      <c r="G98" s="280"/>
      <c r="H98" s="280">
        <v>1200</v>
      </c>
      <c r="I98" s="280">
        <v>1363.1959999999999</v>
      </c>
    </row>
    <row r="99" spans="1:9" ht="15.75" x14ac:dyDescent="0.3">
      <c r="A99" s="581" t="s">
        <v>402</v>
      </c>
      <c r="B99" s="581"/>
      <c r="C99" s="310"/>
      <c r="D99" s="310"/>
      <c r="E99" s="310"/>
      <c r="F99" s="280"/>
      <c r="G99" s="280"/>
      <c r="H99" s="280">
        <v>2782</v>
      </c>
      <c r="I99" s="280">
        <v>7112.4249999999993</v>
      </c>
    </row>
    <row r="100" spans="1:9" ht="15.75" x14ac:dyDescent="0.3">
      <c r="A100" s="581" t="s">
        <v>403</v>
      </c>
      <c r="B100" s="581"/>
      <c r="C100" s="280">
        <v>1784</v>
      </c>
      <c r="D100" s="280">
        <v>2180</v>
      </c>
      <c r="E100" s="280">
        <v>3131</v>
      </c>
      <c r="F100" s="280">
        <v>3515</v>
      </c>
      <c r="G100" s="280">
        <v>4272.1270000000004</v>
      </c>
      <c r="H100" s="280">
        <v>5080</v>
      </c>
      <c r="I100" s="280">
        <v>5887.8770000000004</v>
      </c>
    </row>
    <row r="101" spans="1:9" ht="15.75" x14ac:dyDescent="0.3">
      <c r="A101" s="581" t="s">
        <v>396</v>
      </c>
      <c r="B101" s="581"/>
      <c r="C101" s="280">
        <v>5649</v>
      </c>
      <c r="D101" s="280">
        <v>6767</v>
      </c>
      <c r="E101" s="280">
        <v>6329</v>
      </c>
      <c r="F101" s="280">
        <v>6624</v>
      </c>
      <c r="G101" s="280">
        <v>7631.8399999999992</v>
      </c>
      <c r="H101" s="280">
        <v>8488</v>
      </c>
      <c r="I101" s="280">
        <v>6239.5499999999993</v>
      </c>
    </row>
    <row r="102" spans="1:9" ht="15.75" x14ac:dyDescent="0.3">
      <c r="A102" s="581" t="s">
        <v>357</v>
      </c>
      <c r="B102" s="581"/>
      <c r="C102" s="280">
        <v>1876</v>
      </c>
      <c r="D102" s="280">
        <v>4304</v>
      </c>
      <c r="E102" s="280">
        <v>3213</v>
      </c>
      <c r="F102" s="280">
        <v>2780</v>
      </c>
      <c r="G102" s="280">
        <v>5616</v>
      </c>
      <c r="H102" s="280">
        <v>337</v>
      </c>
      <c r="I102" s="280">
        <v>585.37400000000002</v>
      </c>
    </row>
    <row r="103" spans="1:9" ht="15.75" x14ac:dyDescent="0.3">
      <c r="A103" s="581" t="s">
        <v>397</v>
      </c>
      <c r="B103" s="581"/>
      <c r="C103" s="280">
        <v>344</v>
      </c>
      <c r="D103" s="280">
        <v>183</v>
      </c>
      <c r="E103" s="280">
        <v>197</v>
      </c>
      <c r="F103" s="280">
        <v>334</v>
      </c>
      <c r="G103" s="280">
        <v>233</v>
      </c>
      <c r="H103" s="280">
        <v>294</v>
      </c>
      <c r="I103" s="310"/>
    </row>
    <row r="104" spans="1:9" ht="15.75" x14ac:dyDescent="0.3">
      <c r="A104" s="581" t="s">
        <v>359</v>
      </c>
      <c r="B104" s="581"/>
      <c r="C104" s="280">
        <v>120</v>
      </c>
      <c r="D104" s="280">
        <v>102</v>
      </c>
      <c r="E104" s="280">
        <v>130</v>
      </c>
      <c r="F104" s="280">
        <v>184</v>
      </c>
      <c r="G104" s="280">
        <v>227</v>
      </c>
      <c r="H104" s="280">
        <v>375</v>
      </c>
      <c r="I104" s="280">
        <v>401.76199999999994</v>
      </c>
    </row>
    <row r="105" spans="1:9" ht="15.75" x14ac:dyDescent="0.3">
      <c r="A105" s="281" t="s">
        <v>363</v>
      </c>
      <c r="B105" s="282"/>
      <c r="C105" s="280">
        <v>3959</v>
      </c>
      <c r="D105" s="280">
        <v>26840</v>
      </c>
      <c r="E105" s="280">
        <v>1223</v>
      </c>
      <c r="F105" s="280">
        <v>5737</v>
      </c>
      <c r="G105" s="280">
        <v>42687.39</v>
      </c>
      <c r="H105" s="280">
        <v>58660</v>
      </c>
      <c r="I105" s="280">
        <v>54661.481999999996</v>
      </c>
    </row>
    <row r="106" spans="1:9" ht="15.75" x14ac:dyDescent="0.3">
      <c r="A106" s="281" t="s">
        <v>374</v>
      </c>
      <c r="B106" s="282"/>
      <c r="C106" s="280">
        <v>0</v>
      </c>
      <c r="D106" s="280">
        <v>0</v>
      </c>
      <c r="E106" s="280">
        <v>0</v>
      </c>
      <c r="F106" s="280">
        <v>0</v>
      </c>
      <c r="G106" s="280">
        <v>14700.563999999998</v>
      </c>
      <c r="H106" s="280">
        <v>16173</v>
      </c>
      <c r="I106" s="280">
        <v>6624</v>
      </c>
    </row>
    <row r="107" spans="1:9" ht="15.75" x14ac:dyDescent="0.3">
      <c r="A107" s="313" t="s">
        <v>364</v>
      </c>
      <c r="B107" s="312"/>
      <c r="C107" s="313"/>
      <c r="D107" s="313"/>
      <c r="E107" s="313"/>
      <c r="F107" s="313"/>
      <c r="G107" s="313"/>
      <c r="H107" s="313"/>
      <c r="I107" s="313"/>
    </row>
  </sheetData>
  <mergeCells count="77">
    <mergeCell ref="L2:P2"/>
    <mergeCell ref="I4:I5"/>
    <mergeCell ref="H4:H5"/>
    <mergeCell ref="B2:D2"/>
    <mergeCell ref="E2:G2"/>
    <mergeCell ref="H2:J2"/>
    <mergeCell ref="K2:K24"/>
    <mergeCell ref="C4:C5"/>
    <mergeCell ref="D4:D5"/>
    <mergeCell ref="E4:E5"/>
    <mergeCell ref="F4:F5"/>
    <mergeCell ref="G4:G5"/>
    <mergeCell ref="R4:R5"/>
    <mergeCell ref="S4:S5"/>
    <mergeCell ref="T4:T5"/>
    <mergeCell ref="R17:T17"/>
    <mergeCell ref="A25:A28"/>
    <mergeCell ref="B25:D25"/>
    <mergeCell ref="E25:G25"/>
    <mergeCell ref="H25:J25"/>
    <mergeCell ref="K25:K35"/>
    <mergeCell ref="L25:P25"/>
    <mergeCell ref="A2:A5"/>
    <mergeCell ref="J4:J5"/>
    <mergeCell ref="R2:T2"/>
    <mergeCell ref="L3:M3"/>
    <mergeCell ref="N3:P3"/>
    <mergeCell ref="B4:B5"/>
    <mergeCell ref="L36:N37"/>
    <mergeCell ref="R25:T25"/>
    <mergeCell ref="L26:M26"/>
    <mergeCell ref="N26:P26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B36:D37"/>
    <mergeCell ref="E36:G37"/>
    <mergeCell ref="H36:J37"/>
    <mergeCell ref="D39:E41"/>
    <mergeCell ref="G39:H41"/>
    <mergeCell ref="B40:B41"/>
    <mergeCell ref="Q41:Q51"/>
    <mergeCell ref="D42:E51"/>
    <mergeCell ref="G42:H51"/>
    <mergeCell ref="A43:B43"/>
    <mergeCell ref="M43:M51"/>
    <mergeCell ref="O43:O51"/>
    <mergeCell ref="A44:B44"/>
    <mergeCell ref="A45:B45"/>
    <mergeCell ref="A46:B46"/>
    <mergeCell ref="A47:B47"/>
    <mergeCell ref="A49:B49"/>
    <mergeCell ref="J54:K62"/>
    <mergeCell ref="C82:I82"/>
    <mergeCell ref="A84:B84"/>
    <mergeCell ref="A85:B85"/>
    <mergeCell ref="A82:B83"/>
    <mergeCell ref="C96:I96"/>
    <mergeCell ref="A98:B98"/>
    <mergeCell ref="A99:B99"/>
    <mergeCell ref="A100:B100"/>
    <mergeCell ref="A86:B86"/>
    <mergeCell ref="A87:B87"/>
    <mergeCell ref="A88:B88"/>
    <mergeCell ref="A89:B89"/>
    <mergeCell ref="A90:B90"/>
    <mergeCell ref="A101:B101"/>
    <mergeCell ref="A102:B102"/>
    <mergeCell ref="A103:B103"/>
    <mergeCell ref="A104:B104"/>
    <mergeCell ref="A96:B97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Header>&amp;L&amp;A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86"/>
  <sheetViews>
    <sheetView zoomScaleNormal="100" workbookViewId="0"/>
  </sheetViews>
  <sheetFormatPr baseColWidth="10" defaultRowHeight="15" x14ac:dyDescent="0.25"/>
  <cols>
    <col min="1" max="1" width="2.85546875" customWidth="1"/>
    <col min="2" max="2" width="13.42578125" customWidth="1"/>
    <col min="3" max="3" width="7" customWidth="1"/>
    <col min="4" max="4" width="14.140625" customWidth="1"/>
    <col min="5" max="5" width="19.5703125" customWidth="1"/>
    <col min="6" max="6" width="13" customWidth="1"/>
    <col min="7" max="11" width="12.42578125" customWidth="1"/>
    <col min="12" max="12" width="11.42578125" customWidth="1"/>
    <col min="13" max="13" width="10" customWidth="1"/>
    <col min="14" max="14" width="11.85546875" customWidth="1"/>
    <col min="15" max="15" width="10.140625" customWidth="1"/>
  </cols>
  <sheetData>
    <row r="1" spans="2:14" x14ac:dyDescent="0.25">
      <c r="B1" t="s">
        <v>459</v>
      </c>
    </row>
    <row r="2" spans="2:14" x14ac:dyDescent="0.25">
      <c r="B2" s="336" t="s">
        <v>460</v>
      </c>
    </row>
    <row r="3" spans="2:14" x14ac:dyDescent="0.25">
      <c r="B3" s="340" t="s">
        <v>486</v>
      </c>
    </row>
    <row r="5" spans="2:14" ht="16.5" thickBot="1" x14ac:dyDescent="0.35">
      <c r="B5" s="578"/>
      <c r="C5" s="620"/>
      <c r="D5" s="621"/>
      <c r="E5" s="332" t="s">
        <v>462</v>
      </c>
      <c r="F5" s="332" t="s">
        <v>463</v>
      </c>
      <c r="G5" s="332" t="s">
        <v>464</v>
      </c>
      <c r="H5" s="332" t="s">
        <v>465</v>
      </c>
      <c r="I5" s="332" t="s">
        <v>466</v>
      </c>
      <c r="J5" s="332" t="s">
        <v>487</v>
      </c>
      <c r="K5" s="332" t="s">
        <v>467</v>
      </c>
      <c r="L5" s="332" t="s">
        <v>468</v>
      </c>
      <c r="M5" s="332" t="s">
        <v>469</v>
      </c>
      <c r="N5" s="332" t="s">
        <v>470</v>
      </c>
    </row>
    <row r="6" spans="2:14" ht="16.5" thickTop="1" x14ac:dyDescent="0.3">
      <c r="B6" s="571" t="s">
        <v>488</v>
      </c>
      <c r="C6" s="574" t="s">
        <v>471</v>
      </c>
      <c r="D6" s="341" t="s">
        <v>472</v>
      </c>
      <c r="E6" s="381">
        <v>73</v>
      </c>
      <c r="F6" s="381">
        <v>81</v>
      </c>
      <c r="G6" s="381">
        <v>29</v>
      </c>
      <c r="H6" s="381">
        <v>18</v>
      </c>
      <c r="I6" s="381">
        <v>167</v>
      </c>
      <c r="J6" s="382">
        <v>20</v>
      </c>
      <c r="K6" s="381">
        <v>5</v>
      </c>
      <c r="L6" s="381">
        <v>72</v>
      </c>
      <c r="M6" s="381">
        <v>38</v>
      </c>
      <c r="N6" s="343">
        <v>507</v>
      </c>
    </row>
    <row r="7" spans="2:14" ht="15.75" x14ac:dyDescent="0.3">
      <c r="B7" s="572"/>
      <c r="C7" s="470"/>
      <c r="D7" s="344" t="s">
        <v>473</v>
      </c>
      <c r="E7" s="345">
        <v>7.7019178082191804</v>
      </c>
      <c r="F7" s="345">
        <v>2.2092592592592601</v>
      </c>
      <c r="G7" s="345">
        <v>10.266206896551701</v>
      </c>
      <c r="H7" s="345">
        <v>6.4094444444444401</v>
      </c>
      <c r="I7" s="345">
        <v>1.8038922155688599</v>
      </c>
      <c r="J7" s="383">
        <v>2.6933333333333298</v>
      </c>
      <c r="K7" s="345">
        <v>11.513500000000001</v>
      </c>
      <c r="L7" s="345">
        <v>9.9926388888888908</v>
      </c>
      <c r="M7" s="345">
        <v>1.0976315789473701</v>
      </c>
      <c r="N7" s="346"/>
    </row>
    <row r="8" spans="2:14" ht="15.75" x14ac:dyDescent="0.3">
      <c r="B8" s="572"/>
      <c r="C8" s="470" t="s">
        <v>70</v>
      </c>
      <c r="D8" s="29" t="s">
        <v>474</v>
      </c>
      <c r="E8" s="35">
        <v>3053</v>
      </c>
      <c r="F8" s="35">
        <v>471</v>
      </c>
      <c r="G8" s="35">
        <v>59</v>
      </c>
      <c r="H8" s="35">
        <v>36</v>
      </c>
      <c r="I8" s="35">
        <v>63</v>
      </c>
      <c r="J8" s="384">
        <v>162</v>
      </c>
      <c r="K8" s="35">
        <v>532</v>
      </c>
      <c r="L8" s="35">
        <v>488</v>
      </c>
      <c r="M8" s="35">
        <v>63</v>
      </c>
      <c r="N8" s="79">
        <v>5120</v>
      </c>
    </row>
    <row r="9" spans="2:14" ht="15.75" x14ac:dyDescent="0.3">
      <c r="B9" s="572"/>
      <c r="C9" s="470"/>
      <c r="D9" s="344" t="s">
        <v>475</v>
      </c>
      <c r="E9" s="345">
        <v>16334.134484114</v>
      </c>
      <c r="F9" s="345">
        <v>22018.158110403401</v>
      </c>
      <c r="G9" s="345">
        <v>4906.7664406779704</v>
      </c>
      <c r="H9" s="345">
        <v>4105.2169444444398</v>
      </c>
      <c r="I9" s="345">
        <v>5502.6749206349205</v>
      </c>
      <c r="J9" s="385">
        <v>26270.3171428571</v>
      </c>
      <c r="K9" s="345">
        <v>21881.520413533799</v>
      </c>
      <c r="L9" s="345">
        <v>12455.246659836101</v>
      </c>
      <c r="M9" s="345">
        <v>12777.012380952399</v>
      </c>
      <c r="N9" s="346">
        <v>16459.479960937497</v>
      </c>
    </row>
    <row r="10" spans="2:14" ht="15.75" x14ac:dyDescent="0.3">
      <c r="B10" s="572"/>
      <c r="C10" s="470"/>
      <c r="D10" s="344" t="s">
        <v>476</v>
      </c>
      <c r="E10" s="345">
        <v>69.316802096985597</v>
      </c>
      <c r="F10" s="345">
        <v>83.501061571125305</v>
      </c>
      <c r="G10" s="345">
        <v>35.633559322033904</v>
      </c>
      <c r="H10" s="345">
        <v>17.080277777777798</v>
      </c>
      <c r="I10" s="345">
        <v>24.234920634920599</v>
      </c>
      <c r="J10" s="385">
        <v>95.516593406593401</v>
      </c>
      <c r="K10" s="345">
        <v>67.660451127819499</v>
      </c>
      <c r="L10" s="345">
        <v>32.362151639344297</v>
      </c>
      <c r="M10" s="345">
        <v>48.265555555555601</v>
      </c>
      <c r="N10" s="346">
        <v>64.065216796874992</v>
      </c>
    </row>
    <row r="11" spans="2:14" ht="16.5" thickBot="1" x14ac:dyDescent="0.35">
      <c r="B11" s="573"/>
      <c r="C11" s="575"/>
      <c r="D11" s="386" t="s">
        <v>477</v>
      </c>
      <c r="E11" s="387">
        <v>216.29144013149576</v>
      </c>
      <c r="F11" s="387">
        <v>263.68716392483918</v>
      </c>
      <c r="G11" s="387">
        <v>137.70071062319846</v>
      </c>
      <c r="H11" s="387">
        <v>240.34837125339493</v>
      </c>
      <c r="I11" s="387">
        <v>227.05561959654182</v>
      </c>
      <c r="J11" s="388">
        <v>275.034066918929</v>
      </c>
      <c r="K11" s="387">
        <v>323.4019290264078</v>
      </c>
      <c r="L11" s="387">
        <v>384.87078358206594</v>
      </c>
      <c r="M11" s="387">
        <v>264.72320133652119</v>
      </c>
      <c r="N11" s="389">
        <v>256.91757218466739</v>
      </c>
    </row>
    <row r="12" spans="2:14" ht="16.5" thickTop="1" x14ac:dyDescent="0.3">
      <c r="B12" s="571" t="s">
        <v>348</v>
      </c>
      <c r="C12" s="574" t="s">
        <v>471</v>
      </c>
      <c r="D12" s="341" t="s">
        <v>472</v>
      </c>
      <c r="E12" s="342">
        <v>61</v>
      </c>
      <c r="F12" s="342">
        <v>59</v>
      </c>
      <c r="G12" s="342">
        <v>124</v>
      </c>
      <c r="H12" s="342">
        <v>11</v>
      </c>
      <c r="I12" s="342">
        <v>83</v>
      </c>
      <c r="J12" s="390">
        <v>3</v>
      </c>
      <c r="K12" s="342">
        <v>11</v>
      </c>
      <c r="L12" s="342">
        <v>21</v>
      </c>
      <c r="M12" s="342">
        <v>138</v>
      </c>
      <c r="N12" s="350">
        <v>517</v>
      </c>
    </row>
    <row r="13" spans="2:14" ht="15.75" x14ac:dyDescent="0.3">
      <c r="B13" s="572"/>
      <c r="C13" s="470"/>
      <c r="D13" s="344" t="s">
        <v>473</v>
      </c>
      <c r="E13" s="345">
        <v>17.0554098360656</v>
      </c>
      <c r="F13" s="345">
        <v>4.8774576271186403</v>
      </c>
      <c r="G13" s="345">
        <v>13.15</v>
      </c>
      <c r="H13" s="345">
        <v>5.5372727272727298</v>
      </c>
      <c r="I13" s="345">
        <v>2.1632530120481901</v>
      </c>
      <c r="J13" s="391">
        <v>4.8</v>
      </c>
      <c r="K13" s="345">
        <v>9.6572727272727299</v>
      </c>
      <c r="L13" s="345">
        <v>14.321904761904801</v>
      </c>
      <c r="M13" s="345">
        <v>3.3478985507246399</v>
      </c>
      <c r="N13" s="351"/>
    </row>
    <row r="14" spans="2:14" ht="15.75" x14ac:dyDescent="0.3">
      <c r="B14" s="572"/>
      <c r="C14" s="470" t="s">
        <v>70</v>
      </c>
      <c r="D14" s="29" t="s">
        <v>474</v>
      </c>
      <c r="E14" s="35">
        <v>3621</v>
      </c>
      <c r="F14" s="35">
        <v>860</v>
      </c>
      <c r="G14" s="35">
        <v>454</v>
      </c>
      <c r="H14" s="35">
        <v>68</v>
      </c>
      <c r="I14" s="35">
        <v>30</v>
      </c>
      <c r="J14" s="384">
        <v>88</v>
      </c>
      <c r="K14" s="35">
        <v>339</v>
      </c>
      <c r="L14" s="35">
        <v>252</v>
      </c>
      <c r="M14" s="35">
        <v>317</v>
      </c>
      <c r="N14" s="333">
        <v>6188</v>
      </c>
    </row>
    <row r="15" spans="2:14" ht="15.75" x14ac:dyDescent="0.3">
      <c r="B15" s="572"/>
      <c r="C15" s="470"/>
      <c r="D15" s="344" t="s">
        <v>475</v>
      </c>
      <c r="E15" s="345">
        <v>17158.170367301798</v>
      </c>
      <c r="F15" s="345">
        <v>23904.6107325581</v>
      </c>
      <c r="G15" s="345">
        <v>11521.646343612299</v>
      </c>
      <c r="H15" s="345">
        <v>19429.6404411765</v>
      </c>
      <c r="I15" s="345">
        <v>6163.1953333333304</v>
      </c>
      <c r="J15" s="385">
        <v>22360.530624999999</v>
      </c>
      <c r="K15" s="345">
        <v>19725.9129498525</v>
      </c>
      <c r="L15" s="345">
        <v>9840.6280555555495</v>
      </c>
      <c r="M15" s="345">
        <v>14368.4882334385</v>
      </c>
      <c r="N15" s="351">
        <v>17058.216847123465</v>
      </c>
    </row>
    <row r="16" spans="2:14" ht="15.75" x14ac:dyDescent="0.3">
      <c r="B16" s="572"/>
      <c r="C16" s="470"/>
      <c r="D16" s="344" t="s">
        <v>476</v>
      </c>
      <c r="E16" s="345">
        <v>73.749803813208104</v>
      </c>
      <c r="F16" s="345">
        <v>95.522406976744193</v>
      </c>
      <c r="G16" s="345">
        <v>76.547819383259906</v>
      </c>
      <c r="H16" s="345">
        <v>48.576911764705898</v>
      </c>
      <c r="I16" s="345">
        <v>27.7983333333333</v>
      </c>
      <c r="J16" s="385">
        <v>80.433125000000004</v>
      </c>
      <c r="K16" s="392">
        <v>63.3359587020649</v>
      </c>
      <c r="L16" s="345">
        <v>33.687222222222204</v>
      </c>
      <c r="M16" s="345">
        <v>56.381703470031503</v>
      </c>
      <c r="N16" s="346">
        <v>71.793215901745313</v>
      </c>
    </row>
    <row r="17" spans="2:15" ht="16.5" thickBot="1" x14ac:dyDescent="0.35">
      <c r="B17" s="573"/>
      <c r="C17" s="575"/>
      <c r="D17" s="386" t="s">
        <v>477</v>
      </c>
      <c r="E17" s="387">
        <v>232.78234993454868</v>
      </c>
      <c r="F17" s="387">
        <v>250.25134404724471</v>
      </c>
      <c r="G17" s="387">
        <v>150.51567028873433</v>
      </c>
      <c r="H17" s="387">
        <v>399.97685598641328</v>
      </c>
      <c r="I17" s="387">
        <v>221.71096588524489</v>
      </c>
      <c r="J17" s="388">
        <v>278.00151523392879</v>
      </c>
      <c r="K17" s="393">
        <v>311.44887286926627</v>
      </c>
      <c r="L17" s="387">
        <v>292.11752725233765</v>
      </c>
      <c r="M17" s="387">
        <v>254.84310244502879</v>
      </c>
      <c r="N17" s="389">
        <v>237.60207190703062</v>
      </c>
    </row>
    <row r="18" spans="2:15" ht="16.5" thickTop="1" x14ac:dyDescent="0.3">
      <c r="B18" s="571" t="s">
        <v>354</v>
      </c>
      <c r="C18" s="574" t="s">
        <v>471</v>
      </c>
      <c r="D18" s="341" t="s">
        <v>472</v>
      </c>
      <c r="E18" s="342">
        <v>75</v>
      </c>
      <c r="F18" s="342">
        <v>71</v>
      </c>
      <c r="G18" s="342">
        <v>77</v>
      </c>
      <c r="H18" s="342">
        <v>23</v>
      </c>
      <c r="I18" s="342">
        <v>106</v>
      </c>
      <c r="J18" s="394"/>
      <c r="K18" s="342">
        <v>17</v>
      </c>
      <c r="L18" s="342">
        <v>63</v>
      </c>
      <c r="M18" s="342">
        <v>40</v>
      </c>
      <c r="N18" s="341">
        <v>478</v>
      </c>
    </row>
    <row r="19" spans="2:15" ht="15.75" x14ac:dyDescent="0.3">
      <c r="B19" s="572"/>
      <c r="C19" s="470"/>
      <c r="D19" s="344" t="s">
        <v>473</v>
      </c>
      <c r="E19" s="345">
        <v>8.7428000000000008</v>
      </c>
      <c r="F19" s="345">
        <v>2.1874647887323899</v>
      </c>
      <c r="G19" s="345">
        <v>20.695064935064899</v>
      </c>
      <c r="H19" s="345">
        <v>6.4486956521739103</v>
      </c>
      <c r="I19" s="392">
        <v>1.9550000000000001</v>
      </c>
      <c r="J19" s="395"/>
      <c r="K19" s="345">
        <v>9.4852941176470598</v>
      </c>
      <c r="L19" s="345">
        <v>11.376825396825399</v>
      </c>
      <c r="M19" s="345">
        <v>3.4420000000000002</v>
      </c>
      <c r="N19" s="346"/>
    </row>
    <row r="20" spans="2:15" ht="15.75" x14ac:dyDescent="0.3">
      <c r="B20" s="572"/>
      <c r="C20" s="470" t="s">
        <v>70</v>
      </c>
      <c r="D20" s="29" t="s">
        <v>474</v>
      </c>
      <c r="E20" s="35">
        <v>1930</v>
      </c>
      <c r="F20" s="35">
        <v>536</v>
      </c>
      <c r="G20" s="35">
        <v>181</v>
      </c>
      <c r="H20" s="35">
        <v>59</v>
      </c>
      <c r="I20" s="35">
        <v>32</v>
      </c>
      <c r="J20" s="156">
        <v>257</v>
      </c>
      <c r="K20" s="35">
        <v>641</v>
      </c>
      <c r="L20" s="35">
        <v>774</v>
      </c>
      <c r="M20" s="35">
        <v>111</v>
      </c>
      <c r="N20" s="29">
        <v>4584</v>
      </c>
    </row>
    <row r="21" spans="2:15" ht="15.75" x14ac:dyDescent="0.3">
      <c r="B21" s="572"/>
      <c r="C21" s="470"/>
      <c r="D21" s="344" t="s">
        <v>475</v>
      </c>
      <c r="E21" s="345">
        <v>13301.5792176166</v>
      </c>
      <c r="F21" s="345">
        <v>19428.204514925401</v>
      </c>
      <c r="G21" s="345">
        <v>7531.4062983425401</v>
      </c>
      <c r="H21" s="345">
        <v>6541.5211864406801</v>
      </c>
      <c r="I21" s="345">
        <v>3742.0446874999998</v>
      </c>
      <c r="J21" s="396">
        <v>24657.683298969099</v>
      </c>
      <c r="K21" s="345">
        <v>27190.8920280811</v>
      </c>
      <c r="L21" s="345">
        <v>21993.664341085299</v>
      </c>
      <c r="M21" s="345">
        <v>15874.3255855856</v>
      </c>
      <c r="N21" s="346">
        <v>17631.063422774867</v>
      </c>
    </row>
    <row r="22" spans="2:15" ht="15.75" x14ac:dyDescent="0.3">
      <c r="B22" s="572"/>
      <c r="C22" s="470"/>
      <c r="D22" s="344" t="s">
        <v>473</v>
      </c>
      <c r="E22" s="345">
        <v>56.841170984455999</v>
      </c>
      <c r="F22" s="345">
        <v>71.455746268656696</v>
      </c>
      <c r="G22" s="345">
        <v>55.381546961326002</v>
      </c>
      <c r="H22" s="345">
        <v>31.3228813559322</v>
      </c>
      <c r="I22" s="345">
        <v>17.3009375</v>
      </c>
      <c r="J22" s="396">
        <v>89.040154639175299</v>
      </c>
      <c r="K22" s="345">
        <v>84.406053042121698</v>
      </c>
      <c r="L22" s="345">
        <v>64.213501291989701</v>
      </c>
      <c r="M22" s="345">
        <v>54.562702702702701</v>
      </c>
      <c r="N22" s="346">
        <v>64.160938045375218</v>
      </c>
    </row>
    <row r="23" spans="2:15" ht="16.5" thickBot="1" x14ac:dyDescent="0.35">
      <c r="B23" s="573"/>
      <c r="C23" s="575"/>
      <c r="D23" s="386" t="s">
        <v>477</v>
      </c>
      <c r="E23" s="387">
        <v>219.21735403362598</v>
      </c>
      <c r="F23" s="387">
        <v>271.89142272589129</v>
      </c>
      <c r="G23" s="387">
        <v>159.63055362161882</v>
      </c>
      <c r="H23" s="387">
        <v>232.51511403922675</v>
      </c>
      <c r="I23" s="387">
        <v>242.56714931769434</v>
      </c>
      <c r="J23" s="397">
        <v>276.92767829179348</v>
      </c>
      <c r="K23" s="387">
        <v>322.14386347993172</v>
      </c>
      <c r="L23" s="387">
        <v>342.50841176026756</v>
      </c>
      <c r="M23" s="387">
        <v>290.93730330919379</v>
      </c>
      <c r="N23" s="389">
        <v>274.79435245017794</v>
      </c>
    </row>
    <row r="24" spans="2:15" ht="16.5" thickTop="1" x14ac:dyDescent="0.3">
      <c r="B24" s="576" t="s">
        <v>355</v>
      </c>
      <c r="C24" s="574" t="s">
        <v>471</v>
      </c>
      <c r="D24" s="341" t="s">
        <v>472</v>
      </c>
      <c r="E24" s="342">
        <v>52</v>
      </c>
      <c r="F24" s="342">
        <v>45</v>
      </c>
      <c r="G24" s="342">
        <v>34</v>
      </c>
      <c r="H24" s="342">
        <v>146</v>
      </c>
      <c r="I24" s="342">
        <v>89</v>
      </c>
      <c r="J24" s="394"/>
      <c r="K24" s="342">
        <v>5</v>
      </c>
      <c r="L24" s="342">
        <v>28</v>
      </c>
      <c r="M24" s="342">
        <v>19</v>
      </c>
      <c r="N24" s="341">
        <v>422</v>
      </c>
    </row>
    <row r="25" spans="2:15" ht="15.75" x14ac:dyDescent="0.3">
      <c r="B25" s="577"/>
      <c r="C25" s="470"/>
      <c r="D25" s="344" t="s">
        <v>473</v>
      </c>
      <c r="E25" s="345">
        <v>20.451923076923102</v>
      </c>
      <c r="F25" s="345">
        <v>2.5048888888888898</v>
      </c>
      <c r="G25" s="345">
        <v>5.7635294117647096</v>
      </c>
      <c r="H25" s="345">
        <v>9.4369178082191798</v>
      </c>
      <c r="I25" s="345">
        <v>6.34595505617978</v>
      </c>
      <c r="J25" s="395"/>
      <c r="K25" s="345">
        <v>6.532</v>
      </c>
      <c r="L25" s="345">
        <v>8.1657142857142908</v>
      </c>
      <c r="M25" s="345">
        <v>3.4421052631578899</v>
      </c>
      <c r="N25" s="346"/>
    </row>
    <row r="26" spans="2:15" ht="15.75" x14ac:dyDescent="0.3">
      <c r="B26" s="572"/>
      <c r="C26" s="470" t="s">
        <v>70</v>
      </c>
      <c r="D26" s="29" t="s">
        <v>474</v>
      </c>
      <c r="E26" s="35">
        <v>1829</v>
      </c>
      <c r="F26" s="35">
        <v>573</v>
      </c>
      <c r="G26" s="35">
        <v>95</v>
      </c>
      <c r="H26" s="35">
        <v>580</v>
      </c>
      <c r="I26" s="35">
        <v>70</v>
      </c>
      <c r="J26" s="160">
        <v>94</v>
      </c>
      <c r="K26" s="74">
        <v>249</v>
      </c>
      <c r="L26" s="156">
        <v>222</v>
      </c>
      <c r="M26" s="156">
        <v>66</v>
      </c>
      <c r="N26" s="160">
        <v>3790.6272727272699</v>
      </c>
    </row>
    <row r="27" spans="2:15" ht="15.75" x14ac:dyDescent="0.3">
      <c r="B27" s="572"/>
      <c r="C27" s="470"/>
      <c r="D27" s="344" t="s">
        <v>473</v>
      </c>
      <c r="E27" s="345">
        <v>50.337729759299798</v>
      </c>
      <c r="F27" s="345">
        <v>68.548045375218194</v>
      </c>
      <c r="G27" s="345">
        <v>32.657684210526298</v>
      </c>
      <c r="H27" s="345">
        <v>42.276626297577899</v>
      </c>
      <c r="I27" s="345">
        <v>32.568142857142902</v>
      </c>
      <c r="J27" s="396">
        <v>82.566349206349201</v>
      </c>
      <c r="K27" s="392">
        <v>78.309437751003998</v>
      </c>
      <c r="L27" s="345">
        <v>47.5745945945946</v>
      </c>
      <c r="M27" s="345">
        <v>59.5654545454545</v>
      </c>
      <c r="N27" s="346">
        <v>51.986623574144488</v>
      </c>
    </row>
    <row r="28" spans="2:15" ht="15.75" x14ac:dyDescent="0.3">
      <c r="B28" s="572"/>
      <c r="C28" s="470"/>
      <c r="D28" s="344" t="s">
        <v>475</v>
      </c>
      <c r="E28" s="345">
        <v>11466.739551667601</v>
      </c>
      <c r="F28" s="345">
        <v>17353.139546247799</v>
      </c>
      <c r="G28" s="345">
        <v>5213.1642105263199</v>
      </c>
      <c r="H28" s="345">
        <v>9796.0581896551703</v>
      </c>
      <c r="I28" s="345">
        <v>7899.9615714285701</v>
      </c>
      <c r="J28" s="396">
        <v>23137.1849206349</v>
      </c>
      <c r="K28" s="392">
        <v>24124.5219678715</v>
      </c>
      <c r="L28" s="345">
        <v>14715.678108108101</v>
      </c>
      <c r="M28" s="345">
        <v>14486.6771212121</v>
      </c>
      <c r="N28" s="346">
        <v>12807.981074778199</v>
      </c>
    </row>
    <row r="29" spans="2:15" ht="16.5" thickBot="1" x14ac:dyDescent="0.35">
      <c r="B29" s="573"/>
      <c r="C29" s="575"/>
      <c r="D29" s="386" t="s">
        <v>477</v>
      </c>
      <c r="E29" s="387">
        <v>227.92073540028369</v>
      </c>
      <c r="F29" s="387">
        <v>253.15294478872798</v>
      </c>
      <c r="G29" s="387">
        <v>159.63055362161882</v>
      </c>
      <c r="H29" s="387">
        <v>232.51511403922675</v>
      </c>
      <c r="I29" s="387">
        <v>242.56714931769434</v>
      </c>
      <c r="J29" s="397">
        <v>280.22535988372982</v>
      </c>
      <c r="K29" s="393">
        <v>308.06659657778198</v>
      </c>
      <c r="L29" s="387">
        <v>309.31799279651869</v>
      </c>
      <c r="M29" s="387">
        <v>243.20601986101357</v>
      </c>
      <c r="N29" s="389">
        <v>246.37070450461491</v>
      </c>
    </row>
    <row r="30" spans="2:15" ht="16.5" thickTop="1" x14ac:dyDescent="0.3">
      <c r="B30" s="354"/>
      <c r="C30" s="334"/>
      <c r="D30" s="78"/>
      <c r="E30" s="376"/>
      <c r="F30" s="376"/>
      <c r="G30" s="376"/>
      <c r="H30" s="376"/>
      <c r="I30" s="376"/>
      <c r="J30" s="398"/>
      <c r="K30" s="377"/>
      <c r="L30" s="376"/>
      <c r="M30" s="376"/>
      <c r="N30" s="399"/>
      <c r="O30" s="375"/>
    </row>
    <row r="31" spans="2:15" ht="15.75" x14ac:dyDescent="0.3">
      <c r="B31" s="609"/>
      <c r="C31" s="610"/>
      <c r="D31" s="611"/>
      <c r="E31" s="369" t="s">
        <v>462</v>
      </c>
      <c r="F31" s="369" t="s">
        <v>463</v>
      </c>
      <c r="G31" s="369" t="s">
        <v>464</v>
      </c>
      <c r="H31" s="369" t="s">
        <v>465</v>
      </c>
      <c r="I31" s="369" t="s">
        <v>466</v>
      </c>
      <c r="J31" s="369" t="s">
        <v>487</v>
      </c>
      <c r="K31" s="369" t="s">
        <v>467</v>
      </c>
      <c r="L31" s="369" t="s">
        <v>468</v>
      </c>
      <c r="M31" s="369" t="s">
        <v>469</v>
      </c>
      <c r="N31" s="369" t="s">
        <v>470</v>
      </c>
      <c r="O31" s="400"/>
    </row>
    <row r="32" spans="2:15" ht="15.75" x14ac:dyDescent="0.3">
      <c r="B32" s="612" t="s">
        <v>333</v>
      </c>
      <c r="C32" s="614" t="s">
        <v>471</v>
      </c>
      <c r="D32" s="401" t="s">
        <v>472</v>
      </c>
      <c r="E32" s="402">
        <v>261</v>
      </c>
      <c r="F32" s="402">
        <v>256</v>
      </c>
      <c r="G32" s="402">
        <v>264</v>
      </c>
      <c r="H32" s="402">
        <v>198</v>
      </c>
      <c r="I32" s="402">
        <v>445</v>
      </c>
      <c r="J32" s="402">
        <v>24</v>
      </c>
      <c r="K32" s="403">
        <v>38</v>
      </c>
      <c r="L32" s="402">
        <v>184</v>
      </c>
      <c r="M32" s="402">
        <v>235</v>
      </c>
      <c r="N32" s="402">
        <v>1924</v>
      </c>
      <c r="O32" s="404"/>
    </row>
    <row r="33" spans="2:15" ht="15.75" x14ac:dyDescent="0.3">
      <c r="B33" s="566"/>
      <c r="C33" s="569"/>
      <c r="D33" s="360" t="s">
        <v>473</v>
      </c>
      <c r="E33" s="361">
        <v>12.727318007662834</v>
      </c>
      <c r="F33" s="361">
        <v>2.8701171875</v>
      </c>
      <c r="G33" s="361">
        <v>14.082575757575759</v>
      </c>
      <c r="H33" s="361">
        <v>8.5979292929292921</v>
      </c>
      <c r="I33" s="361">
        <v>2.815325842696629</v>
      </c>
      <c r="J33" s="361">
        <v>17.687142857142856</v>
      </c>
      <c r="K33" s="361">
        <v>10.007735849056603</v>
      </c>
      <c r="L33" s="361">
        <v>10.682663043478261</v>
      </c>
      <c r="M33" s="361">
        <v>3.007659574468085</v>
      </c>
      <c r="N33" s="361">
        <v>7.372229729729729</v>
      </c>
      <c r="O33" s="404"/>
    </row>
    <row r="34" spans="2:15" ht="15.75" x14ac:dyDescent="0.3">
      <c r="B34" s="566"/>
      <c r="C34" s="569" t="s">
        <v>70</v>
      </c>
      <c r="D34" s="362" t="s">
        <v>474</v>
      </c>
      <c r="E34" s="363">
        <v>10433</v>
      </c>
      <c r="F34" s="363">
        <v>2440</v>
      </c>
      <c r="G34" s="363">
        <v>789</v>
      </c>
      <c r="H34" s="363">
        <v>743</v>
      </c>
      <c r="I34" s="363">
        <v>195</v>
      </c>
      <c r="J34" s="363">
        <v>601</v>
      </c>
      <c r="K34" s="361">
        <v>1761</v>
      </c>
      <c r="L34" s="363">
        <v>1736</v>
      </c>
      <c r="M34" s="363">
        <v>557</v>
      </c>
      <c r="N34" s="363">
        <v>19682.62727272727</v>
      </c>
      <c r="O34" s="404"/>
    </row>
    <row r="35" spans="2:15" ht="15.75" x14ac:dyDescent="0.3">
      <c r="B35" s="566"/>
      <c r="C35" s="569"/>
      <c r="D35" s="362" t="s">
        <v>473</v>
      </c>
      <c r="E35" s="363">
        <v>65.194694718681106</v>
      </c>
      <c r="F35" s="361">
        <v>81.580565573770485</v>
      </c>
      <c r="G35" s="363">
        <v>63.348073510773126</v>
      </c>
      <c r="H35" s="363">
        <v>40.64880215343203</v>
      </c>
      <c r="I35" s="363">
        <v>24.271728971962617</v>
      </c>
      <c r="J35" s="363">
        <v>85.749467554076546</v>
      </c>
      <c r="K35" s="361">
        <v>74.429063032367978</v>
      </c>
      <c r="L35" s="363">
        <v>48.700875576036864</v>
      </c>
      <c r="M35" s="363">
        <v>55.478473967684018</v>
      </c>
      <c r="N35" s="363">
        <v>64.598657607146862</v>
      </c>
      <c r="O35" s="404"/>
    </row>
    <row r="36" spans="2:15" ht="15.75" x14ac:dyDescent="0.3">
      <c r="B36" s="566"/>
      <c r="C36" s="569"/>
      <c r="D36" s="362" t="s">
        <v>475</v>
      </c>
      <c r="E36" s="363">
        <v>15205.843190836767</v>
      </c>
      <c r="F36" s="363">
        <v>21018.600114754099</v>
      </c>
      <c r="G36" s="363">
        <v>9352.042839036756</v>
      </c>
      <c r="H36" s="363">
        <v>10143.562395693136</v>
      </c>
      <c r="I36" s="363">
        <v>5627.6033644859817</v>
      </c>
      <c r="J36" s="363">
        <v>16148.315374376038</v>
      </c>
      <c r="K36" s="361">
        <v>23716.309545712662</v>
      </c>
      <c r="L36" s="363">
        <v>16617.497338709676</v>
      </c>
      <c r="M36" s="363">
        <v>14502.573393177736</v>
      </c>
      <c r="N36" s="363">
        <v>16317.79431016462</v>
      </c>
      <c r="O36" s="404"/>
    </row>
    <row r="37" spans="2:15" ht="16.5" thickBot="1" x14ac:dyDescent="0.35">
      <c r="B37" s="613"/>
      <c r="C37" s="564"/>
      <c r="D37" s="364" t="s">
        <v>477</v>
      </c>
      <c r="E37" s="365">
        <v>233.23743222436829</v>
      </c>
      <c r="F37" s="365">
        <v>257.64224563689379</v>
      </c>
      <c r="G37" s="365">
        <v>147.6294750691404</v>
      </c>
      <c r="H37" s="365">
        <v>249.54148359416547</v>
      </c>
      <c r="I37" s="365">
        <v>231.85836373612625</v>
      </c>
      <c r="J37" s="365">
        <v>188.31971597015874</v>
      </c>
      <c r="K37" s="405">
        <v>318.64312916849201</v>
      </c>
      <c r="L37" s="365">
        <v>341.21557656113828</v>
      </c>
      <c r="M37" s="365">
        <v>261.40901787647266</v>
      </c>
      <c r="N37" s="365">
        <v>252.60268424462276</v>
      </c>
      <c r="O37" s="404"/>
    </row>
    <row r="38" spans="2:15" ht="15.75" thickTop="1" x14ac:dyDescent="0.25">
      <c r="B38" s="404"/>
      <c r="C38" s="404"/>
      <c r="D38" s="404"/>
      <c r="E38" s="404"/>
      <c r="F38" s="404"/>
      <c r="G38" s="404"/>
      <c r="H38" s="404"/>
      <c r="I38" s="404"/>
      <c r="J38" s="404"/>
      <c r="K38" s="404"/>
      <c r="L38" s="404"/>
      <c r="M38" s="404"/>
      <c r="N38" s="404"/>
      <c r="O38" s="404"/>
    </row>
    <row r="39" spans="2:15" x14ac:dyDescent="0.25">
      <c r="B39" s="404"/>
      <c r="C39" s="404"/>
      <c r="D39" s="404"/>
      <c r="E39" s="404"/>
      <c r="F39" s="404"/>
      <c r="G39" s="404"/>
      <c r="H39" s="404"/>
      <c r="I39" s="404"/>
      <c r="J39" s="404"/>
      <c r="K39" s="404"/>
      <c r="L39" s="404"/>
      <c r="M39" s="404"/>
      <c r="N39" s="404"/>
      <c r="O39" s="404"/>
    </row>
    <row r="40" spans="2:15" x14ac:dyDescent="0.25">
      <c r="B40" s="404"/>
      <c r="C40" s="404"/>
      <c r="D40" s="404"/>
      <c r="E40" s="404"/>
      <c r="F40" s="404"/>
      <c r="G40" s="404"/>
      <c r="H40" s="404"/>
      <c r="I40" s="404"/>
      <c r="J40" s="404"/>
      <c r="K40" s="404"/>
      <c r="L40" s="404"/>
      <c r="M40" s="404"/>
      <c r="N40" s="404"/>
      <c r="O40" s="404"/>
    </row>
    <row r="42" spans="2:15" ht="15.75" x14ac:dyDescent="0.3">
      <c r="C42" s="156"/>
      <c r="D42" s="156"/>
      <c r="E42" s="331" t="s">
        <v>462</v>
      </c>
      <c r="F42" s="331" t="s">
        <v>463</v>
      </c>
      <c r="G42" s="331" t="s">
        <v>467</v>
      </c>
      <c r="H42" s="331" t="s">
        <v>468</v>
      </c>
      <c r="I42" s="331" t="s">
        <v>464</v>
      </c>
      <c r="J42" s="331" t="s">
        <v>465</v>
      </c>
      <c r="K42" s="331" t="s">
        <v>487</v>
      </c>
      <c r="L42" s="331" t="s">
        <v>469</v>
      </c>
      <c r="M42" s="331" t="s">
        <v>466</v>
      </c>
    </row>
    <row r="43" spans="2:15" ht="15.75" x14ac:dyDescent="0.3">
      <c r="C43" s="345"/>
      <c r="D43" s="406" t="s">
        <v>471</v>
      </c>
      <c r="E43" s="392">
        <v>261</v>
      </c>
      <c r="F43" s="392">
        <v>256</v>
      </c>
      <c r="G43" s="392">
        <v>38</v>
      </c>
      <c r="H43" s="392">
        <v>184</v>
      </c>
      <c r="I43" s="392">
        <v>264</v>
      </c>
      <c r="J43" s="392">
        <v>198</v>
      </c>
      <c r="K43" s="392">
        <v>24</v>
      </c>
      <c r="L43" s="392">
        <v>235</v>
      </c>
      <c r="M43" s="392">
        <v>445</v>
      </c>
    </row>
    <row r="44" spans="2:15" ht="15.75" x14ac:dyDescent="0.3">
      <c r="C44" s="344"/>
      <c r="D44" s="406" t="s">
        <v>70</v>
      </c>
      <c r="E44" s="396">
        <v>10433</v>
      </c>
      <c r="F44" s="396">
        <v>2440</v>
      </c>
      <c r="G44" s="396">
        <v>1761</v>
      </c>
      <c r="H44" s="396">
        <v>1736</v>
      </c>
      <c r="I44" s="396">
        <v>789</v>
      </c>
      <c r="J44" s="396">
        <v>743</v>
      </c>
      <c r="K44" s="396">
        <v>601</v>
      </c>
      <c r="L44" s="396">
        <v>557</v>
      </c>
      <c r="M44" s="396">
        <v>195</v>
      </c>
    </row>
    <row r="45" spans="2:15" ht="15.75" x14ac:dyDescent="0.3">
      <c r="C45" s="344"/>
      <c r="D45" s="406"/>
      <c r="E45" s="435">
        <v>2.4406209089208902E-2</v>
      </c>
      <c r="F45" s="435">
        <v>9.4955489614243327E-2</v>
      </c>
      <c r="G45" s="435">
        <v>2.1122846025569762E-2</v>
      </c>
      <c r="H45" s="435">
        <v>9.583333333333334E-2</v>
      </c>
      <c r="I45" s="435">
        <v>0.25071225071225073</v>
      </c>
      <c r="J45" s="435">
        <v>0.2104144527098831</v>
      </c>
      <c r="K45" s="435">
        <v>3.8399999999999997E-2</v>
      </c>
      <c r="L45" s="435">
        <v>0.29671717171717171</v>
      </c>
      <c r="M45" s="435">
        <v>0.6953125</v>
      </c>
    </row>
    <row r="46" spans="2:15" ht="15.75" x14ac:dyDescent="0.3">
      <c r="C46" s="344"/>
      <c r="D46" s="406"/>
      <c r="E46" s="331" t="s">
        <v>462</v>
      </c>
      <c r="F46" s="331" t="s">
        <v>463</v>
      </c>
      <c r="G46" s="331" t="s">
        <v>464</v>
      </c>
      <c r="H46" s="331" t="s">
        <v>465</v>
      </c>
      <c r="I46" s="331" t="s">
        <v>466</v>
      </c>
      <c r="J46" s="331" t="s">
        <v>487</v>
      </c>
      <c r="K46" s="331" t="s">
        <v>467</v>
      </c>
      <c r="L46" s="331" t="s">
        <v>468</v>
      </c>
      <c r="M46" s="331" t="s">
        <v>469</v>
      </c>
    </row>
    <row r="47" spans="2:15" ht="15.75" x14ac:dyDescent="0.3">
      <c r="C47" s="345" t="s">
        <v>473</v>
      </c>
      <c r="D47" s="406" t="s">
        <v>471</v>
      </c>
      <c r="E47" s="436">
        <v>12.727318007662834</v>
      </c>
      <c r="F47" s="436">
        <v>2.8701171875</v>
      </c>
      <c r="G47" s="436">
        <v>14.082575757575759</v>
      </c>
      <c r="H47" s="436">
        <v>8.5979292929292921</v>
      </c>
      <c r="I47" s="436">
        <v>2.815325842696629</v>
      </c>
      <c r="J47" s="436">
        <v>17.687142857142856</v>
      </c>
      <c r="K47" s="436">
        <v>10.007735849056603</v>
      </c>
      <c r="L47" s="436">
        <v>10.682663043478261</v>
      </c>
      <c r="M47" s="436">
        <v>3.007659574468085</v>
      </c>
    </row>
    <row r="48" spans="2:15" ht="15.75" x14ac:dyDescent="0.3">
      <c r="C48" s="344" t="s">
        <v>473</v>
      </c>
      <c r="D48" s="406" t="s">
        <v>70</v>
      </c>
      <c r="E48" s="436">
        <v>65.194694718681106</v>
      </c>
      <c r="F48" s="436">
        <v>81.580565573770485</v>
      </c>
      <c r="G48" s="436">
        <v>63.348073510773126</v>
      </c>
      <c r="H48" s="436">
        <v>40.64880215343203</v>
      </c>
      <c r="I48" s="436">
        <v>24.271728971962617</v>
      </c>
      <c r="J48" s="436">
        <v>85.749467554076546</v>
      </c>
      <c r="K48" s="436">
        <v>74.429063032367978</v>
      </c>
      <c r="L48" s="436">
        <v>48.700875576036864</v>
      </c>
      <c r="M48" s="436">
        <v>55.478473967684018</v>
      </c>
    </row>
    <row r="49" spans="2:19" ht="15.75" x14ac:dyDescent="0.3">
      <c r="C49" s="156"/>
      <c r="D49" s="156"/>
      <c r="E49" s="331" t="s">
        <v>467</v>
      </c>
      <c r="F49" s="331" t="s">
        <v>463</v>
      </c>
      <c r="G49" s="331" t="s">
        <v>468</v>
      </c>
      <c r="H49" s="331" t="s">
        <v>487</v>
      </c>
      <c r="I49" s="331" t="s">
        <v>462</v>
      </c>
      <c r="J49" s="331" t="s">
        <v>469</v>
      </c>
      <c r="K49" s="331" t="s">
        <v>465</v>
      </c>
      <c r="L49" s="331" t="s">
        <v>464</v>
      </c>
      <c r="M49" s="331" t="s">
        <v>466</v>
      </c>
    </row>
    <row r="50" spans="2:19" ht="15.75" x14ac:dyDescent="0.3">
      <c r="C50" s="156"/>
      <c r="D50" s="344" t="s">
        <v>475</v>
      </c>
      <c r="E50" s="396">
        <v>145.34016727333906</v>
      </c>
      <c r="F50" s="396">
        <v>128.80785059081956</v>
      </c>
      <c r="G50" s="396">
        <v>101.83666384591186</v>
      </c>
      <c r="H50" s="396">
        <v>98.961385757369115</v>
      </c>
      <c r="I50" s="396">
        <v>93.18565304726755</v>
      </c>
      <c r="J50" s="396">
        <v>88.875819351049458</v>
      </c>
      <c r="K50" s="396">
        <v>62.162582778571647</v>
      </c>
      <c r="L50" s="396">
        <v>57.311929916969333</v>
      </c>
      <c r="M50" s="396">
        <v>34.487524830365437</v>
      </c>
    </row>
    <row r="51" spans="2:19" ht="15.75" x14ac:dyDescent="0.3">
      <c r="C51" s="156"/>
      <c r="D51" s="344" t="s">
        <v>477</v>
      </c>
      <c r="E51" s="396">
        <v>126.14399966546479</v>
      </c>
      <c r="F51" s="396">
        <v>101.99505456853763</v>
      </c>
      <c r="G51" s="396">
        <v>135.07994880636423</v>
      </c>
      <c r="H51" s="396">
        <v>74.55174775094163</v>
      </c>
      <c r="I51" s="396">
        <v>92.333710911202743</v>
      </c>
      <c r="J51" s="396">
        <v>103.48623913407101</v>
      </c>
      <c r="K51" s="396">
        <v>98.788136135761405</v>
      </c>
      <c r="L51" s="396">
        <v>58.443351665326979</v>
      </c>
      <c r="M51" s="396">
        <v>91.787767192367795</v>
      </c>
    </row>
    <row r="52" spans="2:19" ht="15.75" x14ac:dyDescent="0.3">
      <c r="D52" s="325"/>
      <c r="E52" s="371"/>
      <c r="F52" s="373"/>
      <c r="G52" s="373"/>
      <c r="H52" s="373"/>
      <c r="I52" s="373"/>
      <c r="J52" s="373"/>
      <c r="K52" s="373"/>
      <c r="L52" s="373"/>
      <c r="M52" s="373"/>
      <c r="N52" s="373"/>
      <c r="O52" s="375"/>
    </row>
    <row r="53" spans="2:19" x14ac:dyDescent="0.25">
      <c r="C53" s="353"/>
      <c r="D53" s="353"/>
      <c r="E53" s="353"/>
    </row>
    <row r="54" spans="2:19" ht="15.75" x14ac:dyDescent="0.3">
      <c r="C54" s="158"/>
      <c r="D54" s="158"/>
      <c r="E54" s="158"/>
      <c r="F54" s="245" t="s">
        <v>462</v>
      </c>
      <c r="G54" s="245" t="s">
        <v>463</v>
      </c>
      <c r="H54" s="245" t="s">
        <v>464</v>
      </c>
      <c r="I54" s="245" t="s">
        <v>465</v>
      </c>
      <c r="J54" s="245" t="s">
        <v>466</v>
      </c>
      <c r="K54" s="245" t="s">
        <v>487</v>
      </c>
      <c r="L54" s="245" t="s">
        <v>467</v>
      </c>
      <c r="M54" s="245" t="s">
        <v>468</v>
      </c>
      <c r="N54" s="245" t="s">
        <v>469</v>
      </c>
      <c r="O54" s="413" t="s">
        <v>489</v>
      </c>
    </row>
    <row r="55" spans="2:19" ht="15" customHeight="1" x14ac:dyDescent="0.25">
      <c r="C55" s="616" t="s">
        <v>492</v>
      </c>
      <c r="D55" s="618" t="s">
        <v>473</v>
      </c>
      <c r="E55" s="158" t="s">
        <v>483</v>
      </c>
      <c r="F55" s="368">
        <v>12.727318007662834</v>
      </c>
      <c r="G55" s="368">
        <v>2.8701171875</v>
      </c>
      <c r="H55" s="368">
        <v>14.082575757575759</v>
      </c>
      <c r="I55" s="368">
        <v>8.5979292929292921</v>
      </c>
      <c r="J55" s="368">
        <v>2.815325842696629</v>
      </c>
      <c r="K55" s="368">
        <v>17.687142857142856</v>
      </c>
      <c r="L55" s="368">
        <v>10.007735849056603</v>
      </c>
      <c r="M55" s="368">
        <v>10.682663043478261</v>
      </c>
      <c r="N55" s="368">
        <v>3.007659574468085</v>
      </c>
      <c r="O55" s="156"/>
    </row>
    <row r="56" spans="2:19" x14ac:dyDescent="0.25">
      <c r="C56" s="617"/>
      <c r="D56" s="619"/>
      <c r="E56" s="158" t="s">
        <v>484</v>
      </c>
      <c r="F56" s="363">
        <v>65.194694718681106</v>
      </c>
      <c r="G56" s="361">
        <v>81.580565573770485</v>
      </c>
      <c r="H56" s="363">
        <v>63.348073510773126</v>
      </c>
      <c r="I56" s="363">
        <v>40.64880215343203</v>
      </c>
      <c r="J56" s="363">
        <v>24.271728971962617</v>
      </c>
      <c r="K56" s="363">
        <v>85.749467554076546</v>
      </c>
      <c r="L56" s="361">
        <v>74.429063032367978</v>
      </c>
      <c r="M56" s="363">
        <v>48.700875576036864</v>
      </c>
      <c r="N56" s="363">
        <v>55.478473967684018</v>
      </c>
      <c r="O56" s="156"/>
    </row>
    <row r="57" spans="2:19" x14ac:dyDescent="0.25">
      <c r="C57" s="420"/>
      <c r="D57" s="414"/>
      <c r="E57" s="158" t="s">
        <v>490</v>
      </c>
      <c r="F57" s="74">
        <v>12.727318007662834</v>
      </c>
      <c r="G57" s="74">
        <v>2.8701171875</v>
      </c>
      <c r="H57" s="74">
        <v>14.082575757575759</v>
      </c>
      <c r="I57" s="74">
        <v>8.5979292929292921</v>
      </c>
      <c r="J57" s="74">
        <v>2.815325842696629</v>
      </c>
      <c r="K57" s="74">
        <v>17.687142857142856</v>
      </c>
      <c r="L57" s="324">
        <v>10.007735849056603</v>
      </c>
      <c r="M57" s="324">
        <v>10.682663043478261</v>
      </c>
      <c r="N57" s="324">
        <v>3.007659574468085</v>
      </c>
      <c r="O57" s="324">
        <v>6.2016666666666671</v>
      </c>
    </row>
    <row r="58" spans="2:19" x14ac:dyDescent="0.25">
      <c r="C58" s="158"/>
      <c r="D58" s="415" t="s">
        <v>491</v>
      </c>
      <c r="E58" s="158" t="s">
        <v>484</v>
      </c>
      <c r="F58" s="368">
        <v>15205.843190836767</v>
      </c>
      <c r="G58" s="368">
        <v>21018.600114754099</v>
      </c>
      <c r="H58" s="368">
        <v>9352.042839036756</v>
      </c>
      <c r="I58" s="368">
        <v>10143.562395693136</v>
      </c>
      <c r="J58" s="368">
        <v>5627.6033644859817</v>
      </c>
      <c r="K58" s="368">
        <v>16148.315374376038</v>
      </c>
      <c r="L58" s="368">
        <v>23716.309545712662</v>
      </c>
      <c r="M58" s="368">
        <v>16617.497338709676</v>
      </c>
      <c r="N58" s="368">
        <v>14502.573393177736</v>
      </c>
      <c r="O58" s="74">
        <v>16317.79431016462</v>
      </c>
    </row>
    <row r="60" spans="2:19" ht="15.75" x14ac:dyDescent="0.3">
      <c r="B60" s="371"/>
      <c r="C60" s="615"/>
      <c r="D60" s="416"/>
      <c r="E60" s="370"/>
      <c r="F60" s="409"/>
      <c r="G60" s="409"/>
      <c r="H60" s="409"/>
      <c r="I60" s="409"/>
      <c r="J60" s="409"/>
      <c r="K60" s="409"/>
      <c r="L60" s="409"/>
      <c r="M60" s="409"/>
      <c r="N60" s="409"/>
      <c r="O60" s="371"/>
      <c r="P60" s="375"/>
      <c r="Q60" s="375"/>
      <c r="R60" s="375"/>
      <c r="S60" s="375"/>
    </row>
    <row r="61" spans="2:19" ht="15.75" x14ac:dyDescent="0.3">
      <c r="B61" s="371"/>
      <c r="C61" s="615"/>
      <c r="D61" s="416"/>
      <c r="E61" s="370"/>
      <c r="F61" s="371"/>
      <c r="G61" s="371"/>
      <c r="H61" s="371"/>
      <c r="I61" s="371"/>
      <c r="J61" s="371"/>
      <c r="K61" s="371"/>
      <c r="L61" s="371"/>
      <c r="M61" s="371"/>
      <c r="N61" s="371"/>
      <c r="O61" s="371"/>
      <c r="P61" s="375"/>
      <c r="Q61" s="375"/>
      <c r="R61" s="375"/>
      <c r="S61" s="375"/>
    </row>
    <row r="62" spans="2:19" x14ac:dyDescent="0.25">
      <c r="B62" s="371"/>
      <c r="C62" s="417"/>
      <c r="D62" s="370"/>
      <c r="E62" s="370"/>
      <c r="F62" s="377"/>
      <c r="G62" s="410"/>
      <c r="H62" s="410"/>
      <c r="I62" s="410"/>
      <c r="J62" s="410"/>
      <c r="K62" s="410"/>
      <c r="L62" s="325"/>
      <c r="M62" s="325"/>
      <c r="N62" s="325"/>
      <c r="O62" s="325"/>
    </row>
    <row r="63" spans="2:19" ht="15.75" x14ac:dyDescent="0.3">
      <c r="B63" s="371"/>
      <c r="C63" s="417"/>
      <c r="D63" s="416"/>
      <c r="E63" s="370"/>
      <c r="F63" s="418"/>
      <c r="G63" s="411"/>
      <c r="H63" s="411"/>
      <c r="I63" s="411"/>
      <c r="J63" s="411"/>
      <c r="K63" s="411"/>
      <c r="L63" s="325"/>
      <c r="M63" s="325"/>
      <c r="N63" s="325"/>
      <c r="O63" s="325"/>
    </row>
    <row r="64" spans="2:19" x14ac:dyDescent="0.25">
      <c r="B64" s="371"/>
      <c r="C64" s="377"/>
      <c r="D64" s="377"/>
      <c r="E64" s="377"/>
      <c r="F64" s="377"/>
      <c r="G64" s="410"/>
      <c r="H64" s="410"/>
      <c r="I64" s="410"/>
      <c r="J64" s="410"/>
      <c r="K64" s="410"/>
      <c r="L64" s="325"/>
      <c r="M64" s="325"/>
      <c r="N64" s="325"/>
      <c r="O64" s="325"/>
    </row>
    <row r="65" spans="2:15" x14ac:dyDescent="0.25">
      <c r="B65" s="371"/>
      <c r="C65" s="371"/>
      <c r="D65" s="371"/>
      <c r="E65" s="371"/>
      <c r="F65" s="371"/>
      <c r="G65" s="325"/>
      <c r="H65" s="325"/>
      <c r="I65" s="325"/>
      <c r="J65" s="325"/>
      <c r="K65" s="325"/>
      <c r="L65" s="325"/>
      <c r="M65" s="325"/>
      <c r="N65" s="325"/>
      <c r="O65" s="325"/>
    </row>
    <row r="66" spans="2:15" x14ac:dyDescent="0.25">
      <c r="B66" s="371"/>
      <c r="C66" s="419"/>
      <c r="D66" s="418"/>
      <c r="E66" s="418"/>
      <c r="F66" s="418"/>
      <c r="G66" s="411"/>
      <c r="H66" s="411"/>
      <c r="I66" s="411"/>
      <c r="J66" s="411"/>
      <c r="K66" s="411"/>
      <c r="L66" s="411"/>
      <c r="M66" s="411"/>
      <c r="N66" s="325"/>
      <c r="O66" s="325"/>
    </row>
    <row r="67" spans="2:15" x14ac:dyDescent="0.25">
      <c r="B67" s="371"/>
      <c r="C67" s="371"/>
      <c r="D67" s="371"/>
      <c r="E67" s="371"/>
      <c r="F67" s="371"/>
      <c r="G67" s="325"/>
      <c r="H67" s="325"/>
      <c r="I67" s="325"/>
      <c r="J67" s="325"/>
      <c r="K67" s="325"/>
      <c r="L67" s="325"/>
      <c r="M67" s="325"/>
      <c r="N67" s="325"/>
      <c r="O67" s="325"/>
    </row>
    <row r="68" spans="2:15" x14ac:dyDescent="0.25">
      <c r="B68" s="325"/>
      <c r="C68" s="410"/>
      <c r="D68" s="410"/>
      <c r="E68" s="410"/>
      <c r="F68" s="410"/>
      <c r="G68" s="410"/>
      <c r="H68" s="410"/>
      <c r="I68" s="410"/>
      <c r="J68" s="410"/>
      <c r="K68" s="410"/>
      <c r="L68" s="410"/>
      <c r="M68" s="325"/>
      <c r="N68" s="325"/>
      <c r="O68" s="325"/>
    </row>
    <row r="69" spans="2:15" x14ac:dyDescent="0.25">
      <c r="B69" s="325"/>
      <c r="C69" s="410"/>
      <c r="D69" s="410"/>
      <c r="E69" s="410"/>
      <c r="F69" s="410"/>
      <c r="G69" s="410"/>
      <c r="H69" s="410"/>
      <c r="I69" s="410"/>
      <c r="J69" s="410"/>
      <c r="K69" s="410"/>
      <c r="L69" s="410"/>
      <c r="M69" s="325"/>
      <c r="N69" s="325"/>
      <c r="O69" s="325"/>
    </row>
    <row r="70" spans="2:15" x14ac:dyDescent="0.25">
      <c r="B70" s="325"/>
      <c r="C70" s="410"/>
      <c r="D70" s="410"/>
      <c r="E70" s="410"/>
      <c r="F70" s="410"/>
      <c r="G70" s="410"/>
      <c r="H70" s="410"/>
      <c r="I70" s="410"/>
      <c r="J70" s="410"/>
      <c r="K70" s="410"/>
      <c r="L70" s="410"/>
      <c r="M70" s="325"/>
      <c r="N70" s="325"/>
      <c r="O70" s="325"/>
    </row>
    <row r="71" spans="2:15" x14ac:dyDescent="0.25">
      <c r="B71" s="325"/>
      <c r="C71" s="410"/>
      <c r="D71" s="410"/>
      <c r="E71" s="410"/>
      <c r="F71" s="410"/>
      <c r="G71" s="410"/>
      <c r="H71" s="410"/>
      <c r="I71" s="410"/>
      <c r="J71" s="410"/>
      <c r="K71" s="410"/>
      <c r="L71" s="410"/>
      <c r="M71" s="325"/>
      <c r="N71" s="325"/>
      <c r="O71" s="325"/>
    </row>
    <row r="72" spans="2:15" x14ac:dyDescent="0.25">
      <c r="B72" s="325"/>
      <c r="C72" s="410"/>
      <c r="D72" s="410"/>
      <c r="E72" s="410"/>
      <c r="F72" s="410"/>
      <c r="G72" s="410"/>
      <c r="H72" s="410"/>
      <c r="I72" s="410"/>
      <c r="J72" s="410"/>
      <c r="K72" s="410"/>
      <c r="L72" s="410"/>
      <c r="M72" s="325"/>
      <c r="N72" s="325"/>
      <c r="O72" s="325"/>
    </row>
    <row r="73" spans="2:15" x14ac:dyDescent="0.25">
      <c r="B73" s="325"/>
      <c r="C73" s="410"/>
      <c r="D73" s="410"/>
      <c r="E73" s="410"/>
      <c r="F73" s="410"/>
      <c r="G73" s="410"/>
      <c r="H73" s="410"/>
      <c r="I73" s="410"/>
      <c r="J73" s="410"/>
      <c r="K73" s="410"/>
      <c r="L73" s="410"/>
      <c r="M73" s="325"/>
      <c r="N73" s="325"/>
      <c r="O73" s="325"/>
    </row>
    <row r="74" spans="2:15" x14ac:dyDescent="0.25">
      <c r="B74" s="325"/>
      <c r="C74" s="410"/>
      <c r="D74" s="410"/>
      <c r="E74" s="410"/>
      <c r="F74" s="410"/>
      <c r="G74" s="410"/>
      <c r="H74" s="410"/>
      <c r="I74" s="410"/>
      <c r="J74" s="410"/>
      <c r="K74" s="410"/>
      <c r="L74" s="410"/>
      <c r="M74" s="325"/>
      <c r="N74" s="325"/>
      <c r="O74" s="325"/>
    </row>
    <row r="75" spans="2:15" x14ac:dyDescent="0.25">
      <c r="B75" s="325"/>
      <c r="C75" s="410"/>
      <c r="D75" s="410"/>
      <c r="E75" s="410"/>
      <c r="F75" s="410"/>
      <c r="G75" s="410"/>
      <c r="H75" s="410"/>
      <c r="I75" s="410"/>
      <c r="J75" s="410"/>
      <c r="K75" s="410"/>
      <c r="L75" s="410"/>
      <c r="M75" s="325"/>
      <c r="N75" s="325"/>
      <c r="O75" s="325"/>
    </row>
    <row r="76" spans="2:15" x14ac:dyDescent="0.25">
      <c r="B76" s="325"/>
      <c r="C76" s="410"/>
      <c r="D76" s="410"/>
      <c r="E76" s="410"/>
      <c r="F76" s="410"/>
      <c r="G76" s="410"/>
      <c r="H76" s="410"/>
      <c r="I76" s="410"/>
      <c r="J76" s="410"/>
      <c r="K76" s="410"/>
      <c r="L76" s="410"/>
      <c r="M76" s="325"/>
      <c r="N76" s="325"/>
      <c r="O76" s="325"/>
    </row>
    <row r="77" spans="2:15" x14ac:dyDescent="0.25">
      <c r="B77" s="325"/>
      <c r="C77" s="410"/>
      <c r="D77" s="410"/>
      <c r="E77" s="410"/>
      <c r="F77" s="410"/>
      <c r="G77" s="410"/>
      <c r="H77" s="410"/>
      <c r="I77" s="410"/>
      <c r="J77" s="410"/>
      <c r="K77" s="410"/>
      <c r="L77" s="410"/>
      <c r="M77" s="325"/>
      <c r="N77" s="325"/>
      <c r="O77" s="325"/>
    </row>
    <row r="78" spans="2:15" x14ac:dyDescent="0.25">
      <c r="B78" s="325"/>
      <c r="C78" s="410"/>
      <c r="D78" s="410"/>
      <c r="E78" s="410"/>
      <c r="F78" s="410"/>
      <c r="G78" s="410"/>
      <c r="H78" s="410"/>
      <c r="I78" s="410"/>
      <c r="J78" s="410"/>
      <c r="K78" s="410"/>
      <c r="L78" s="410"/>
      <c r="M78" s="325"/>
      <c r="N78" s="325"/>
      <c r="O78" s="325"/>
    </row>
    <row r="79" spans="2:15" x14ac:dyDescent="0.25">
      <c r="B79" s="325"/>
      <c r="C79" s="411"/>
      <c r="D79" s="411"/>
      <c r="E79" s="411"/>
      <c r="F79" s="411"/>
      <c r="G79" s="411"/>
      <c r="H79" s="411"/>
      <c r="I79" s="411"/>
      <c r="J79" s="411"/>
      <c r="K79" s="411"/>
      <c r="L79" s="411"/>
      <c r="M79" s="325"/>
      <c r="N79" s="325"/>
      <c r="O79" s="325"/>
    </row>
    <row r="80" spans="2:15" x14ac:dyDescent="0.25">
      <c r="B80" s="325"/>
      <c r="C80" s="410"/>
      <c r="D80" s="410"/>
      <c r="E80" s="410"/>
      <c r="F80" s="410"/>
      <c r="G80" s="410"/>
      <c r="H80" s="410"/>
      <c r="I80" s="410"/>
      <c r="J80" s="410"/>
      <c r="K80" s="410"/>
      <c r="L80" s="410"/>
      <c r="M80" s="325"/>
      <c r="N80" s="325"/>
      <c r="O80" s="325"/>
    </row>
    <row r="81" spans="2:15" x14ac:dyDescent="0.25">
      <c r="B81" s="325"/>
      <c r="C81" s="325"/>
      <c r="D81" s="325"/>
      <c r="E81" s="325"/>
      <c r="F81" s="325"/>
      <c r="G81" s="325"/>
      <c r="H81" s="325"/>
      <c r="I81" s="325"/>
      <c r="J81" s="325"/>
      <c r="K81" s="325"/>
      <c r="L81" s="325"/>
      <c r="M81" s="325"/>
      <c r="N81" s="325"/>
      <c r="O81" s="325"/>
    </row>
    <row r="82" spans="2:15" x14ac:dyDescent="0.25">
      <c r="B82" s="325"/>
      <c r="C82" s="325"/>
      <c r="D82" s="325"/>
      <c r="E82" s="325"/>
      <c r="F82" s="325"/>
      <c r="G82" s="325"/>
      <c r="H82" s="325"/>
      <c r="I82" s="325"/>
      <c r="J82" s="325"/>
      <c r="K82" s="325"/>
      <c r="L82" s="325"/>
      <c r="M82" s="325"/>
      <c r="N82" s="325"/>
      <c r="O82" s="325"/>
    </row>
    <row r="83" spans="2:15" x14ac:dyDescent="0.25">
      <c r="B83" s="325"/>
      <c r="C83" s="410"/>
      <c r="D83" s="410"/>
      <c r="E83" s="410"/>
      <c r="F83" s="410"/>
      <c r="G83" s="410"/>
      <c r="H83" s="410"/>
      <c r="I83" s="410"/>
      <c r="J83" s="410"/>
      <c r="K83" s="410"/>
      <c r="L83" s="410"/>
      <c r="M83" s="410"/>
      <c r="N83" s="410"/>
      <c r="O83" s="325"/>
    </row>
    <row r="84" spans="2:15" x14ac:dyDescent="0.25">
      <c r="B84" s="325"/>
      <c r="C84" s="325"/>
      <c r="D84" s="325"/>
      <c r="E84" s="325"/>
      <c r="F84" s="325"/>
      <c r="G84" s="325"/>
      <c r="H84" s="325"/>
      <c r="I84" s="325"/>
      <c r="J84" s="325"/>
      <c r="K84" s="325"/>
      <c r="L84" s="325"/>
      <c r="M84" s="325"/>
      <c r="N84" s="325"/>
      <c r="O84" s="325"/>
    </row>
    <row r="85" spans="2:15" x14ac:dyDescent="0.25">
      <c r="B85" s="325"/>
      <c r="C85" s="411"/>
      <c r="D85" s="411"/>
      <c r="E85" s="411"/>
      <c r="F85" s="411"/>
      <c r="G85" s="411"/>
      <c r="H85" s="411"/>
      <c r="I85" s="411"/>
      <c r="J85" s="411"/>
      <c r="K85" s="411"/>
      <c r="L85" s="411"/>
      <c r="M85" s="411"/>
      <c r="N85" s="411"/>
      <c r="O85" s="325"/>
    </row>
    <row r="86" spans="2:15" x14ac:dyDescent="0.25">
      <c r="B86" s="325"/>
      <c r="C86" s="412"/>
      <c r="D86" s="412"/>
      <c r="E86" s="412"/>
      <c r="F86" s="412"/>
      <c r="G86" s="412"/>
      <c r="H86" s="412"/>
      <c r="I86" s="412"/>
      <c r="J86" s="412"/>
      <c r="K86" s="412"/>
      <c r="L86" s="412"/>
      <c r="M86" s="412"/>
      <c r="N86" s="412"/>
      <c r="O86" s="325"/>
    </row>
  </sheetData>
  <mergeCells count="20">
    <mergeCell ref="B5:D5"/>
    <mergeCell ref="B6:B11"/>
    <mergeCell ref="C6:C7"/>
    <mergeCell ref="C8:C11"/>
    <mergeCell ref="B12:B17"/>
    <mergeCell ref="C12:C13"/>
    <mergeCell ref="C14:C17"/>
    <mergeCell ref="B18:B23"/>
    <mergeCell ref="C18:C19"/>
    <mergeCell ref="C20:C23"/>
    <mergeCell ref="B24:B29"/>
    <mergeCell ref="C24:C25"/>
    <mergeCell ref="C26:C29"/>
    <mergeCell ref="B31:D31"/>
    <mergeCell ref="B32:B37"/>
    <mergeCell ref="C32:C33"/>
    <mergeCell ref="C34:C37"/>
    <mergeCell ref="C60:C61"/>
    <mergeCell ref="C55:C56"/>
    <mergeCell ref="D55:D56"/>
  </mergeCells>
  <pageMargins left="0.7" right="0.7" top="0.75" bottom="0.75" header="0.3" footer="0.3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7</vt:i4>
      </vt:variant>
    </vt:vector>
  </HeadingPairs>
  <TitlesOfParts>
    <vt:vector size="28" baseType="lpstr">
      <vt:lpstr>sommaire</vt:lpstr>
      <vt:lpstr>champs20définition </vt:lpstr>
      <vt:lpstr>synthese</vt:lpstr>
      <vt:lpstr>T1_oc</vt:lpstr>
      <vt:lpstr>RA_OC</vt:lpstr>
      <vt:lpstr>T1_LR</vt:lpstr>
      <vt:lpstr>RA20_LR</vt:lpstr>
      <vt:lpstr>T1_MP</vt:lpstr>
      <vt:lpstr>RA20_MP</vt:lpstr>
      <vt:lpstr>T1_ZM</vt:lpstr>
      <vt:lpstr>RA20_ZM</vt:lpstr>
      <vt:lpstr>OCM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RA20_LR!Zone_d_impression</vt:lpstr>
      <vt:lpstr>RA20_MP!Zone_d_impression</vt:lpstr>
      <vt:lpstr>RA20_ZM!Zone_d_impression</vt:lpstr>
      <vt:lpstr>T1_LR!Zone_d_impression</vt:lpstr>
      <vt:lpstr>T1_MP!Zone_d_impression</vt:lpstr>
      <vt:lpstr>T1_oc!Zone_d_impression</vt:lpstr>
      <vt:lpstr>T1_ZM!Zone_d_impression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dcterms:created xsi:type="dcterms:W3CDTF">2025-06-26T13:56:20Z</dcterms:created>
  <dcterms:modified xsi:type="dcterms:W3CDTF">2025-09-04T14:45:19Z</dcterms:modified>
</cp:coreProperties>
</file>