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02-politiques_publiques\13-connaissances_statistiques\14-publications_internet\2. données\2 productions végétales\pac parcelles constatees\2023\"/>
    </mc:Choice>
  </mc:AlternateContent>
  <bookViews>
    <workbookView xWindow="0" yWindow="0" windowWidth="28800" windowHeight="12330"/>
  </bookViews>
  <sheets>
    <sheet name="Définitions" sheetId="5" r:id="rId1"/>
    <sheet name="régions" sheetId="13" r:id="rId2"/>
    <sheet name="départements" sheetId="14" r:id="rId3"/>
    <sheet name="cantons" sheetId="15" r:id="rId4"/>
    <sheet name="petite région agricole" sheetId="18" r:id="rId5"/>
  </sheets>
  <definedNames>
    <definedName name="_xlnm._FilterDatabase" localSheetId="3" hidden="1">cantons!$A$5:$AP$248</definedName>
    <definedName name="_xlnm._FilterDatabase" localSheetId="2" hidden="1">départements!$A$5:$AP$154</definedName>
    <definedName name="_xlnm._FilterDatabase" localSheetId="4" hidden="1">'petite région agricole'!$A$5:$AP$99</definedName>
    <definedName name="_xlnm._FilterDatabase" localSheetId="1" hidden="1">régions!$A$5:$L$154</definedName>
    <definedName name="annee">Définitions!$A$2</definedName>
    <definedName name="_xlnm.Print_Titles" localSheetId="3">cantons!$A:$B,cantons!#REF!</definedName>
    <definedName name="_xlnm.Print_Titles" localSheetId="2">départements!#REF!,départements!#REF!</definedName>
    <definedName name="_xlnm.Print_Titles" localSheetId="4">'petite région agricole'!$A:$B,'petite région agricole'!#REF!</definedName>
    <definedName name="_xlnm.Print_Titles" localSheetId="1">régions!$A:$A,régions!#REF!</definedName>
  </definedNames>
  <calcPr calcId="162913"/>
</workbook>
</file>

<file path=xl/calcChain.xml><?xml version="1.0" encoding="utf-8"?>
<calcChain xmlns="http://schemas.openxmlformats.org/spreadsheetml/2006/main">
  <c r="AP33" i="14" l="1"/>
  <c r="AP21" i="14"/>
  <c r="A2" i="18" l="1"/>
  <c r="A2" i="15"/>
  <c r="A2" i="14"/>
  <c r="A2" i="13"/>
  <c r="AP7" i="18" l="1"/>
  <c r="AP8" i="18"/>
  <c r="AP9" i="18"/>
  <c r="AP10" i="18"/>
  <c r="AP11" i="18"/>
  <c r="AP12" i="18"/>
  <c r="AP13" i="18"/>
  <c r="AP14" i="18"/>
  <c r="AP15" i="18"/>
  <c r="AP16" i="18"/>
  <c r="AP17" i="18"/>
  <c r="AP18" i="18"/>
  <c r="AP19" i="18"/>
  <c r="AP20" i="18"/>
  <c r="AP21" i="18"/>
  <c r="AP22" i="18"/>
  <c r="AP23" i="18"/>
  <c r="AP24" i="18"/>
  <c r="AP25" i="18"/>
  <c r="AP26" i="18"/>
  <c r="AP27" i="18"/>
  <c r="AP28" i="18"/>
  <c r="AP29" i="18"/>
  <c r="AP30" i="18"/>
  <c r="AP31" i="18"/>
  <c r="AP32" i="18"/>
  <c r="AP33" i="18"/>
  <c r="AP34" i="18"/>
  <c r="AP35" i="18"/>
  <c r="AP36" i="18"/>
  <c r="AP37" i="18"/>
  <c r="AP38" i="18"/>
  <c r="AP39" i="18"/>
  <c r="AP40" i="18"/>
  <c r="AP41" i="18"/>
  <c r="AP42" i="18"/>
  <c r="AP43" i="18"/>
  <c r="AP44" i="18"/>
  <c r="AP45" i="18"/>
  <c r="AP46" i="18"/>
  <c r="AP47" i="18"/>
  <c r="AP48" i="18"/>
  <c r="AP49" i="18"/>
  <c r="AP50" i="18"/>
  <c r="AP51" i="18"/>
  <c r="AP52" i="18"/>
  <c r="AP53" i="18"/>
  <c r="AP54" i="18"/>
  <c r="AP55" i="18"/>
  <c r="AP56" i="18"/>
  <c r="AP57" i="18"/>
  <c r="AP58" i="18"/>
  <c r="AP59" i="18"/>
  <c r="AP60" i="18"/>
  <c r="AP61" i="18"/>
  <c r="AP62" i="18"/>
  <c r="AP63" i="18"/>
  <c r="AP64" i="18"/>
  <c r="AP65" i="18"/>
  <c r="AP66" i="18"/>
  <c r="AP67" i="18"/>
  <c r="AP68" i="18"/>
  <c r="AP69" i="18"/>
  <c r="AP70" i="18"/>
  <c r="AP71" i="18"/>
  <c r="AP72" i="18"/>
  <c r="AP73" i="18"/>
  <c r="AP74" i="18"/>
  <c r="AP75" i="18"/>
  <c r="AP76" i="18"/>
  <c r="AP77" i="18"/>
  <c r="AP78" i="18"/>
  <c r="AP79" i="18"/>
  <c r="AP80" i="18"/>
  <c r="AP81" i="18"/>
  <c r="AP82" i="18"/>
  <c r="AP83" i="18"/>
  <c r="AP84" i="18"/>
  <c r="AP85" i="18"/>
  <c r="AP86" i="18"/>
  <c r="AP87" i="18"/>
  <c r="AP88" i="18"/>
  <c r="AP89" i="18"/>
  <c r="AP90" i="18"/>
  <c r="AP91" i="18"/>
  <c r="AP92" i="18"/>
  <c r="AP93" i="18"/>
  <c r="AP94" i="18"/>
  <c r="AP95" i="18"/>
  <c r="AP96" i="18"/>
  <c r="AP97" i="18"/>
  <c r="AP98" i="18"/>
  <c r="AP6" i="18"/>
  <c r="AP226" i="15"/>
  <c r="AP227" i="15"/>
  <c r="AP228" i="15"/>
  <c r="AP229" i="15"/>
  <c r="AP230" i="15"/>
  <c r="AP231" i="15"/>
  <c r="AP232" i="15"/>
  <c r="AP233" i="15"/>
  <c r="AP234" i="15"/>
  <c r="AP235" i="15"/>
  <c r="AP236" i="15"/>
  <c r="AP237" i="15"/>
  <c r="AP238" i="15"/>
  <c r="AP239" i="15"/>
  <c r="AP240" i="15"/>
  <c r="AP241" i="15"/>
  <c r="AP242" i="15"/>
  <c r="AP243" i="15"/>
  <c r="AP244" i="15"/>
  <c r="AP245" i="15"/>
  <c r="AP246" i="15"/>
  <c r="AP247" i="15"/>
  <c r="AP7" i="15"/>
  <c r="AP8" i="15"/>
  <c r="AP9" i="15"/>
  <c r="AP10" i="15"/>
  <c r="AP11" i="15"/>
  <c r="AP12" i="15"/>
  <c r="AP13" i="15"/>
  <c r="AP14" i="15"/>
  <c r="AP15" i="15"/>
  <c r="AP16" i="15"/>
  <c r="AP17" i="15"/>
  <c r="AP18" i="15"/>
  <c r="AP19" i="15"/>
  <c r="AP20" i="15"/>
  <c r="AP21" i="15"/>
  <c r="AP22" i="15"/>
  <c r="AP23" i="15"/>
  <c r="AP24" i="15"/>
  <c r="AP25" i="15"/>
  <c r="AP26" i="15"/>
  <c r="AP27" i="15"/>
  <c r="AP28" i="15"/>
  <c r="AP29" i="15"/>
  <c r="AP30" i="15"/>
  <c r="AP31" i="15"/>
  <c r="AP32" i="15"/>
  <c r="AP33" i="15"/>
  <c r="AP34" i="15"/>
  <c r="AP35" i="15"/>
  <c r="AP36" i="15"/>
  <c r="AP37" i="15"/>
  <c r="AP38" i="15"/>
  <c r="AP39" i="15"/>
  <c r="AP40" i="15"/>
  <c r="AP41" i="15"/>
  <c r="AP42" i="15"/>
  <c r="AP43" i="15"/>
  <c r="AP44" i="15"/>
  <c r="AP45" i="15"/>
  <c r="AP46" i="15"/>
  <c r="AP47" i="15"/>
  <c r="AP48" i="15"/>
  <c r="AP49" i="15"/>
  <c r="AP50" i="15"/>
  <c r="AP51" i="15"/>
  <c r="AP52" i="15"/>
  <c r="AP53" i="15"/>
  <c r="AP54" i="15"/>
  <c r="AP55" i="15"/>
  <c r="AP56" i="15"/>
  <c r="AP57" i="15"/>
  <c r="AP58" i="15"/>
  <c r="AP59" i="15"/>
  <c r="AP60" i="15"/>
  <c r="AP61" i="15"/>
  <c r="AP62" i="15"/>
  <c r="AP63" i="15"/>
  <c r="AP64" i="15"/>
  <c r="AP65" i="15"/>
  <c r="AP66" i="15"/>
  <c r="AP67" i="15"/>
  <c r="AP68" i="15"/>
  <c r="AP69" i="15"/>
  <c r="AP70" i="15"/>
  <c r="AP71" i="15"/>
  <c r="AP72" i="15"/>
  <c r="AP73" i="15"/>
  <c r="AP74" i="15"/>
  <c r="AP75" i="15"/>
  <c r="AP76" i="15"/>
  <c r="AP77" i="15"/>
  <c r="AP78" i="15"/>
  <c r="AP79" i="15"/>
  <c r="AP80" i="15"/>
  <c r="AP81" i="15"/>
  <c r="AP82" i="15"/>
  <c r="AP83" i="15"/>
  <c r="AP84" i="15"/>
  <c r="AP85" i="15"/>
  <c r="AP86" i="15"/>
  <c r="AP87" i="15"/>
  <c r="AP88" i="15"/>
  <c r="AP89" i="15"/>
  <c r="AP90" i="15"/>
  <c r="AP91" i="15"/>
  <c r="AP92" i="15"/>
  <c r="AP93" i="15"/>
  <c r="AP94" i="15"/>
  <c r="AP95" i="15"/>
  <c r="AP96" i="15"/>
  <c r="AP97" i="15"/>
  <c r="AP98" i="15"/>
  <c r="AP99" i="15"/>
  <c r="AP100" i="15"/>
  <c r="AP101" i="15"/>
  <c r="AP102" i="15"/>
  <c r="AP103" i="15"/>
  <c r="AP104" i="15"/>
  <c r="AP105" i="15"/>
  <c r="AP106" i="15"/>
  <c r="AP107" i="15"/>
  <c r="AP108" i="15"/>
  <c r="AP109" i="15"/>
  <c r="AP110" i="15"/>
  <c r="AP111" i="15"/>
  <c r="AP112" i="15"/>
  <c r="AP113" i="15"/>
  <c r="AP114" i="15"/>
  <c r="AP115" i="15"/>
  <c r="AP116" i="15"/>
  <c r="AP117" i="15"/>
  <c r="AP118" i="15"/>
  <c r="AP119" i="15"/>
  <c r="AP120" i="15"/>
  <c r="AP121" i="15"/>
  <c r="AP122" i="15"/>
  <c r="AP123" i="15"/>
  <c r="AP124" i="15"/>
  <c r="AP125" i="15"/>
  <c r="AP126" i="15"/>
  <c r="AP127" i="15"/>
  <c r="AP128" i="15"/>
  <c r="AP129" i="15"/>
  <c r="AP130" i="15"/>
  <c r="AP131" i="15"/>
  <c r="AP132" i="15"/>
  <c r="AP133" i="15"/>
  <c r="AP134" i="15"/>
  <c r="AP135" i="15"/>
  <c r="AP136" i="15"/>
  <c r="AP137" i="15"/>
  <c r="AP138" i="15"/>
  <c r="AP139" i="15"/>
  <c r="AP140" i="15"/>
  <c r="AP141" i="15"/>
  <c r="AP142" i="15"/>
  <c r="AP143" i="15"/>
  <c r="AP144" i="15"/>
  <c r="AP145" i="15"/>
  <c r="AP146" i="15"/>
  <c r="AP147" i="15"/>
  <c r="AP148" i="15"/>
  <c r="AP149" i="15"/>
  <c r="AP150" i="15"/>
  <c r="AP151" i="15"/>
  <c r="AP152" i="15"/>
  <c r="AP153" i="15"/>
  <c r="AP154" i="15"/>
  <c r="AP155" i="15"/>
  <c r="AP156" i="15"/>
  <c r="AP157" i="15"/>
  <c r="AP158" i="15"/>
  <c r="AP159" i="15"/>
  <c r="AP160" i="15"/>
  <c r="AP161" i="15"/>
  <c r="AP162" i="15"/>
  <c r="AP163" i="15"/>
  <c r="AP164" i="15"/>
  <c r="AP165" i="15"/>
  <c r="AP166" i="15"/>
  <c r="AP167" i="15"/>
  <c r="AP168" i="15"/>
  <c r="AP169" i="15"/>
  <c r="AP170" i="15"/>
  <c r="AP171" i="15"/>
  <c r="AP172" i="15"/>
  <c r="AP173" i="15"/>
  <c r="AP174" i="15"/>
  <c r="AP175" i="15"/>
  <c r="AP176" i="15"/>
  <c r="AP177" i="15"/>
  <c r="AP178" i="15"/>
  <c r="AP179" i="15"/>
  <c r="AP180" i="15"/>
  <c r="AP181" i="15"/>
  <c r="AP182" i="15"/>
  <c r="AP183" i="15"/>
  <c r="AP184" i="15"/>
  <c r="AP185" i="15"/>
  <c r="AP186" i="15"/>
  <c r="AP187" i="15"/>
  <c r="AP188" i="15"/>
  <c r="AP189" i="15"/>
  <c r="AP190" i="15"/>
  <c r="AP191" i="15"/>
  <c r="AP192" i="15"/>
  <c r="AP193" i="15"/>
  <c r="AP194" i="15"/>
  <c r="AP195" i="15"/>
  <c r="AP196" i="15"/>
  <c r="AP197" i="15"/>
  <c r="AP198" i="15"/>
  <c r="AP199" i="15"/>
  <c r="AP200" i="15"/>
  <c r="AP201" i="15"/>
  <c r="AP202" i="15"/>
  <c r="AP203" i="15"/>
  <c r="AP204" i="15"/>
  <c r="AP205" i="15"/>
  <c r="AP206" i="15"/>
  <c r="AP207" i="15"/>
  <c r="AP208" i="15"/>
  <c r="AP209" i="15"/>
  <c r="AP210" i="15"/>
  <c r="AP211" i="15"/>
  <c r="AP212" i="15"/>
  <c r="AP213" i="15"/>
  <c r="AP214" i="15"/>
  <c r="AP215" i="15"/>
  <c r="AP216" i="15"/>
  <c r="AP217" i="15"/>
  <c r="AP218" i="15"/>
  <c r="AP219" i="15"/>
  <c r="AP220" i="15"/>
  <c r="AP221" i="15"/>
  <c r="AP222" i="15"/>
  <c r="AP223" i="15"/>
  <c r="AP224" i="15"/>
  <c r="AP225" i="15"/>
  <c r="AP6" i="15"/>
  <c r="AP22" i="14"/>
  <c r="AP23" i="14"/>
  <c r="AP24" i="14"/>
  <c r="AP25" i="14"/>
  <c r="AP26" i="14"/>
  <c r="AP27" i="14"/>
  <c r="AP28" i="14"/>
  <c r="AP29" i="14"/>
  <c r="AP30" i="14"/>
  <c r="AP31" i="14"/>
  <c r="AP32" i="14"/>
  <c r="AP34" i="14"/>
  <c r="AP35" i="14"/>
  <c r="AP36" i="14"/>
  <c r="AP37" i="14"/>
  <c r="AP38" i="14"/>
  <c r="AP39" i="14"/>
  <c r="AP40" i="14"/>
  <c r="AP41" i="14"/>
  <c r="AP42" i="14"/>
  <c r="AP43" i="14"/>
  <c r="AP44" i="14"/>
  <c r="AP45" i="14"/>
  <c r="AP46" i="14"/>
  <c r="AP47" i="14"/>
  <c r="AP48" i="14"/>
  <c r="AP49" i="14"/>
  <c r="AP50" i="14"/>
  <c r="AP51" i="14"/>
  <c r="AP52" i="14"/>
  <c r="AP53" i="14"/>
  <c r="AP54" i="14"/>
  <c r="AP55" i="14"/>
  <c r="AP56" i="14"/>
  <c r="AP57" i="14"/>
  <c r="AP58" i="14"/>
  <c r="AP59" i="14"/>
  <c r="AP60" i="14"/>
  <c r="AP61" i="14"/>
  <c r="AP62" i="14"/>
  <c r="AP63" i="14"/>
  <c r="AP64" i="14"/>
  <c r="AP65" i="14"/>
  <c r="AP66" i="14"/>
  <c r="AP67" i="14"/>
  <c r="AP68" i="14"/>
  <c r="AP69" i="14"/>
  <c r="AP70" i="14"/>
  <c r="AP71" i="14"/>
  <c r="AP72" i="14"/>
  <c r="AP73" i="14"/>
  <c r="AP74" i="14"/>
  <c r="AP75" i="14"/>
  <c r="AP76" i="14"/>
  <c r="AP77" i="14"/>
  <c r="AP78" i="14"/>
  <c r="AP79" i="14"/>
  <c r="AP80" i="14"/>
  <c r="AP81" i="14"/>
  <c r="AP82" i="14"/>
  <c r="AP83" i="14"/>
  <c r="AP84" i="14"/>
  <c r="AP85" i="14"/>
  <c r="AP86" i="14"/>
  <c r="AP87" i="14"/>
  <c r="AP88" i="14"/>
  <c r="AP89" i="14"/>
  <c r="AP90" i="14"/>
  <c r="AP91" i="14"/>
  <c r="AP92" i="14"/>
  <c r="AP93" i="14"/>
  <c r="AP94" i="14"/>
  <c r="AP95" i="14"/>
  <c r="AP96" i="14"/>
  <c r="AP97" i="14"/>
  <c r="AP98" i="14"/>
  <c r="AP99" i="14"/>
  <c r="AP100" i="14"/>
  <c r="AP101" i="14"/>
  <c r="AP102" i="14"/>
  <c r="AP103" i="14"/>
  <c r="AP104" i="14"/>
  <c r="AP105" i="14"/>
  <c r="AP106" i="14"/>
  <c r="AP107" i="14"/>
  <c r="AP108" i="14"/>
  <c r="AP109" i="14"/>
  <c r="AP110" i="14"/>
  <c r="AP111" i="14"/>
  <c r="AP112" i="14"/>
  <c r="AP113" i="14"/>
  <c r="AP114" i="14"/>
  <c r="AP115" i="14"/>
  <c r="AP116" i="14"/>
  <c r="AP117" i="14"/>
  <c r="AP118" i="14"/>
  <c r="AP119" i="14"/>
  <c r="AP120" i="14"/>
  <c r="AP121" i="14"/>
  <c r="AP122" i="14"/>
  <c r="AP123" i="14"/>
  <c r="AP124" i="14"/>
  <c r="AP125" i="14"/>
  <c r="AP126" i="14"/>
  <c r="AP127" i="14"/>
  <c r="AP128" i="14"/>
  <c r="AP129" i="14"/>
  <c r="AP130" i="14"/>
  <c r="AP131" i="14"/>
  <c r="AP132" i="14"/>
  <c r="AP133" i="14"/>
  <c r="AP134" i="14"/>
  <c r="AP135" i="14"/>
  <c r="AP136" i="14"/>
  <c r="AP137" i="14"/>
  <c r="AP138" i="14"/>
  <c r="AP139" i="14"/>
  <c r="AP140" i="14"/>
  <c r="AP141" i="14"/>
  <c r="AP142" i="14"/>
  <c r="AP143" i="14"/>
  <c r="AP144" i="14"/>
  <c r="AP145" i="14"/>
  <c r="AP146" i="14"/>
  <c r="AP147" i="14"/>
  <c r="AP148" i="14"/>
  <c r="AP149" i="14"/>
  <c r="AP150" i="14"/>
  <c r="AP151" i="14"/>
  <c r="AP152" i="14"/>
  <c r="AP153" i="14"/>
  <c r="AP154" i="14"/>
  <c r="AP6" i="14"/>
</calcChain>
</file>

<file path=xl/sharedStrings.xml><?xml version="1.0" encoding="utf-8"?>
<sst xmlns="http://schemas.openxmlformats.org/spreadsheetml/2006/main" count="3646" uniqueCount="996">
  <si>
    <t>Ariège</t>
  </si>
  <si>
    <t>Aude</t>
  </si>
  <si>
    <t>Aveyron</t>
  </si>
  <si>
    <t>Gard</t>
  </si>
  <si>
    <t>Haute-Garonne</t>
  </si>
  <si>
    <t>Gers</t>
  </si>
  <si>
    <t>Hérault</t>
  </si>
  <si>
    <t>Lot</t>
  </si>
  <si>
    <t>Lozère</t>
  </si>
  <si>
    <t>Hautes-Pyrénées</t>
  </si>
  <si>
    <t>Pyrénées-Orientales</t>
  </si>
  <si>
    <t>Tarn</t>
  </si>
  <si>
    <t>Tarn-et-Garonne</t>
  </si>
  <si>
    <t>s : secret statistique</t>
  </si>
  <si>
    <t>Source : Agreste - ASP - Traitement SSP</t>
  </si>
  <si>
    <t>https://www.insee.fr/fr/accueil</t>
  </si>
  <si>
    <t>0901</t>
  </si>
  <si>
    <t>0902</t>
  </si>
  <si>
    <t>0903</t>
  </si>
  <si>
    <t>0904</t>
  </si>
  <si>
    <t>0905</t>
  </si>
  <si>
    <t>0906</t>
  </si>
  <si>
    <t>0907</t>
  </si>
  <si>
    <t>0908</t>
  </si>
  <si>
    <t>0909</t>
  </si>
  <si>
    <t>0910</t>
  </si>
  <si>
    <t>0911</t>
  </si>
  <si>
    <t>0912</t>
  </si>
  <si>
    <t>0913</t>
  </si>
  <si>
    <t>0999</t>
  </si>
  <si>
    <t>L'utilisation et la diffusion des données sont autorisées sous réserve de mentionner impérativement la source.</t>
  </si>
  <si>
    <t>Détails des données contenues dans le fichier :</t>
  </si>
  <si>
    <t>https://agreste.agriculture.gouv.fr/agreste-web/accueil/</t>
  </si>
  <si>
    <t>09390</t>
  </si>
  <si>
    <t>PLAINE DE L'ARIEGE - 09</t>
  </si>
  <si>
    <t>09392</t>
  </si>
  <si>
    <t>COTEAUX DE L'ARIEGE - 09</t>
  </si>
  <si>
    <t>09393</t>
  </si>
  <si>
    <t>REGION SOUS PYRENEENNE - 09</t>
  </si>
  <si>
    <t>09472</t>
  </si>
  <si>
    <t>REGION PYRENEENNE - 09</t>
  </si>
  <si>
    <t>11391</t>
  </si>
  <si>
    <t>LAURAGAIS - 11</t>
  </si>
  <si>
    <t>11392</t>
  </si>
  <si>
    <t>RAZES - 11</t>
  </si>
  <si>
    <t>11413</t>
  </si>
  <si>
    <t>MONTAGNE NOIRE - 11</t>
  </si>
  <si>
    <t>11470</t>
  </si>
  <si>
    <t>REGION VITICOLE - 11</t>
  </si>
  <si>
    <t>11471</t>
  </si>
  <si>
    <t>11472</t>
  </si>
  <si>
    <t>PAYS DE SAULT - 11</t>
  </si>
  <si>
    <t>12161</t>
  </si>
  <si>
    <t>ROUGIER DE MARCILLAC - 12</t>
  </si>
  <si>
    <t>12162</t>
  </si>
  <si>
    <t>LEVEZOU - 12</t>
  </si>
  <si>
    <t>12397</t>
  </si>
  <si>
    <t>BAS QUERCY - 12</t>
  </si>
  <si>
    <t>12407</t>
  </si>
  <si>
    <t>VIADENE ET VALLEE DU LOT - 12</t>
  </si>
  <si>
    <t>12409</t>
  </si>
  <si>
    <t>SEGALA - 12</t>
  </si>
  <si>
    <t>12411</t>
  </si>
  <si>
    <t>GRANDS-CAUSSES - 12</t>
  </si>
  <si>
    <t>12412</t>
  </si>
  <si>
    <t>MONTS DE LACAUNE - 12</t>
  </si>
  <si>
    <t>12419</t>
  </si>
  <si>
    <t>AUBRAC - 12</t>
  </si>
  <si>
    <t>30410</t>
  </si>
  <si>
    <t>CEVENNES - 30</t>
  </si>
  <si>
    <t>30411</t>
  </si>
  <si>
    <t>CAUSSE NOIR - 30</t>
  </si>
  <si>
    <t>30414</t>
  </si>
  <si>
    <t>CAUSSES DU LARZAC - 30</t>
  </si>
  <si>
    <t>30415</t>
  </si>
  <si>
    <t>SOUBERGUES - 30</t>
  </si>
  <si>
    <t>30416</t>
  </si>
  <si>
    <t>GARRIGUES - 30</t>
  </si>
  <si>
    <t>30422</t>
  </si>
  <si>
    <t>BAS-VIVARAIS - 30</t>
  </si>
  <si>
    <t>30465</t>
  </si>
  <si>
    <t>VALLEE DU RHONE - 30</t>
  </si>
  <si>
    <t>30471</t>
  </si>
  <si>
    <t>PLAINE VITICOLE - 30</t>
  </si>
  <si>
    <t>31385</t>
  </si>
  <si>
    <t>COTEAUX DU GERS - 31</t>
  </si>
  <si>
    <t>31389</t>
  </si>
  <si>
    <t>COTEAUX DE GASCOGNE - 31</t>
  </si>
  <si>
    <t>31390</t>
  </si>
  <si>
    <t>LSE VALLEES - 31</t>
  </si>
  <si>
    <t>31391</t>
  </si>
  <si>
    <t>LAURAGAIS - 31</t>
  </si>
  <si>
    <t>31392</t>
  </si>
  <si>
    <t>VOLVESTRE - 31</t>
  </si>
  <si>
    <t>31393</t>
  </si>
  <si>
    <t>LA RIVIERE - 31</t>
  </si>
  <si>
    <t>31472</t>
  </si>
  <si>
    <t>PYRENNEES CENTRALES - 31</t>
  </si>
  <si>
    <t>32147</t>
  </si>
  <si>
    <t>32149</t>
  </si>
  <si>
    <t>32383</t>
  </si>
  <si>
    <t>ASTARAC - 32</t>
  </si>
  <si>
    <t>32384</t>
  </si>
  <si>
    <t>LOMAGNE - 32</t>
  </si>
  <si>
    <t>32385</t>
  </si>
  <si>
    <t>COTEAUX DU GERS - 32</t>
  </si>
  <si>
    <t>32386</t>
  </si>
  <si>
    <t>VIC-BIHL - 32</t>
  </si>
  <si>
    <t>32387</t>
  </si>
  <si>
    <t>RIVIERE BASSE - 32</t>
  </si>
  <si>
    <t>32388</t>
  </si>
  <si>
    <t>34412</t>
  </si>
  <si>
    <t>PLATEAUX DU SOMMAIL ET DE L'ESPINOUZE - 34</t>
  </si>
  <si>
    <t>34414</t>
  </si>
  <si>
    <t>CAUSSES DU LARZAC - 34</t>
  </si>
  <si>
    <t>34415</t>
  </si>
  <si>
    <t>SOUBERGUES - 34</t>
  </si>
  <si>
    <t>34416</t>
  </si>
  <si>
    <t>GARRIGUES - 34</t>
  </si>
  <si>
    <t>34470</t>
  </si>
  <si>
    <t>MINERVOIS - 34</t>
  </si>
  <si>
    <t>34471</t>
  </si>
  <si>
    <t>PLAINE VITICOLE - 34</t>
  </si>
  <si>
    <t>46159</t>
  </si>
  <si>
    <t>BOURIANNE - 46</t>
  </si>
  <si>
    <t>46160</t>
  </si>
  <si>
    <t>VALLEE DE LA DORDOGNE - 46</t>
  </si>
  <si>
    <t>46394</t>
  </si>
  <si>
    <t>CAUSSES - 46</t>
  </si>
  <si>
    <t>46396</t>
  </si>
  <si>
    <t>QUERCY BLANC - 46</t>
  </si>
  <si>
    <t>46407</t>
  </si>
  <si>
    <t>VALLEE DU LOT - 46</t>
  </si>
  <si>
    <t>46408</t>
  </si>
  <si>
    <t>LIMARGUE - 46</t>
  </si>
  <si>
    <t>46409</t>
  </si>
  <si>
    <t>SEGALA - 46</t>
  </si>
  <si>
    <t>48410</t>
  </si>
  <si>
    <t>CEVENNES - 48</t>
  </si>
  <si>
    <t>48411</t>
  </si>
  <si>
    <t>CAUSSES - 48</t>
  </si>
  <si>
    <t>48418</t>
  </si>
  <si>
    <t>MARGERIDE - 48</t>
  </si>
  <si>
    <t>48419</t>
  </si>
  <si>
    <t>AUBRAC - 48</t>
  </si>
  <si>
    <t>65146</t>
  </si>
  <si>
    <t>MONTAGNE DE BIGORRE - 65</t>
  </si>
  <si>
    <t>65148</t>
  </si>
  <si>
    <t>COTEAUX DE BIGORRE - 65</t>
  </si>
  <si>
    <t>65150</t>
  </si>
  <si>
    <t>HAUTE VALLEE DE L ADOUR - 65</t>
  </si>
  <si>
    <t>65381</t>
  </si>
  <si>
    <t>COTEAUX NORD - 65</t>
  </si>
  <si>
    <t>65383</t>
  </si>
  <si>
    <t>ASTARAC - 65</t>
  </si>
  <si>
    <t>65386</t>
  </si>
  <si>
    <t>VIC BILH ET MADIRAN - 65</t>
  </si>
  <si>
    <t>65387</t>
  </si>
  <si>
    <t>RIVIERE BASSE - 65</t>
  </si>
  <si>
    <t>65389</t>
  </si>
  <si>
    <t>COTEAUX DE GASCOGNE - 65</t>
  </si>
  <si>
    <t>66252</t>
  </si>
  <si>
    <t>PLAINE DU ROUSSILON - 66</t>
  </si>
  <si>
    <t>66253</t>
  </si>
  <si>
    <t>VALLESPIR ET ALBERES - 66</t>
  </si>
  <si>
    <t>66254</t>
  </si>
  <si>
    <t>CRU BANYULS - 66</t>
  </si>
  <si>
    <t>66255</t>
  </si>
  <si>
    <t>CONFLENT - 66</t>
  </si>
  <si>
    <t>66256</t>
  </si>
  <si>
    <t>CERDAGNE - 66</t>
  </si>
  <si>
    <t>66257</t>
  </si>
  <si>
    <t>CAPCIR - 66</t>
  </si>
  <si>
    <t>66470</t>
  </si>
  <si>
    <t>CORBIERES DU ROUSSILLON - 66</t>
  </si>
  <si>
    <t>66472</t>
  </si>
  <si>
    <t>FENOUILLEDE - 66</t>
  </si>
  <si>
    <t>81151</t>
  </si>
  <si>
    <t>GAILLACOIS - 81</t>
  </si>
  <si>
    <t>81152</t>
  </si>
  <si>
    <t>COTEAUX MOLASSIQUES - 81</t>
  </si>
  <si>
    <t>81153</t>
  </si>
  <si>
    <t>PLAINE DE L ALBIGEOIS ET DU CASTRAIS - 81</t>
  </si>
  <si>
    <t>81391</t>
  </si>
  <si>
    <t>LAURAGAIS - 81</t>
  </si>
  <si>
    <t>81395</t>
  </si>
  <si>
    <t>CAUSSES DU QUERCY - 81</t>
  </si>
  <si>
    <t>81409</t>
  </si>
  <si>
    <t>SEGALA - 81</t>
  </si>
  <si>
    <t>81412</t>
  </si>
  <si>
    <t>MONTS DE LACAUNE - 81</t>
  </si>
  <si>
    <t>81413</t>
  </si>
  <si>
    <t>MONTAGNE NOIRE - 81</t>
  </si>
  <si>
    <t>82154</t>
  </si>
  <si>
    <t>BAS-QUERCY DE MONTCLAR - 82</t>
  </si>
  <si>
    <t>82155</t>
  </si>
  <si>
    <t>BAS-QUERCY DE MONTPEZAT - 82</t>
  </si>
  <si>
    <t>82384</t>
  </si>
  <si>
    <t>LOMAGNE - 82</t>
  </si>
  <si>
    <t>82385</t>
  </si>
  <si>
    <t>COTEAUX DU GERS - 82</t>
  </si>
  <si>
    <t>82390</t>
  </si>
  <si>
    <t>VALLEES ET TERRASSES - 82</t>
  </si>
  <si>
    <t>82391</t>
  </si>
  <si>
    <t>LAURAGAIS - 82</t>
  </si>
  <si>
    <t>82395</t>
  </si>
  <si>
    <t>CAUSSES DU QUERCY - 82</t>
  </si>
  <si>
    <t>82396</t>
  </si>
  <si>
    <t>QUERCY BLANC - 82</t>
  </si>
  <si>
    <t>82397</t>
  </si>
  <si>
    <t>ROUERGUE - 82</t>
  </si>
  <si>
    <t>82398</t>
  </si>
  <si>
    <t>NERACOIS - 82</t>
  </si>
  <si>
    <t>82399</t>
  </si>
  <si>
    <t>PAYS DE SERRES - 82</t>
  </si>
  <si>
    <t>Code culture</t>
  </si>
  <si>
    <t>Nombre de déclarants</t>
  </si>
  <si>
    <t>Surface graphique constatée (ha)</t>
  </si>
  <si>
    <t>Surface admissible constatée (ha)</t>
  </si>
  <si>
    <t>AGR</t>
  </si>
  <si>
    <t>AIL</t>
  </si>
  <si>
    <t>ARA</t>
  </si>
  <si>
    <t>ART</t>
  </si>
  <si>
    <t>AVH</t>
  </si>
  <si>
    <t>AVP</t>
  </si>
  <si>
    <t>BDH</t>
  </si>
  <si>
    <t>BDP</t>
  </si>
  <si>
    <t>BFS</t>
  </si>
  <si>
    <t>BOR</t>
  </si>
  <si>
    <t>BTA</t>
  </si>
  <si>
    <t>BTH</t>
  </si>
  <si>
    <t>BTN</t>
  </si>
  <si>
    <t>BTP</t>
  </si>
  <si>
    <t>CAE</t>
  </si>
  <si>
    <t>CAG</t>
  </si>
  <si>
    <t>CAR</t>
  </si>
  <si>
    <t>CBT</t>
  </si>
  <si>
    <t>CCN</t>
  </si>
  <si>
    <t>CEE</t>
  </si>
  <si>
    <t>CEL</t>
  </si>
  <si>
    <t>CHU</t>
  </si>
  <si>
    <t>CHV</t>
  </si>
  <si>
    <t>CID</t>
  </si>
  <si>
    <t>CIT</t>
  </si>
  <si>
    <t>CML</t>
  </si>
  <si>
    <t>CPL</t>
  </si>
  <si>
    <t>CSS</t>
  </si>
  <si>
    <t>CTG</t>
  </si>
  <si>
    <t>CZH</t>
  </si>
  <si>
    <t>CZP</t>
  </si>
  <si>
    <t>EPE</t>
  </si>
  <si>
    <t>EPI</t>
  </si>
  <si>
    <t>FEV</t>
  </si>
  <si>
    <t>FLA</t>
  </si>
  <si>
    <t>FLP</t>
  </si>
  <si>
    <t>FNU</t>
  </si>
  <si>
    <t>FRA</t>
  </si>
  <si>
    <t>FVL</t>
  </si>
  <si>
    <t>GES</t>
  </si>
  <si>
    <t>HBL</t>
  </si>
  <si>
    <t>JNO</t>
  </si>
  <si>
    <t>LAV</t>
  </si>
  <si>
    <t>LBF</t>
  </si>
  <si>
    <t>LDH</t>
  </si>
  <si>
    <t>LDP</t>
  </si>
  <si>
    <t>LEC</t>
  </si>
  <si>
    <t>LIF</t>
  </si>
  <si>
    <t>LIH</t>
  </si>
  <si>
    <t>LIP</t>
  </si>
  <si>
    <t>LOT</t>
  </si>
  <si>
    <t>LUZ</t>
  </si>
  <si>
    <t>MCR</t>
  </si>
  <si>
    <t>MID</t>
  </si>
  <si>
    <t>MIS</t>
  </si>
  <si>
    <t>MLG</t>
  </si>
  <si>
    <t>MLO</t>
  </si>
  <si>
    <t>MLT</t>
  </si>
  <si>
    <t>MOH</t>
  </si>
  <si>
    <t>MOT</t>
  </si>
  <si>
    <t>MPC</t>
  </si>
  <si>
    <t>NOS</t>
  </si>
  <si>
    <t>NOX</t>
  </si>
  <si>
    <t>NVT</t>
  </si>
  <si>
    <t>OAG</t>
  </si>
  <si>
    <t>OIG</t>
  </si>
  <si>
    <t>OLI</t>
  </si>
  <si>
    <t>ORH</t>
  </si>
  <si>
    <t>ORP</t>
  </si>
  <si>
    <t>PAG</t>
  </si>
  <si>
    <t>PCH</t>
  </si>
  <si>
    <t>PEP</t>
  </si>
  <si>
    <t>PFR</t>
  </si>
  <si>
    <t>PHI</t>
  </si>
  <si>
    <t>POR</t>
  </si>
  <si>
    <t>POT</t>
  </si>
  <si>
    <t>PPH</t>
  </si>
  <si>
    <t>PPP</t>
  </si>
  <si>
    <t>PPR</t>
  </si>
  <si>
    <t>PRU</t>
  </si>
  <si>
    <t>PSL</t>
  </si>
  <si>
    <t>PTC</t>
  </si>
  <si>
    <t>PTR</t>
  </si>
  <si>
    <t>PVP</t>
  </si>
  <si>
    <t>PVT</t>
  </si>
  <si>
    <t>PWT</t>
  </si>
  <si>
    <t>RDI</t>
  </si>
  <si>
    <t>RIZ</t>
  </si>
  <si>
    <t>SAI</t>
  </si>
  <si>
    <t>SBO</t>
  </si>
  <si>
    <t>SGH</t>
  </si>
  <si>
    <t>SGP</t>
  </si>
  <si>
    <t>SNE</t>
  </si>
  <si>
    <t>SOG</t>
  </si>
  <si>
    <t>SOJ</t>
  </si>
  <si>
    <t>SPH</t>
  </si>
  <si>
    <t>SPL</t>
  </si>
  <si>
    <t>SRS</t>
  </si>
  <si>
    <t>TAB</t>
  </si>
  <si>
    <t>TCR</t>
  </si>
  <si>
    <t>TOM</t>
  </si>
  <si>
    <t>TRE</t>
  </si>
  <si>
    <t>TRN</t>
  </si>
  <si>
    <t>TRU</t>
  </si>
  <si>
    <t>TTH</t>
  </si>
  <si>
    <t>TTP</t>
  </si>
  <si>
    <t>VES</t>
  </si>
  <si>
    <t>VRC</t>
  </si>
  <si>
    <t>VRG</t>
  </si>
  <si>
    <t>Libellé culture</t>
  </si>
  <si>
    <t>Toutes cultures</t>
  </si>
  <si>
    <t>Agrume</t>
  </si>
  <si>
    <t>Ail</t>
  </si>
  <si>
    <t>Arachide</t>
  </si>
  <si>
    <t>Artichaut</t>
  </si>
  <si>
    <t>Bordure de champ</t>
  </si>
  <si>
    <t>Bande tampon</t>
  </si>
  <si>
    <t>Carotte</t>
  </si>
  <si>
    <t>Céleri</t>
  </si>
  <si>
    <t>Chou</t>
  </si>
  <si>
    <t>Chanvre</t>
  </si>
  <si>
    <t>Cameline</t>
  </si>
  <si>
    <t>Châtaigne</t>
  </si>
  <si>
    <t>Colza de printemps</t>
  </si>
  <si>
    <t>Fenugrec</t>
  </si>
  <si>
    <t>Houblon</t>
  </si>
  <si>
    <t>Lin fibres</t>
  </si>
  <si>
    <t>Lin non textile de printemps</t>
  </si>
  <si>
    <t>Maïs doux</t>
  </si>
  <si>
    <t>Millet</t>
  </si>
  <si>
    <t>Moha</t>
  </si>
  <si>
    <t>Noisette</t>
  </si>
  <si>
    <t>Oliveraie</t>
  </si>
  <si>
    <t>Orge de printemps</t>
  </si>
  <si>
    <t>Poireau</t>
  </si>
  <si>
    <t>Persil</t>
  </si>
  <si>
    <t>Radis</t>
  </si>
  <si>
    <t>Riz</t>
  </si>
  <si>
    <t>Seigle de printemps</t>
  </si>
  <si>
    <t>Sorgho</t>
  </si>
  <si>
    <t>Soja</t>
  </si>
  <si>
    <t>Sarrasin</t>
  </si>
  <si>
    <t>Tabac</t>
  </si>
  <si>
    <t>Tournesol</t>
  </si>
  <si>
    <t>Triticale de printemps</t>
  </si>
  <si>
    <t>Surface graphique 
constatée (ha)</t>
  </si>
  <si>
    <t>Surface admissible 
constatée (ha)</t>
  </si>
  <si>
    <t>Nombre de 
déclarants</t>
  </si>
  <si>
    <t>Code PRA</t>
  </si>
  <si>
    <t>Libellé PRA</t>
  </si>
  <si>
    <t>Code canton</t>
  </si>
  <si>
    <t>Libellé canton</t>
  </si>
  <si>
    <t>Vous souhaitez avoir plus de précisions sur les données de la PAC ? Consultez notre site internet :</t>
  </si>
  <si>
    <t>Surface graphique constatée (ha) : surface correspondant au contour des parcelles portant la culture après instruction administrative du dossier et contrôles sur place éventuels.</t>
  </si>
  <si>
    <t>Surface admissible constatée (ha) : surface graphique après déduction des surfaces non agricoles non admissibles et après instruction administrative du dossier et contrôles sur place éventuels.</t>
  </si>
  <si>
    <t>La liste des cultures à utiliser pour renseigner le descriptif des parcelles lors de la déclaration PAC :</t>
  </si>
  <si>
    <t>MLC</t>
  </si>
  <si>
    <t>MLF</t>
  </si>
  <si>
    <t>Autre légume ou fruit annuel</t>
  </si>
  <si>
    <t>Mélange de légumineuses prépondérantes et de graminées fourragères de 5 ans ou moins</t>
  </si>
  <si>
    <t>Céréales et pseudo-céréales</t>
  </si>
  <si>
    <t>Oléagineux</t>
  </si>
  <si>
    <t>Prairies ou pâturages permanents</t>
  </si>
  <si>
    <t>Occitanie</t>
  </si>
  <si>
    <t>Nombre de déclarants : effectif des déclarants ayant la culture sur un territoire donné (la région +  le département +  le canton +  la petite région agricole) +  quelle que soit la localisation de leur siège.</t>
  </si>
  <si>
    <t>Les petites régions agricoles sont celles en vigueur. Elles sont mises à disposition sur le site internet du ministère de l'agriculture et de l'alimentation :</t>
  </si>
  <si>
    <t>NARBONNAIS - 11</t>
  </si>
  <si>
    <t>HAUT-ARMAGNAC - 32</t>
  </si>
  <si>
    <t>TENAREZE - 32</t>
  </si>
  <si>
    <t>BAS-ARMAGNAC - 32</t>
  </si>
  <si>
    <t>MRS</t>
  </si>
  <si>
    <t>Avoine de printemps</t>
  </si>
  <si>
    <t>Blé dur de printemps</t>
  </si>
  <si>
    <t>Blé tendre de printemps</t>
  </si>
  <si>
    <t>Châtaigneraie entretenue par des porcins ou des petits ruminants</t>
  </si>
  <si>
    <t>Chênaie entretenue par des porcins ou des petits ruminants</t>
  </si>
  <si>
    <t>Fève</t>
  </si>
  <si>
    <t>Lupin doux de printemps</t>
  </si>
  <si>
    <t>Pois chiche</t>
  </si>
  <si>
    <t>Taillis à courte rotation</t>
  </si>
  <si>
    <t>ACP</t>
  </si>
  <si>
    <t>s</t>
  </si>
  <si>
    <t>Avoine d’hiver</t>
  </si>
  <si>
    <t>Blé dur d’hiver</t>
  </si>
  <si>
    <t>Blé tendre d’hiver</t>
  </si>
  <si>
    <t>Colza d’hiver</t>
  </si>
  <si>
    <t>Lupin doux d’hiver</t>
  </si>
  <si>
    <t>Lin non textile d’hiver</t>
  </si>
  <si>
    <t>Luzerne</t>
  </si>
  <si>
    <t>Sainfoin</t>
  </si>
  <si>
    <t>Seigle d’hiver</t>
  </si>
  <si>
    <t>Trèfle</t>
  </si>
  <si>
    <t>Triticale d’hiver</t>
  </si>
  <si>
    <t>contrôle secret</t>
  </si>
  <si>
    <t>Haute-Ariège</t>
  </si>
  <si>
    <t>3106</t>
  </si>
  <si>
    <t>Cazères</t>
  </si>
  <si>
    <t>Arize-Lèze</t>
  </si>
  <si>
    <t>Couserans Est</t>
  </si>
  <si>
    <t>Couserans Ouest</t>
  </si>
  <si>
    <t>Foix</t>
  </si>
  <si>
    <t>Mirepoix</t>
  </si>
  <si>
    <t>Pamiers-1</t>
  </si>
  <si>
    <t>Pamiers-2</t>
  </si>
  <si>
    <t>Pays d'Olmes</t>
  </si>
  <si>
    <t>Portes d'Ariège</t>
  </si>
  <si>
    <t>Portes du Couserans</t>
  </si>
  <si>
    <t>Sabarthès</t>
  </si>
  <si>
    <t>Val d'Ariège</t>
  </si>
  <si>
    <t>Pamiers</t>
  </si>
  <si>
    <t>1101</t>
  </si>
  <si>
    <t>La Piège au Razès</t>
  </si>
  <si>
    <t>1103</t>
  </si>
  <si>
    <t>Carcassonne-2</t>
  </si>
  <si>
    <t>1104</t>
  </si>
  <si>
    <t>Carcassonne-3</t>
  </si>
  <si>
    <t>1105</t>
  </si>
  <si>
    <t>Le Bassin chaurien</t>
  </si>
  <si>
    <t>1106</t>
  </si>
  <si>
    <t>Les Basses Plaines de l'Aude</t>
  </si>
  <si>
    <t>1107</t>
  </si>
  <si>
    <t>Les Corbières</t>
  </si>
  <si>
    <t>1108</t>
  </si>
  <si>
    <t>Le Lézignanais</t>
  </si>
  <si>
    <t>1109</t>
  </si>
  <si>
    <t>La Région Limouxine</t>
  </si>
  <si>
    <t>1110</t>
  </si>
  <si>
    <t>La Malepère à la Montagne Noire</t>
  </si>
  <si>
    <t>1111</t>
  </si>
  <si>
    <t>Narbonne-1</t>
  </si>
  <si>
    <t>1112</t>
  </si>
  <si>
    <t>Narbonne-2</t>
  </si>
  <si>
    <t>1114</t>
  </si>
  <si>
    <t>La Haute-Vallée de l'Aude</t>
  </si>
  <si>
    <t>1115</t>
  </si>
  <si>
    <t>Le Haut-Minervois</t>
  </si>
  <si>
    <t>1116</t>
  </si>
  <si>
    <t>Le Sud-Minervois</t>
  </si>
  <si>
    <t>1117</t>
  </si>
  <si>
    <t>Les Corbières Méditerranée</t>
  </si>
  <si>
    <t>1118</t>
  </si>
  <si>
    <t>La Montagne d'Alaric</t>
  </si>
  <si>
    <t>1119</t>
  </si>
  <si>
    <t>La Vallée de l'Orbiel</t>
  </si>
  <si>
    <t>1198</t>
  </si>
  <si>
    <t>Carcassonne</t>
  </si>
  <si>
    <t>1199</t>
  </si>
  <si>
    <t>Narbonne</t>
  </si>
  <si>
    <t>1201</t>
  </si>
  <si>
    <t>Aubrac et Carladez</t>
  </si>
  <si>
    <t>1202</t>
  </si>
  <si>
    <t>Aveyron et Tarn</t>
  </si>
  <si>
    <t>1203</t>
  </si>
  <si>
    <t>Causse-Comtal</t>
  </si>
  <si>
    <t>1204</t>
  </si>
  <si>
    <t>Causses-Rougiers</t>
  </si>
  <si>
    <t>1205</t>
  </si>
  <si>
    <t>Ceor-Ségala</t>
  </si>
  <si>
    <t>1206</t>
  </si>
  <si>
    <t>Enne et Alzou</t>
  </si>
  <si>
    <t>1207</t>
  </si>
  <si>
    <t>Lot et Dourdou</t>
  </si>
  <si>
    <t>1208</t>
  </si>
  <si>
    <t>Lot et Montbazinois</t>
  </si>
  <si>
    <t>1209</t>
  </si>
  <si>
    <t>Lot et Palanges</t>
  </si>
  <si>
    <t>1210</t>
  </si>
  <si>
    <t>Lot et Truyère</t>
  </si>
  <si>
    <t>1211</t>
  </si>
  <si>
    <t>Millau-1</t>
  </si>
  <si>
    <t>1212</t>
  </si>
  <si>
    <t>Millau-2</t>
  </si>
  <si>
    <t>1213</t>
  </si>
  <si>
    <t>Monts du Réquistanais</t>
  </si>
  <si>
    <t>1214</t>
  </si>
  <si>
    <t>Nord-Lévezou</t>
  </si>
  <si>
    <t>1215</t>
  </si>
  <si>
    <t>Raspes et Lévezou</t>
  </si>
  <si>
    <t>1217</t>
  </si>
  <si>
    <t>Rodez-2</t>
  </si>
  <si>
    <t>1218</t>
  </si>
  <si>
    <t>Rodez-Onet</t>
  </si>
  <si>
    <t>1219</t>
  </si>
  <si>
    <t>Saint-Affrique</t>
  </si>
  <si>
    <t>1220</t>
  </si>
  <si>
    <t>Tarn et Causses</t>
  </si>
  <si>
    <t>1221</t>
  </si>
  <si>
    <t>Vallon</t>
  </si>
  <si>
    <t>1222</t>
  </si>
  <si>
    <t>Villefranche-de-Rouergue</t>
  </si>
  <si>
    <t>1223</t>
  </si>
  <si>
    <t>Villeneuvois et Villefranchois</t>
  </si>
  <si>
    <t>1298</t>
  </si>
  <si>
    <t>Millau</t>
  </si>
  <si>
    <t>1299</t>
  </si>
  <si>
    <t>Rodez</t>
  </si>
  <si>
    <t>3001</t>
  </si>
  <si>
    <t>Aigues-Mortes</t>
  </si>
  <si>
    <t>3002</t>
  </si>
  <si>
    <t>Alès-1</t>
  </si>
  <si>
    <t>3003</t>
  </si>
  <si>
    <t>Alès-2</t>
  </si>
  <si>
    <t>3004</t>
  </si>
  <si>
    <t>Alès-3</t>
  </si>
  <si>
    <t>3005</t>
  </si>
  <si>
    <t>Bagnols-sur-Cèze</t>
  </si>
  <si>
    <t>3006</t>
  </si>
  <si>
    <t>Beaucaire</t>
  </si>
  <si>
    <t>3007</t>
  </si>
  <si>
    <t>Calvisson</t>
  </si>
  <si>
    <t>3008</t>
  </si>
  <si>
    <t>La Grand-Combe</t>
  </si>
  <si>
    <t>3009</t>
  </si>
  <si>
    <t>Marguerittes</t>
  </si>
  <si>
    <t>3014</t>
  </si>
  <si>
    <t>Pont-Saint-Esprit</t>
  </si>
  <si>
    <t>3015</t>
  </si>
  <si>
    <t>Quissac</t>
  </si>
  <si>
    <t>3016</t>
  </si>
  <si>
    <t>Redessan</t>
  </si>
  <si>
    <t>3017</t>
  </si>
  <si>
    <t>Roquemaure</t>
  </si>
  <si>
    <t>3018</t>
  </si>
  <si>
    <t>Rousson</t>
  </si>
  <si>
    <t>3019</t>
  </si>
  <si>
    <t>Saint-Gilles</t>
  </si>
  <si>
    <t>3020</t>
  </si>
  <si>
    <t>Uzès</t>
  </si>
  <si>
    <t>3021</t>
  </si>
  <si>
    <t>Vauvert</t>
  </si>
  <si>
    <t>3022</t>
  </si>
  <si>
    <t>Le Vigan</t>
  </si>
  <si>
    <t>3023</t>
  </si>
  <si>
    <t>Villeneuve-lès-Avignon</t>
  </si>
  <si>
    <t>3098</t>
  </si>
  <si>
    <t>Alès</t>
  </si>
  <si>
    <t>3099</t>
  </si>
  <si>
    <t>Nîmes</t>
  </si>
  <si>
    <t>3101</t>
  </si>
  <si>
    <t>Auterive</t>
  </si>
  <si>
    <t>3102</t>
  </si>
  <si>
    <t>Bagnères-de-Luchon</t>
  </si>
  <si>
    <t>3103</t>
  </si>
  <si>
    <t>Blagnac</t>
  </si>
  <si>
    <t>3104</t>
  </si>
  <si>
    <t>Castanet-Tolosan</t>
  </si>
  <si>
    <t>3105</t>
  </si>
  <si>
    <t>Castelginest</t>
  </si>
  <si>
    <t>3107</t>
  </si>
  <si>
    <t>Escalquens</t>
  </si>
  <si>
    <t>3108</t>
  </si>
  <si>
    <t>Léguevin</t>
  </si>
  <si>
    <t>3109</t>
  </si>
  <si>
    <t>Muret</t>
  </si>
  <si>
    <t>3110</t>
  </si>
  <si>
    <t>Pechbonnieu</t>
  </si>
  <si>
    <t>3111</t>
  </si>
  <si>
    <t>Plaisance-du-Touch</t>
  </si>
  <si>
    <t>3112</t>
  </si>
  <si>
    <t>Portet-sur-Garonne</t>
  </si>
  <si>
    <t>3113</t>
  </si>
  <si>
    <t>Revel</t>
  </si>
  <si>
    <t>3114</t>
  </si>
  <si>
    <t>Saint-Gaudens</t>
  </si>
  <si>
    <t>3121</t>
  </si>
  <si>
    <t>Toulouse-7</t>
  </si>
  <si>
    <t>3122</t>
  </si>
  <si>
    <t>Toulouse-8</t>
  </si>
  <si>
    <t>3123</t>
  </si>
  <si>
    <t>Toulouse-9</t>
  </si>
  <si>
    <t>3124</t>
  </si>
  <si>
    <t>Toulouse-10</t>
  </si>
  <si>
    <t>3125</t>
  </si>
  <si>
    <t>Toulouse-11</t>
  </si>
  <si>
    <t>3126</t>
  </si>
  <si>
    <t>Tournefeuille</t>
  </si>
  <si>
    <t>3127</t>
  </si>
  <si>
    <t>Villemur-sur-Tarn</t>
  </si>
  <si>
    <t>3199</t>
  </si>
  <si>
    <t>Toulouse</t>
  </si>
  <si>
    <t>3201</t>
  </si>
  <si>
    <t>Adour-Gersoise</t>
  </si>
  <si>
    <t>3202</t>
  </si>
  <si>
    <t>Armagnac-Ténarèze</t>
  </si>
  <si>
    <t>3203</t>
  </si>
  <si>
    <t>Astarac-Gimone</t>
  </si>
  <si>
    <t>3204</t>
  </si>
  <si>
    <t>Auch-1</t>
  </si>
  <si>
    <t>3205</t>
  </si>
  <si>
    <t>Auch-2</t>
  </si>
  <si>
    <t>3206</t>
  </si>
  <si>
    <t>Auch-3</t>
  </si>
  <si>
    <t>3207</t>
  </si>
  <si>
    <t>Baïse-Armagnac</t>
  </si>
  <si>
    <t>3208</t>
  </si>
  <si>
    <t>Fezensac</t>
  </si>
  <si>
    <t>3209</t>
  </si>
  <si>
    <t>Fleurance-Lomagne</t>
  </si>
  <si>
    <t>3210</t>
  </si>
  <si>
    <t>Gascogne-Auscitaine</t>
  </si>
  <si>
    <t>3211</t>
  </si>
  <si>
    <t>Gimone-Arrats</t>
  </si>
  <si>
    <t>3212</t>
  </si>
  <si>
    <t>Grand-Bas-Armagnac</t>
  </si>
  <si>
    <t>3213</t>
  </si>
  <si>
    <t>L'Isle-Jourdain</t>
  </si>
  <si>
    <t>3214</t>
  </si>
  <si>
    <t>Lectoure-Lomagne</t>
  </si>
  <si>
    <t>3215</t>
  </si>
  <si>
    <t>Mirande-Astarac</t>
  </si>
  <si>
    <t>3216</t>
  </si>
  <si>
    <t>Pardiac-Rivière-Basse</t>
  </si>
  <si>
    <t>3217</t>
  </si>
  <si>
    <t>Val de Save</t>
  </si>
  <si>
    <t>3299</t>
  </si>
  <si>
    <t>Auch</t>
  </si>
  <si>
    <t>3401</t>
  </si>
  <si>
    <t>Agde</t>
  </si>
  <si>
    <t>3402</t>
  </si>
  <si>
    <t>Béziers-1</t>
  </si>
  <si>
    <t>3403</t>
  </si>
  <si>
    <t>Béziers-2</t>
  </si>
  <si>
    <t>3404</t>
  </si>
  <si>
    <t>Béziers-3</t>
  </si>
  <si>
    <t>3405</t>
  </si>
  <si>
    <t>Cazouls-lès-Béziers</t>
  </si>
  <si>
    <t>3406</t>
  </si>
  <si>
    <t>Clermont-l'Hérault</t>
  </si>
  <si>
    <t>3407</t>
  </si>
  <si>
    <t>Le Crès</t>
  </si>
  <si>
    <t>3408</t>
  </si>
  <si>
    <t>Frontignan</t>
  </si>
  <si>
    <t>3409</t>
  </si>
  <si>
    <t>Gignac</t>
  </si>
  <si>
    <t>3410</t>
  </si>
  <si>
    <t>Lattes</t>
  </si>
  <si>
    <t>3411</t>
  </si>
  <si>
    <t>Lodève</t>
  </si>
  <si>
    <t>3412</t>
  </si>
  <si>
    <t>Lunel</t>
  </si>
  <si>
    <t>3413</t>
  </si>
  <si>
    <t>Mauguio</t>
  </si>
  <si>
    <t>3414</t>
  </si>
  <si>
    <t>Mèze</t>
  </si>
  <si>
    <t>3415</t>
  </si>
  <si>
    <t>Montpellier-1</t>
  </si>
  <si>
    <t>3420</t>
  </si>
  <si>
    <t>Montpellier - Castelnau-le-Lez</t>
  </si>
  <si>
    <t>3421</t>
  </si>
  <si>
    <t>Pézenas</t>
  </si>
  <si>
    <t>3422</t>
  </si>
  <si>
    <t>Pignan</t>
  </si>
  <si>
    <t>3423</t>
  </si>
  <si>
    <t>Saint-Gély-du-Fesc</t>
  </si>
  <si>
    <t>3424</t>
  </si>
  <si>
    <t>Saint-Pons-de-Thomières</t>
  </si>
  <si>
    <t>3425</t>
  </si>
  <si>
    <t>Sète</t>
  </si>
  <si>
    <t>3498</t>
  </si>
  <si>
    <t>Béziers</t>
  </si>
  <si>
    <t>3499</t>
  </si>
  <si>
    <t>Montpellier</t>
  </si>
  <si>
    <t>4601</t>
  </si>
  <si>
    <t>Cahors-1</t>
  </si>
  <si>
    <t>4602</t>
  </si>
  <si>
    <t>Cahors-2</t>
  </si>
  <si>
    <t>4603</t>
  </si>
  <si>
    <t>Cahors-3</t>
  </si>
  <si>
    <t>4604</t>
  </si>
  <si>
    <t>Causse et Bouriane</t>
  </si>
  <si>
    <t>4605</t>
  </si>
  <si>
    <t>Causse et Vallées</t>
  </si>
  <si>
    <t>4606</t>
  </si>
  <si>
    <t>Cère et Ségala</t>
  </si>
  <si>
    <t>4607</t>
  </si>
  <si>
    <t>Figeac-1</t>
  </si>
  <si>
    <t>4608</t>
  </si>
  <si>
    <t>Figeac-2</t>
  </si>
  <si>
    <t>4609</t>
  </si>
  <si>
    <t>Gourdon</t>
  </si>
  <si>
    <t>4610</t>
  </si>
  <si>
    <t>Gramat</t>
  </si>
  <si>
    <t>4611</t>
  </si>
  <si>
    <t>Lacapelle-Marival</t>
  </si>
  <si>
    <t>4612</t>
  </si>
  <si>
    <t>Luzech</t>
  </si>
  <si>
    <t>4613</t>
  </si>
  <si>
    <t>Marches du Sud-Quercy</t>
  </si>
  <si>
    <t>4614</t>
  </si>
  <si>
    <t>Martel</t>
  </si>
  <si>
    <t>4615</t>
  </si>
  <si>
    <t>Puy-l'Evêque</t>
  </si>
  <si>
    <t>4616</t>
  </si>
  <si>
    <t>Saint-Céré</t>
  </si>
  <si>
    <t>4617</t>
  </si>
  <si>
    <t>Souillac</t>
  </si>
  <si>
    <t>4698</t>
  </si>
  <si>
    <t>Cahors</t>
  </si>
  <si>
    <t>4699</t>
  </si>
  <si>
    <t>Figeac</t>
  </si>
  <si>
    <t>4801</t>
  </si>
  <si>
    <t>Peyre en Aubrac</t>
  </si>
  <si>
    <t>4802</t>
  </si>
  <si>
    <t>La Canourgue</t>
  </si>
  <si>
    <t>4803</t>
  </si>
  <si>
    <t>Bourgs sur Colagne</t>
  </si>
  <si>
    <t>4804</t>
  </si>
  <si>
    <t>Le Collet-de-Dèze</t>
  </si>
  <si>
    <t>4805</t>
  </si>
  <si>
    <t>Florac Trois Rivières</t>
  </si>
  <si>
    <t>4806</t>
  </si>
  <si>
    <t>Grandrieu</t>
  </si>
  <si>
    <t>4807</t>
  </si>
  <si>
    <t>Langogne</t>
  </si>
  <si>
    <t>4808</t>
  </si>
  <si>
    <t>Marvejols</t>
  </si>
  <si>
    <t>4811</t>
  </si>
  <si>
    <t>Saint-Alban-sur-Limagnole</t>
  </si>
  <si>
    <t>4812</t>
  </si>
  <si>
    <t>Saint-Chély-d'Apcher</t>
  </si>
  <si>
    <t>4813</t>
  </si>
  <si>
    <t>Saint-Etienne-du-Valdonnez</t>
  </si>
  <si>
    <t>4899</t>
  </si>
  <si>
    <t>Mende</t>
  </si>
  <si>
    <t>6501</t>
  </si>
  <si>
    <t>Aureilhan</t>
  </si>
  <si>
    <t>6502</t>
  </si>
  <si>
    <t>Bordères-sur-l'Echez</t>
  </si>
  <si>
    <t>6503</t>
  </si>
  <si>
    <t>Les Coteaux</t>
  </si>
  <si>
    <t>6504</t>
  </si>
  <si>
    <t>La Haute-Bigorre</t>
  </si>
  <si>
    <t>6505</t>
  </si>
  <si>
    <t>Lourdes-1</t>
  </si>
  <si>
    <t>6506</t>
  </si>
  <si>
    <t>Lourdes-2</t>
  </si>
  <si>
    <t>6507</t>
  </si>
  <si>
    <t>Moyen Adour</t>
  </si>
  <si>
    <t>6508</t>
  </si>
  <si>
    <t>Neste, Aure et Louron</t>
  </si>
  <si>
    <t>6509</t>
  </si>
  <si>
    <t>Ossun</t>
  </si>
  <si>
    <t>6513</t>
  </si>
  <si>
    <t>Val d'Adour-Rustan-Madiranais</t>
  </si>
  <si>
    <t>6514</t>
  </si>
  <si>
    <t>La Vallée de l'Arros et des Baïses</t>
  </si>
  <si>
    <t>6515</t>
  </si>
  <si>
    <t>La Vallée de la Barousse</t>
  </si>
  <si>
    <t>6516</t>
  </si>
  <si>
    <t>La Vallée des Gaves</t>
  </si>
  <si>
    <t>6517</t>
  </si>
  <si>
    <t>Vic-en-Bigorre</t>
  </si>
  <si>
    <t>6598</t>
  </si>
  <si>
    <t>Lourdes</t>
  </si>
  <si>
    <t>6599</t>
  </si>
  <si>
    <t>Tarbes</t>
  </si>
  <si>
    <t>6601</t>
  </si>
  <si>
    <t>Les Aspres</t>
  </si>
  <si>
    <t>6602</t>
  </si>
  <si>
    <t>Le Canigou</t>
  </si>
  <si>
    <t>6603</t>
  </si>
  <si>
    <t>La Côte Sableuse</t>
  </si>
  <si>
    <t>6604</t>
  </si>
  <si>
    <t>La Côte Salanquaise</t>
  </si>
  <si>
    <t>6605</t>
  </si>
  <si>
    <t>La Côte Vermeille</t>
  </si>
  <si>
    <t>6607</t>
  </si>
  <si>
    <t>Perpignan-2</t>
  </si>
  <si>
    <t>6608</t>
  </si>
  <si>
    <t>Perpignan-3</t>
  </si>
  <si>
    <t>6610</t>
  </si>
  <si>
    <t>Perpignan-5</t>
  </si>
  <si>
    <t>6611</t>
  </si>
  <si>
    <t>Perpignan-6</t>
  </si>
  <si>
    <t>6612</t>
  </si>
  <si>
    <t>La Plaine d'Illibéris</t>
  </si>
  <si>
    <t>6613</t>
  </si>
  <si>
    <t>Les Pyrénées catalanes</t>
  </si>
  <si>
    <t>6614</t>
  </si>
  <si>
    <t>Le Ribéral</t>
  </si>
  <si>
    <t>6615</t>
  </si>
  <si>
    <t>La Vallée de l'Agly</t>
  </si>
  <si>
    <t>6616</t>
  </si>
  <si>
    <t>La Vallée de la Têt</t>
  </si>
  <si>
    <t>6617</t>
  </si>
  <si>
    <t>Vallespir-Albères</t>
  </si>
  <si>
    <t>6699</t>
  </si>
  <si>
    <t>Perpignan</t>
  </si>
  <si>
    <t>8102</t>
  </si>
  <si>
    <t>Albi-2</t>
  </si>
  <si>
    <t>8103</t>
  </si>
  <si>
    <t>Albi-3</t>
  </si>
  <si>
    <t>8104</t>
  </si>
  <si>
    <t>Albi-4</t>
  </si>
  <si>
    <t>8105</t>
  </si>
  <si>
    <t>Carmaux-1 Le Ségala</t>
  </si>
  <si>
    <t>8106</t>
  </si>
  <si>
    <t>Carmaux-2 Vallée du Cérou</t>
  </si>
  <si>
    <t>8108</t>
  </si>
  <si>
    <t>Castres-2</t>
  </si>
  <si>
    <t>8109</t>
  </si>
  <si>
    <t>Castres-3</t>
  </si>
  <si>
    <t>8110</t>
  </si>
  <si>
    <t>Les Deux Rives</t>
  </si>
  <si>
    <t>8111</t>
  </si>
  <si>
    <t>Gaillac</t>
  </si>
  <si>
    <t>8112</t>
  </si>
  <si>
    <t>Graulhet</t>
  </si>
  <si>
    <t>8113</t>
  </si>
  <si>
    <t>Le Haut Dadou</t>
  </si>
  <si>
    <t>8114</t>
  </si>
  <si>
    <t>Les Hautes Terres d'Oc</t>
  </si>
  <si>
    <t>8115</t>
  </si>
  <si>
    <t>Lavaur Cocagne</t>
  </si>
  <si>
    <t>8116</t>
  </si>
  <si>
    <t>Mazamet-1</t>
  </si>
  <si>
    <t>8117</t>
  </si>
  <si>
    <t>Mazamet-2 Vallée du Thoré</t>
  </si>
  <si>
    <t>8118</t>
  </si>
  <si>
    <t>La Montagne noire</t>
  </si>
  <si>
    <t>8119</t>
  </si>
  <si>
    <t>Le Pastel</t>
  </si>
  <si>
    <t>8120</t>
  </si>
  <si>
    <t>Plaine de l'Agoût</t>
  </si>
  <si>
    <t>8121</t>
  </si>
  <si>
    <t>Les Portes du Tarn</t>
  </si>
  <si>
    <t>8122</t>
  </si>
  <si>
    <t>Saint-Juéry</t>
  </si>
  <si>
    <t>8123</t>
  </si>
  <si>
    <t>Vignobles et Bastides</t>
  </si>
  <si>
    <t>8196</t>
  </si>
  <si>
    <t>Albi</t>
  </si>
  <si>
    <t>8197</t>
  </si>
  <si>
    <t>Carmaux</t>
  </si>
  <si>
    <t>8198</t>
  </si>
  <si>
    <t>Castres</t>
  </si>
  <si>
    <t>8199</t>
  </si>
  <si>
    <t>Mazamet</t>
  </si>
  <si>
    <t>8201</t>
  </si>
  <si>
    <t>Aveyron-Lère</t>
  </si>
  <si>
    <t>8202</t>
  </si>
  <si>
    <t>Beaumont-de-Lomagne</t>
  </si>
  <si>
    <t>8203</t>
  </si>
  <si>
    <t>Castelsarrasin</t>
  </si>
  <si>
    <t>8204</t>
  </si>
  <si>
    <t>Garonne-Lomagne-Brulhois</t>
  </si>
  <si>
    <t>8205</t>
  </si>
  <si>
    <t>Moissac</t>
  </si>
  <si>
    <t>8209</t>
  </si>
  <si>
    <t>Montech</t>
  </si>
  <si>
    <t>8210</t>
  </si>
  <si>
    <t>Pays de Serres Sud-Quercy</t>
  </si>
  <si>
    <t>8211</t>
  </si>
  <si>
    <t>Quercy-Aveyron</t>
  </si>
  <si>
    <t>8212</t>
  </si>
  <si>
    <t>Quercy-Rouergue</t>
  </si>
  <si>
    <t>8213</t>
  </si>
  <si>
    <t>Tarn-Tescou-Quercy vert</t>
  </si>
  <si>
    <t>8214</t>
  </si>
  <si>
    <t>Valence</t>
  </si>
  <si>
    <t>8215</t>
  </si>
  <si>
    <t>Verdun-sur-Garonne</t>
  </si>
  <si>
    <t>8299</t>
  </si>
  <si>
    <t>Montauban</t>
  </si>
  <si>
    <t>AAR</t>
  </si>
  <si>
    <t>Plantes aromatiques herbacées non pérennes (&lt; 5 ans) autres que persil</t>
  </si>
  <si>
    <t>Autre culture pérenne et jachère dans les bananeraies</t>
  </si>
  <si>
    <t>AFG</t>
  </si>
  <si>
    <t>Autre plante fourragère annuelle (ni légumineuse, ni graminée, ni céréale, ni oléagineux)</t>
  </si>
  <si>
    <t>AME</t>
  </si>
  <si>
    <t>Plantes médicinales et à parfum non pérennes (&lt; 5 ans)</t>
  </si>
  <si>
    <t>ARP</t>
  </si>
  <si>
    <t>Plante aromatique pérenne non arbustive ou arborée autre que la vanille</t>
  </si>
  <si>
    <t>Bordure le long des forêts sans production</t>
  </si>
  <si>
    <t>Betterave</t>
  </si>
  <si>
    <t>Autre céréale ou pseudo-céréale secondaire de printemps (alpiste, quinoa, chia,…)</t>
  </si>
  <si>
    <t>CAH</t>
  </si>
  <si>
    <t>Autre céréale ou pseudo-céréale secondaire d’hiver</t>
  </si>
  <si>
    <t>Cerise</t>
  </si>
  <si>
    <t>Concombre, cornichon et courgette</t>
  </si>
  <si>
    <t>Cultures conduites en inter-rangs (bandes de cultures différentes) – 2 cultures représentant chacune plus de 25 %</t>
  </si>
  <si>
    <t>Cultures conduites en inter-rangs (bandes de cultures différentes) – 3 cultures représentant chacune plus de 25 %</t>
  </si>
  <si>
    <t>Mélange multi-espèces (céréales, oléagineux, légumineuses, ...) sans graminées prairiales et sans prédominance de légumineuses</t>
  </si>
  <si>
    <t>Cultures sous serre hors sol</t>
  </si>
  <si>
    <t>Epeautre (petit épeautre ou engrain et grand épeautre)</t>
  </si>
  <si>
    <t>Epinard, oseille et bette</t>
  </si>
  <si>
    <t>Autre légume ou fruit pérenne (hors petits fruits à baie)</t>
  </si>
  <si>
    <t>Fraise (en pleine terre)</t>
  </si>
  <si>
    <t>Féverole d’hiver</t>
  </si>
  <si>
    <t>FVP</t>
  </si>
  <si>
    <t>Féverole de printemps</t>
  </si>
  <si>
    <t>Cornille, dolique (y/c lablab), gesse</t>
  </si>
  <si>
    <t>GRA</t>
  </si>
  <si>
    <t>Graminée pure exclusivement pour gazon ou pour production de semences certifiées</t>
  </si>
  <si>
    <t>HPC</t>
  </si>
  <si>
    <t>Horticulture ornementale</t>
  </si>
  <si>
    <t>JAC</t>
  </si>
  <si>
    <t>Jachère (terre arable)</t>
  </si>
  <si>
    <t>Jachère sanitaire imposée par l’administration</t>
  </si>
  <si>
    <t>Lavande et lavandin</t>
  </si>
  <si>
    <t>Laitue, endive et autres salades</t>
  </si>
  <si>
    <t>Lentille</t>
  </si>
  <si>
    <t>Lotier, minette</t>
  </si>
  <si>
    <t>Mélange de céréales ou pseudo-céréales d’hiver entre elles</t>
  </si>
  <si>
    <t>MCS</t>
  </si>
  <si>
    <t>Mélange de céréales ou pseudo-céréales de printemps entre elles</t>
  </si>
  <si>
    <t>MDI</t>
  </si>
  <si>
    <t>Maraîchage diversifié (plusieurs espèces de fruits et légumes majoritairement non pérennes)</t>
  </si>
  <si>
    <t>Maïs (hors maïs doux)</t>
  </si>
  <si>
    <t>Mélange multi-espèces avec légumineuses fourragères prépondérantes sans graminées prairiales</t>
  </si>
  <si>
    <t>Mélange de légumineuses à graines ou fourragères pures</t>
  </si>
  <si>
    <t>Melon et pastèque</t>
  </si>
  <si>
    <t>Moutarde d’hiver</t>
  </si>
  <si>
    <t>Mélange multi-espèces avec légumineuses à graines prépondérantes sans graminées prairiales</t>
  </si>
  <si>
    <t>Marais salants</t>
  </si>
  <si>
    <t>MSW</t>
  </si>
  <si>
    <t>Culture pérenne à forte biomasse (miscanthus, switchgrass, silphie, canne fourragère, ...)</t>
  </si>
  <si>
    <t>Noix (y compris noix de coco)</t>
  </si>
  <si>
    <t>Navet, rutabaga et autres légumes racines (hors carotte, radis, betterave)</t>
  </si>
  <si>
    <t>Autres oléagineux ou mélange d’oléagineux de printemps et d’été (dont moutarde ou navette d’été, sésame et nyger)</t>
  </si>
  <si>
    <t>OHR</t>
  </si>
  <si>
    <t>Autres oléagineux ou mélange d’oléagineux d’hiver (dont navette d’hiver)</t>
  </si>
  <si>
    <t>Oignon et échalote</t>
  </si>
  <si>
    <t>Orge d’hiver</t>
  </si>
  <si>
    <t>Autre légumineuse à graines ou fourragères</t>
  </si>
  <si>
    <t>Pépinière (plants laissés en terre plus d’un an)</t>
  </si>
  <si>
    <t>PEV</t>
  </si>
  <si>
    <t>Pépinière (plants laissés en terre moins d’un an)</t>
  </si>
  <si>
    <t>Petit fruit à baie (hors fraise)</t>
  </si>
  <si>
    <t>PHF</t>
  </si>
  <si>
    <t>Pois et haricot frais (alimentation humaine)</t>
  </si>
  <si>
    <t>Pois protéagineux d’hiver (alimentation animale)</t>
  </si>
  <si>
    <t>PHS</t>
  </si>
  <si>
    <t>Pois et haricot secs (alimentation humaine)</t>
  </si>
  <si>
    <t>PME</t>
  </si>
  <si>
    <t>Plantes médicinales pérennes (autres que arbres)</t>
  </si>
  <si>
    <t>Potiron, citrouille et autres courges</t>
  </si>
  <si>
    <t>Prairie de 6 ans et plus (couvert herbacé)</t>
  </si>
  <si>
    <t>Plantes médicinales pérennes (arbres ou arbustes) sauf cassis</t>
  </si>
  <si>
    <t>Pois protéagineux de printemps (alimentation animale)</t>
  </si>
  <si>
    <t>PRF</t>
  </si>
  <si>
    <t>Plantes à parfum pérennes autres que lavande et lavandin</t>
  </si>
  <si>
    <t>Prune (y compris mirabelle, quetsche, reine-claude,…)</t>
  </si>
  <si>
    <t>Pomme de terre</t>
  </si>
  <si>
    <t>Prairie temporaire de 5 ans ou moins et autre mélange avec graminées</t>
  </si>
  <si>
    <t>Poivron, piment et aubergine</t>
  </si>
  <si>
    <t>Pêche (y/c nectarine, brugnon)</t>
  </si>
  <si>
    <t>Poire</t>
  </si>
  <si>
    <t>SAG</t>
  </si>
  <si>
    <t>Roselière (récolte de sagnes)</t>
  </si>
  <si>
    <t>Boisement aidé d’une surface agricole</t>
  </si>
  <si>
    <t>SIN</t>
  </si>
  <si>
    <t>Surface pastorale ou parcours non utilisé l’année en cours</t>
  </si>
  <si>
    <t>Surface agricole temporairement non admissible, autre que surface pâturable</t>
  </si>
  <si>
    <t>SNU</t>
  </si>
  <si>
    <t>Parc d'élevage de monogastriques avec couvert dégradé, voire sol nu</t>
  </si>
  <si>
    <t>Prairie avec herbe prédominante et ressources fourragères ligneuses présentes</t>
  </si>
  <si>
    <t>Surface pastorale – ressources fourragères ligneuses prédominantes</t>
  </si>
  <si>
    <t>TBT</t>
  </si>
  <si>
    <t>Tubercule tropical</t>
  </si>
  <si>
    <t>Tomate (en pleine terre)</t>
  </si>
  <si>
    <t>Truffières (chênaie de plants mycorhizés)</t>
  </si>
  <si>
    <t>Vesce, mélilot, jarosse, serradelle</t>
  </si>
  <si>
    <t>Vigne (sauf vigne rouge)</t>
  </si>
  <si>
    <t>Autre verger (y compris verger DOM)</t>
  </si>
  <si>
    <t>Légumineuses à graines et fourragère</t>
  </si>
  <si>
    <t>Cultures associées</t>
  </si>
  <si>
    <t>Surfaces herbacées temporaires et mélanges avec graminées</t>
  </si>
  <si>
    <t>Cultures industrielles et plantes sarclées</t>
  </si>
  <si>
    <t>Légumes et fruits (sauf légumineuses)</t>
  </si>
  <si>
    <t>Arboriculture fruitière et viticulture, ppam arbustives</t>
  </si>
  <si>
    <t>Ppam et plantes ornementales (hors arbustisves)</t>
  </si>
  <si>
    <t>Autres surfaces admissibles spécifiques</t>
  </si>
  <si>
    <t>Divers – surfaces non admissibles aux aides 1er pilier</t>
  </si>
  <si>
    <t>Les données présentées ici sont issues d'une extraction en date du 20 février 2024 du fichier des parcelles constatées 2023
Il s'agit de l'assolement de l'exploitation provenant des déclarations de l’exploitant agricole dans le formulaire « Déclaration du registre parcellaire graphique » du dossier PAC +  après instruction administrative du dossier et contrôles sur place éventuels. Les surfaces graphiques et admissibles sont donc des surfaces dites « constatées ».
Ce fichier est fourni par l'agence spéciale de paiement (ASP) au Service de la Statistique et de la Prospective (SSP) du Ministère de l'agriculture et de l'alimentation.</t>
  </si>
  <si>
    <t xml:space="preserve">Les cantons sont ceux en vigueur au 1er janvier 2023. Ils sont mis à disposition sur le site internet de l'Insee : </t>
  </si>
  <si>
    <t>https://www.telepac.agriculture.gouv.fr/telepac/html/public/aide/formulaires-2023.html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</si>
</sst>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font>
    <font>
      <sz val="10"/>
      <name val="Arial"/>
      <family val="2"/>
    </font>
    <font>
      <sz val="8"/>
      <name val="Arial"/>
      <family val="2"/>
    </font>
    <font>
      <u/>
      <sz val="10"/>
      <color indexed="12"/>
      <name val="Arial"/>
      <family val="2"/>
    </font>
    <font>
      <sz val="9"/>
      <name val="Marianne"/>
      <family val="3"/>
    </font>
    <font>
      <b/>
      <sz val="9"/>
      <color indexed="21"/>
      <name val="Marianne"/>
      <family val="3"/>
    </font>
    <font>
      <sz val="9"/>
      <color indexed="23"/>
      <name val="Marianne"/>
      <family val="3"/>
    </font>
    <font>
      <b/>
      <sz val="9"/>
      <name val="Marianne"/>
      <family val="3"/>
    </font>
    <font>
      <u/>
      <sz val="9"/>
      <color indexed="12"/>
      <name val="Marianne"/>
      <family val="3"/>
    </font>
    <font>
      <sz val="10"/>
      <name val="Marianne"/>
      <family val="3"/>
    </font>
    <font>
      <sz val="8"/>
      <name val="Marianne"/>
      <family val="3"/>
    </font>
    <font>
      <b/>
      <sz val="10"/>
      <name val="Marianne"/>
      <family val="3"/>
    </font>
    <font>
      <b/>
      <sz val="8"/>
      <name val="Marianne"/>
      <family val="3"/>
    </font>
    <font>
      <sz val="9"/>
      <color theme="0"/>
      <name val="Marianne"/>
      <family val="3"/>
    </font>
    <font>
      <sz val="10"/>
      <name val="Arial"/>
    </font>
  </fonts>
  <fills count="2">
    <fill>
      <patternFill patternType="none"/>
    </fill>
    <fill>
      <patternFill patternType="gray125"/>
    </fill>
  </fills>
  <borders count="17">
    <border>
      <left/>
      <right/>
      <top/>
      <bottom/>
      <diagonal/>
    </border>
    <border>
      <left style="thin">
        <color indexed="21"/>
      </left>
      <right style="thin">
        <color indexed="21"/>
      </right>
      <top/>
      <bottom/>
      <diagonal/>
    </border>
    <border>
      <left style="thin">
        <color indexed="21"/>
      </left>
      <right style="thin">
        <color indexed="21"/>
      </right>
      <top style="thin">
        <color indexed="21"/>
      </top>
      <bottom style="thin">
        <color indexed="21"/>
      </bottom>
      <diagonal/>
    </border>
    <border>
      <left style="thin">
        <color indexed="21"/>
      </left>
      <right style="thin">
        <color indexed="21"/>
      </right>
      <top style="thin">
        <color indexed="21"/>
      </top>
      <bottom/>
      <diagonal/>
    </border>
    <border>
      <left style="thin">
        <color indexed="21"/>
      </left>
      <right style="thin">
        <color indexed="21"/>
      </right>
      <top/>
      <bottom style="thin">
        <color indexed="21"/>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right style="thin">
        <color indexed="21"/>
      </right>
      <top style="thin">
        <color indexed="21"/>
      </top>
      <bottom style="thin">
        <color indexed="21"/>
      </bottom>
      <diagonal/>
    </border>
    <border>
      <left style="medium">
        <color indexed="21"/>
      </left>
      <right style="thin">
        <color indexed="21"/>
      </right>
      <top style="thin">
        <color indexed="21"/>
      </top>
      <bottom/>
      <diagonal/>
    </border>
    <border>
      <left style="thin">
        <color indexed="21"/>
      </left>
      <right style="medium">
        <color indexed="21"/>
      </right>
      <top style="thin">
        <color indexed="21"/>
      </top>
      <bottom style="thin">
        <color indexed="21"/>
      </bottom>
      <diagonal/>
    </border>
    <border>
      <left style="thin">
        <color indexed="21"/>
      </left>
      <right style="medium">
        <color indexed="21"/>
      </right>
      <top style="thin">
        <color indexed="21"/>
      </top>
      <bottom/>
      <diagonal/>
    </border>
    <border>
      <left style="medium">
        <color indexed="21"/>
      </left>
      <right style="thin">
        <color indexed="21"/>
      </right>
      <top/>
      <bottom/>
      <diagonal/>
    </border>
    <border>
      <left style="thin">
        <color indexed="21"/>
      </left>
      <right style="medium">
        <color indexed="21"/>
      </right>
      <top/>
      <bottom/>
      <diagonal/>
    </border>
    <border>
      <left style="medium">
        <color indexed="21"/>
      </left>
      <right style="thin">
        <color indexed="21"/>
      </right>
      <top/>
      <bottom style="thin">
        <color indexed="21"/>
      </bottom>
      <diagonal/>
    </border>
    <border>
      <left style="thin">
        <color indexed="21"/>
      </left>
      <right style="medium">
        <color indexed="21"/>
      </right>
      <top/>
      <bottom style="thin">
        <color indexed="21"/>
      </bottom>
      <diagonal/>
    </border>
    <border>
      <left style="medium">
        <color indexed="21"/>
      </left>
      <right style="thin">
        <color indexed="21"/>
      </right>
      <top style="thin">
        <color indexed="21"/>
      </top>
      <bottom style="thin">
        <color indexed="21"/>
      </bottom>
      <diagonal/>
    </border>
    <border>
      <left/>
      <right/>
      <top style="thin">
        <color rgb="FF008080"/>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9" fontId="14" fillId="0" borderId="0" applyFont="0" applyFill="0" applyBorder="0" applyAlignment="0" applyProtection="0"/>
  </cellStyleXfs>
  <cellXfs count="63">
    <xf numFmtId="0" fontId="0" fillId="0" borderId="0" xfId="0"/>
    <xf numFmtId="0" fontId="10" fillId="0" borderId="3" xfId="0" applyFont="1" applyFill="1" applyBorder="1" applyAlignment="1">
      <alignment vertical="center"/>
    </xf>
    <xf numFmtId="0" fontId="10" fillId="0" borderId="1" xfId="0" applyFont="1" applyFill="1" applyBorder="1" applyAlignment="1">
      <alignment vertical="center"/>
    </xf>
    <xf numFmtId="0" fontId="10" fillId="0" borderId="4" xfId="0" applyFont="1" applyFill="1" applyBorder="1" applyAlignment="1">
      <alignment vertical="center"/>
    </xf>
    <xf numFmtId="3" fontId="12" fillId="0" borderId="3" xfId="0" applyNumberFormat="1"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vertical="center" textRotation="90"/>
    </xf>
    <xf numFmtId="0" fontId="11" fillId="0" borderId="0" xfId="0" applyFont="1" applyFill="1" applyBorder="1" applyAlignment="1">
      <alignment vertical="center"/>
    </xf>
    <xf numFmtId="3" fontId="12" fillId="0" borderId="3" xfId="0" applyNumberFormat="1" applyFont="1" applyFill="1" applyBorder="1" applyAlignment="1">
      <alignment horizontal="center" vertical="center" wrapText="1"/>
    </xf>
    <xf numFmtId="3" fontId="12" fillId="0" borderId="2" xfId="0" applyNumberFormat="1" applyFont="1" applyFill="1" applyBorder="1" applyAlignment="1">
      <alignment horizontal="center" vertical="center" wrapText="1"/>
    </xf>
    <xf numFmtId="3" fontId="10" fillId="0" borderId="0" xfId="0" applyNumberFormat="1" applyFont="1" applyFill="1" applyBorder="1" applyAlignment="1">
      <alignment vertical="center"/>
    </xf>
    <xf numFmtId="3" fontId="12" fillId="0" borderId="2" xfId="0" applyNumberFormat="1" applyFont="1" applyFill="1" applyBorder="1" applyAlignment="1">
      <alignment horizontal="right" vertical="center"/>
    </xf>
    <xf numFmtId="3" fontId="10" fillId="0" borderId="0" xfId="0" applyNumberFormat="1" applyFont="1" applyFill="1" applyBorder="1" applyAlignment="1">
      <alignment vertical="center" textRotation="90"/>
    </xf>
    <xf numFmtId="0" fontId="4" fillId="0" borderId="0" xfId="0" applyFont="1" applyFill="1" applyBorder="1" applyAlignment="1">
      <alignment vertical="center"/>
    </xf>
    <xf numFmtId="0" fontId="5" fillId="0" borderId="0" xfId="0" applyFont="1" applyFill="1" applyAlignment="1">
      <alignment horizontal="justify" vertical="center" wrapText="1"/>
    </xf>
    <xf numFmtId="0" fontId="5" fillId="0" borderId="0" xfId="0" applyFont="1" applyFill="1" applyAlignment="1">
      <alignment vertical="center" wrapText="1"/>
    </xf>
    <xf numFmtId="0" fontId="4" fillId="0" borderId="0" xfId="0" applyFont="1" applyFill="1" applyBorder="1" applyAlignment="1">
      <alignment horizontal="justify" vertical="center" wrapText="1"/>
    </xf>
    <xf numFmtId="0" fontId="4"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justify" vertical="center" wrapText="1"/>
    </xf>
    <xf numFmtId="0" fontId="8" fillId="0" borderId="0" xfId="1" applyFont="1" applyFill="1" applyBorder="1" applyAlignment="1" applyProtection="1">
      <alignment horizontal="center" vertical="center" wrapText="1"/>
    </xf>
    <xf numFmtId="0" fontId="7" fillId="0" borderId="0" xfId="0" applyFont="1" applyFill="1" applyBorder="1" applyAlignment="1">
      <alignment vertical="center"/>
    </xf>
    <xf numFmtId="0" fontId="10" fillId="0" borderId="3" xfId="0" applyFont="1" applyFill="1" applyBorder="1" applyAlignment="1">
      <alignment horizontal="right"/>
    </xf>
    <xf numFmtId="0" fontId="10" fillId="0" borderId="1" xfId="0" applyFont="1" applyFill="1" applyBorder="1" applyAlignment="1">
      <alignment horizontal="right"/>
    </xf>
    <xf numFmtId="0" fontId="10" fillId="0" borderId="4" xfId="0" applyFont="1" applyFill="1" applyBorder="1" applyAlignment="1">
      <alignment horizontal="right"/>
    </xf>
    <xf numFmtId="3" fontId="10" fillId="0" borderId="3" xfId="0" applyNumberFormat="1" applyFont="1" applyFill="1" applyBorder="1" applyAlignment="1">
      <alignment horizontal="right" vertical="center"/>
    </xf>
    <xf numFmtId="3" fontId="10" fillId="0" borderId="1" xfId="0" applyNumberFormat="1" applyFont="1" applyFill="1" applyBorder="1" applyAlignment="1">
      <alignment horizontal="right" vertical="center"/>
    </xf>
    <xf numFmtId="3" fontId="10" fillId="0" borderId="4" xfId="0" applyNumberFormat="1" applyFont="1" applyFill="1" applyBorder="1" applyAlignment="1">
      <alignment horizontal="right" vertical="center"/>
    </xf>
    <xf numFmtId="3" fontId="12" fillId="0" borderId="3" xfId="0" applyNumberFormat="1" applyFont="1" applyFill="1" applyBorder="1" applyAlignment="1">
      <alignment horizontal="right" vertical="center"/>
    </xf>
    <xf numFmtId="3" fontId="10" fillId="0" borderId="3" xfId="0" applyNumberFormat="1" applyFont="1" applyFill="1" applyBorder="1" applyAlignment="1">
      <alignment horizontal="right" vertical="center" wrapText="1"/>
    </xf>
    <xf numFmtId="0" fontId="10" fillId="0" borderId="0" xfId="0" applyFont="1" applyFill="1" applyBorder="1" applyAlignment="1">
      <alignment horizontal="right" vertical="center"/>
    </xf>
    <xf numFmtId="3" fontId="10" fillId="0" borderId="0" xfId="0" applyNumberFormat="1" applyFont="1" applyFill="1" applyBorder="1" applyAlignment="1">
      <alignment horizontal="right" vertical="center"/>
    </xf>
    <xf numFmtId="3" fontId="12" fillId="0" borderId="9" xfId="0" applyNumberFormat="1" applyFont="1" applyFill="1" applyBorder="1" applyAlignment="1">
      <alignment horizontal="right" vertical="center"/>
    </xf>
    <xf numFmtId="3" fontId="10" fillId="0" borderId="8" xfId="0" applyNumberFormat="1" applyFont="1" applyFill="1" applyBorder="1" applyAlignment="1">
      <alignment horizontal="right" vertical="center"/>
    </xf>
    <xf numFmtId="3" fontId="10" fillId="0" borderId="10" xfId="0" applyNumberFormat="1" applyFont="1" applyFill="1" applyBorder="1" applyAlignment="1">
      <alignment horizontal="right" vertical="center"/>
    </xf>
    <xf numFmtId="3" fontId="10" fillId="0" borderId="11" xfId="0" applyNumberFormat="1" applyFont="1" applyFill="1" applyBorder="1" applyAlignment="1">
      <alignment horizontal="right" vertical="center"/>
    </xf>
    <xf numFmtId="3" fontId="10" fillId="0" borderId="12" xfId="0" applyNumberFormat="1" applyFont="1" applyFill="1" applyBorder="1" applyAlignment="1">
      <alignment horizontal="right" vertical="center"/>
    </xf>
    <xf numFmtId="3" fontId="10" fillId="0" borderId="13" xfId="0" applyNumberFormat="1" applyFont="1" applyFill="1" applyBorder="1" applyAlignment="1">
      <alignment horizontal="right" vertical="center"/>
    </xf>
    <xf numFmtId="3" fontId="10" fillId="0" borderId="14" xfId="0" applyNumberFormat="1" applyFont="1" applyFill="1" applyBorder="1" applyAlignment="1">
      <alignment horizontal="right" vertical="center"/>
    </xf>
    <xf numFmtId="3" fontId="12" fillId="0" borderId="8" xfId="0" applyNumberFormat="1" applyFont="1" applyFill="1" applyBorder="1" applyAlignment="1">
      <alignment horizontal="center" vertical="center" wrapText="1"/>
    </xf>
    <xf numFmtId="3" fontId="12" fillId="0" borderId="9" xfId="0" applyNumberFormat="1"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4" xfId="0" applyFont="1" applyFill="1" applyBorder="1" applyAlignment="1">
      <alignment horizontal="center" vertical="center"/>
    </xf>
    <xf numFmtId="0" fontId="13" fillId="0" borderId="0" xfId="0" applyFont="1" applyFill="1" applyBorder="1" applyAlignment="1">
      <alignment vertical="center"/>
    </xf>
    <xf numFmtId="0" fontId="3" fillId="0" borderId="0" xfId="1" applyFill="1" applyBorder="1" applyAlignment="1" applyProtection="1">
      <alignment horizontal="left" vertical="center" wrapText="1" indent="15"/>
    </xf>
    <xf numFmtId="0" fontId="8" fillId="0" borderId="0" xfId="1" applyFont="1" applyFill="1" applyBorder="1" applyAlignment="1" applyProtection="1">
      <alignment horizontal="left" vertical="center" wrapText="1" indent="15"/>
    </xf>
    <xf numFmtId="0" fontId="10" fillId="0" borderId="6" xfId="0" applyFont="1" applyFill="1" applyBorder="1" applyAlignment="1">
      <alignment vertical="center"/>
    </xf>
    <xf numFmtId="3" fontId="7" fillId="0" borderId="2" xfId="0" applyNumberFormat="1" applyFont="1" applyFill="1" applyBorder="1" applyAlignment="1">
      <alignment vertical="center"/>
    </xf>
    <xf numFmtId="3" fontId="7" fillId="0" borderId="2" xfId="0" applyNumberFormat="1" applyFont="1" applyFill="1" applyBorder="1" applyAlignment="1">
      <alignment horizontal="right" vertical="center"/>
    </xf>
    <xf numFmtId="3" fontId="12" fillId="0" borderId="15" xfId="0" applyNumberFormat="1" applyFont="1" applyFill="1" applyBorder="1" applyAlignment="1">
      <alignment horizontal="right" vertical="center"/>
    </xf>
    <xf numFmtId="0" fontId="4" fillId="0" borderId="0" xfId="0" applyFont="1" applyFill="1" applyBorder="1" applyAlignment="1">
      <alignment vertical="center" wrapText="1"/>
    </xf>
    <xf numFmtId="0" fontId="9" fillId="0" borderId="0" xfId="0" applyFont="1" applyFill="1" applyAlignment="1">
      <alignment vertical="center" wrapText="1"/>
    </xf>
    <xf numFmtId="3" fontId="12" fillId="0" borderId="5" xfId="0" applyNumberFormat="1"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3" fontId="12" fillId="0" borderId="5" xfId="0" applyNumberFormat="1" applyFont="1" applyFill="1" applyBorder="1" applyAlignment="1">
      <alignment horizontal="center" vertical="center" wrapText="1"/>
    </xf>
    <xf numFmtId="9" fontId="10" fillId="0" borderId="3" xfId="3" applyFont="1" applyFill="1" applyBorder="1" applyAlignment="1">
      <alignment vertical="center"/>
    </xf>
    <xf numFmtId="0" fontId="10" fillId="0" borderId="16" xfId="0" applyFont="1" applyFill="1" applyBorder="1" applyAlignment="1">
      <alignment vertical="center"/>
    </xf>
    <xf numFmtId="0" fontId="10" fillId="0" borderId="16" xfId="0" applyFont="1" applyFill="1" applyBorder="1" applyAlignment="1">
      <alignment vertical="center" textRotation="90"/>
    </xf>
    <xf numFmtId="0" fontId="0" fillId="0" borderId="0" xfId="0" applyFill="1"/>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cellXfs>
  <cellStyles count="4">
    <cellStyle name="Lien hypertexte" xfId="1" builtinId="8"/>
    <cellStyle name="Normal" xfId="0" builtinId="0"/>
    <cellStyle name="Normal 2" xfId="2"/>
    <cellStyle name="Pourcentage" xfId="3" builtinId="5"/>
  </cellStyles>
  <dxfs count="65">
    <dxf>
      <fill>
        <patternFill>
          <bgColor theme="5" tint="-0.2499465926084170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theme="5" tint="-0.2499465926084170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2E2E2"/>
      <rgbColor rgb="00808080"/>
      <rgbColor rgb="009999FF"/>
      <rgbColor rgb="00993366"/>
      <rgbColor rgb="00FFF2CD"/>
      <rgbColor rgb="00C9E5E4"/>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DAB000"/>
      <rgbColor rgb="00FF9900"/>
      <rgbColor rgb="00FF6600"/>
      <rgbColor rgb="00666699"/>
      <rgbColor rgb="00969696"/>
      <rgbColor rgb="00CAD7F2"/>
      <rgbColor rgb="00339966"/>
      <rgbColor rgb="00003300"/>
      <rgbColor rgb="00333300"/>
      <rgbColor rgb="00993300"/>
      <rgbColor rgb="00993366"/>
      <rgbColor rgb="00C9E5E4"/>
      <rgbColor rgb="00333333"/>
    </indexed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draaf.occitanie.agriculture.gouv.fr/Le-Guide-des-donnees,582"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8305800</xdr:colOff>
      <xdr:row>4</xdr:row>
      <xdr:rowOff>133350</xdr:rowOff>
    </xdr:from>
    <xdr:to>
      <xdr:col>0</xdr:col>
      <xdr:colOff>9189720</xdr:colOff>
      <xdr:row>8</xdr:row>
      <xdr:rowOff>110490</xdr:rowOff>
    </xdr:to>
    <xdr:pic>
      <xdr:nvPicPr>
        <xdr:cNvPr id="1097" name="Picture 4">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05800" y="2505075"/>
          <a:ext cx="883920" cy="862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4</xdr:col>
      <xdr:colOff>744855</xdr:colOff>
      <xdr:row>0</xdr:row>
      <xdr:rowOff>1009650</xdr:rowOff>
    </xdr:to>
    <xdr:pic>
      <xdr:nvPicPr>
        <xdr:cNvPr id="4" name="Picture 2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2422505" cy="1009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11430</xdr:colOff>
      <xdr:row>0</xdr:row>
      <xdr:rowOff>1009650</xdr:rowOff>
    </xdr:to>
    <xdr:pic>
      <xdr:nvPicPr>
        <xdr:cNvPr id="4" name="Picture 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422505" cy="1009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668655</xdr:colOff>
      <xdr:row>0</xdr:row>
      <xdr:rowOff>1009650</xdr:rowOff>
    </xdr:to>
    <xdr:pic>
      <xdr:nvPicPr>
        <xdr:cNvPr id="3" name="Picture 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422505" cy="1009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592455</xdr:colOff>
      <xdr:row>0</xdr:row>
      <xdr:rowOff>1009650</xdr:rowOff>
    </xdr:to>
    <xdr:pic>
      <xdr:nvPicPr>
        <xdr:cNvPr id="3" name="Picture 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422505" cy="1009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154305</xdr:colOff>
      <xdr:row>0</xdr:row>
      <xdr:rowOff>1009650</xdr:rowOff>
    </xdr:to>
    <xdr:pic>
      <xdr:nvPicPr>
        <xdr:cNvPr id="4" name="Picture 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422505" cy="1009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lepac.agriculture.gouv.fr/telepac/html/public/aide/formulaires-2023.html" TargetMode="External"/><Relationship Id="rId2" Type="http://schemas.openxmlformats.org/officeDocument/2006/relationships/hyperlink" Target="https://agreste.agriculture.gouv.fr/agreste-web/accueil/" TargetMode="External"/><Relationship Id="rId1" Type="http://schemas.openxmlformats.org/officeDocument/2006/relationships/hyperlink" Target="https://www.insee.fr/fr/accuei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tabSelected="1" zoomScaleNormal="100" workbookViewId="0">
      <selection activeCell="C4" sqref="C4"/>
    </sheetView>
  </sheetViews>
  <sheetFormatPr baseColWidth="10" defaultColWidth="11.42578125" defaultRowHeight="15" x14ac:dyDescent="0.2"/>
  <cols>
    <col min="1" max="1" width="140.85546875" style="13" customWidth="1"/>
    <col min="2" max="16384" width="11.42578125" style="13"/>
  </cols>
  <sheetData>
    <row r="1" spans="1:5" ht="81.75" customHeight="1" x14ac:dyDescent="0.2"/>
    <row r="2" spans="1:5" x14ac:dyDescent="0.2">
      <c r="A2" s="44">
        <v>2023</v>
      </c>
    </row>
    <row r="3" spans="1:5" x14ac:dyDescent="0.2">
      <c r="A3" s="14" t="s">
        <v>30</v>
      </c>
      <c r="B3" s="15"/>
      <c r="C3" s="15"/>
      <c r="D3" s="15"/>
      <c r="E3" s="15"/>
    </row>
    <row r="4" spans="1:5" s="17" customFormat="1" ht="75" x14ac:dyDescent="0.2">
      <c r="A4" s="16" t="s">
        <v>993</v>
      </c>
    </row>
    <row r="5" spans="1:5" s="17" customFormat="1" ht="25.15" customHeight="1" x14ac:dyDescent="0.2">
      <c r="A5" s="18" t="s">
        <v>371</v>
      </c>
    </row>
    <row r="6" spans="1:5" s="17" customFormat="1" x14ac:dyDescent="0.2">
      <c r="A6" s="16" t="s">
        <v>13</v>
      </c>
    </row>
    <row r="7" spans="1:5" s="17" customFormat="1" x14ac:dyDescent="0.2">
      <c r="A7" s="19"/>
    </row>
    <row r="8" spans="1:5" s="17" customFormat="1" x14ac:dyDescent="0.2">
      <c r="A8" s="16" t="s">
        <v>994</v>
      </c>
    </row>
    <row r="9" spans="1:5" s="17" customFormat="1" x14ac:dyDescent="0.2">
      <c r="A9" s="46" t="s">
        <v>15</v>
      </c>
    </row>
    <row r="10" spans="1:5" s="17" customFormat="1" x14ac:dyDescent="0.2">
      <c r="A10" s="16" t="s">
        <v>384</v>
      </c>
    </row>
    <row r="11" spans="1:5" s="17" customFormat="1" x14ac:dyDescent="0.2">
      <c r="A11" s="46" t="s">
        <v>32</v>
      </c>
    </row>
    <row r="12" spans="1:5" s="17" customFormat="1" x14ac:dyDescent="0.2">
      <c r="A12" s="16" t="s">
        <v>374</v>
      </c>
    </row>
    <row r="13" spans="1:5" x14ac:dyDescent="0.2">
      <c r="A13" s="45" t="s">
        <v>995</v>
      </c>
    </row>
    <row r="14" spans="1:5" x14ac:dyDescent="0.2">
      <c r="A14" s="20"/>
    </row>
    <row r="15" spans="1:5" x14ac:dyDescent="0.2">
      <c r="A15" s="21" t="s">
        <v>31</v>
      </c>
    </row>
    <row r="16" spans="1:5" x14ac:dyDescent="0.2">
      <c r="A16" s="13" t="s">
        <v>383</v>
      </c>
    </row>
    <row r="17" spans="1:5" ht="15.75" x14ac:dyDescent="0.2">
      <c r="A17" s="51" t="s">
        <v>372</v>
      </c>
      <c r="B17" s="52"/>
      <c r="C17" s="52"/>
      <c r="D17" s="52"/>
      <c r="E17" s="52"/>
    </row>
    <row r="18" spans="1:5" ht="15.75" x14ac:dyDescent="0.2">
      <c r="A18" s="51" t="s">
        <v>373</v>
      </c>
      <c r="B18" s="52"/>
      <c r="C18" s="52"/>
      <c r="D18" s="52"/>
      <c r="E18" s="52"/>
    </row>
    <row r="33" spans="1:1" x14ac:dyDescent="0.2">
      <c r="A33" s="17"/>
    </row>
  </sheetData>
  <mergeCells count="2">
    <mergeCell ref="A18:E18"/>
    <mergeCell ref="A17:E17"/>
  </mergeCells>
  <phoneticPr fontId="2" type="noConversion"/>
  <hyperlinks>
    <hyperlink ref="A9" r:id="rId1"/>
    <hyperlink ref="A11" r:id="rId2"/>
    <hyperlink ref="A13" r:id="rId3"/>
  </hyperlinks>
  <pageMargins left="0.78740157499999996" right="0.78740157499999996" top="0.984251969" bottom="0.984251969" header="0.4921259845" footer="0.4921259845"/>
  <pageSetup paperSize="9"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4"/>
  <sheetViews>
    <sheetView showGridLines="0" showZeros="0" zoomScaleNormal="100" zoomScaleSheetLayoutView="100" workbookViewId="0">
      <pane xSplit="2" ySplit="5" topLeftCell="C6" activePane="bottomRight" state="frozen"/>
      <selection activeCell="A13" sqref="A13"/>
      <selection pane="topRight" activeCell="A13" sqref="A13"/>
      <selection pane="bottomLeft" activeCell="A13" sqref="A13"/>
      <selection pane="bottomRight" activeCell="A13" sqref="A13"/>
    </sheetView>
  </sheetViews>
  <sheetFormatPr baseColWidth="10" defaultColWidth="11.42578125" defaultRowHeight="12.75" x14ac:dyDescent="0.2"/>
  <cols>
    <col min="1" max="1" width="12.28515625" style="5" customWidth="1"/>
    <col min="2" max="2" width="41.85546875" style="5" customWidth="1"/>
    <col min="3" max="3" width="17.85546875" style="6" bestFit="1" customWidth="1"/>
    <col min="4" max="4" width="26.42578125" style="6" bestFit="1" customWidth="1"/>
    <col min="5" max="5" width="26.7109375" style="6" bestFit="1" customWidth="1"/>
    <col min="6" max="12" width="10.85546875" style="6" customWidth="1"/>
    <col min="13" max="16384" width="11.42578125" style="5"/>
  </cols>
  <sheetData>
    <row r="1" spans="1:12" ht="81.400000000000006" customHeight="1" x14ac:dyDescent="0.2"/>
    <row r="2" spans="1:12" ht="15.75" x14ac:dyDescent="0.2">
      <c r="A2" s="7" t="str">
        <f>"Nombre de déclarants, surfaces graphiques constatées et surfaces admissibles constatées par cultures et groupes de cultures à la PAC "&amp;annee&amp;" en Occitanie"</f>
        <v>Nombre de déclarants, surfaces graphiques constatées et surfaces admissibles constatées par cultures et groupes de cultures à la PAC 2023 en Occitanie</v>
      </c>
      <c r="B2" s="7"/>
    </row>
    <row r="3" spans="1:12" x14ac:dyDescent="0.2">
      <c r="F3" s="5"/>
      <c r="G3" s="5"/>
      <c r="H3" s="5"/>
      <c r="I3" s="5"/>
      <c r="J3" s="5"/>
      <c r="K3" s="5"/>
      <c r="L3" s="5"/>
    </row>
    <row r="4" spans="1:12" ht="15.75" x14ac:dyDescent="0.2">
      <c r="C4" s="53" t="s">
        <v>382</v>
      </c>
      <c r="D4" s="54"/>
      <c r="E4" s="55"/>
      <c r="F4" s="5"/>
      <c r="G4" s="5"/>
      <c r="H4" s="5"/>
      <c r="I4" s="5"/>
      <c r="J4" s="5"/>
      <c r="K4" s="5"/>
      <c r="L4" s="5"/>
    </row>
    <row r="5" spans="1:12" x14ac:dyDescent="0.2">
      <c r="A5" s="4" t="s">
        <v>215</v>
      </c>
      <c r="B5" s="4" t="s">
        <v>328</v>
      </c>
      <c r="C5" s="4" t="s">
        <v>216</v>
      </c>
      <c r="D5" s="4" t="s">
        <v>217</v>
      </c>
      <c r="E5" s="28" t="s">
        <v>218</v>
      </c>
      <c r="F5" s="5"/>
      <c r="G5" s="5"/>
      <c r="H5" s="5"/>
      <c r="I5" s="5"/>
      <c r="J5" s="5"/>
      <c r="K5" s="5"/>
      <c r="L5" s="5"/>
    </row>
    <row r="6" spans="1:12" ht="15" x14ac:dyDescent="0.2">
      <c r="A6" s="47"/>
      <c r="B6" s="48" t="s">
        <v>329</v>
      </c>
      <c r="C6" s="49">
        <v>47627</v>
      </c>
      <c r="D6" s="49">
        <v>3651813.07</v>
      </c>
      <c r="E6" s="49">
        <v>3211516.01</v>
      </c>
      <c r="F6" s="5"/>
      <c r="G6" s="5"/>
      <c r="H6" s="5"/>
      <c r="I6" s="5"/>
      <c r="J6" s="5"/>
      <c r="K6" s="5"/>
      <c r="L6" s="5"/>
    </row>
    <row r="7" spans="1:12" x14ac:dyDescent="0.2">
      <c r="A7" s="57"/>
      <c r="B7" s="1" t="s">
        <v>379</v>
      </c>
      <c r="C7" s="25">
        <v>24951</v>
      </c>
      <c r="D7" s="25">
        <v>726199.68</v>
      </c>
      <c r="E7" s="25">
        <v>730243.75</v>
      </c>
      <c r="F7" s="5"/>
      <c r="G7" s="5"/>
      <c r="H7" s="5"/>
      <c r="I7" s="5"/>
      <c r="J7" s="5"/>
      <c r="K7" s="5"/>
      <c r="L7" s="5"/>
    </row>
    <row r="8" spans="1:12" x14ac:dyDescent="0.2">
      <c r="A8" s="2"/>
      <c r="B8" s="2" t="s">
        <v>380</v>
      </c>
      <c r="C8" s="26">
        <v>10617</v>
      </c>
      <c r="D8" s="26">
        <v>227175.82</v>
      </c>
      <c r="E8" s="26">
        <v>228891.45</v>
      </c>
      <c r="F8" s="5"/>
      <c r="G8" s="5"/>
      <c r="H8" s="5"/>
      <c r="I8" s="5"/>
      <c r="J8" s="5"/>
      <c r="K8" s="5"/>
      <c r="L8" s="5"/>
    </row>
    <row r="9" spans="1:12" x14ac:dyDescent="0.2">
      <c r="A9" s="2"/>
      <c r="B9" s="2" t="s">
        <v>984</v>
      </c>
      <c r="C9" s="26">
        <v>16290</v>
      </c>
      <c r="D9" s="26">
        <v>239698.53</v>
      </c>
      <c r="E9" s="26">
        <v>240686.59</v>
      </c>
      <c r="F9" s="5"/>
      <c r="G9" s="5"/>
      <c r="H9" s="5"/>
      <c r="I9" s="5"/>
      <c r="J9" s="5"/>
      <c r="K9" s="5"/>
      <c r="L9" s="5"/>
    </row>
    <row r="10" spans="1:12" x14ac:dyDescent="0.2">
      <c r="A10" s="2"/>
      <c r="B10" s="2" t="s">
        <v>985</v>
      </c>
      <c r="C10" s="26">
        <v>4192</v>
      </c>
      <c r="D10" s="26">
        <v>33601.089999999997</v>
      </c>
      <c r="E10" s="26">
        <v>33673.769999999997</v>
      </c>
      <c r="F10" s="5"/>
      <c r="G10" s="5"/>
      <c r="H10" s="5"/>
      <c r="I10" s="5"/>
      <c r="J10" s="5"/>
      <c r="K10" s="5"/>
      <c r="L10" s="5"/>
    </row>
    <row r="11" spans="1:12" x14ac:dyDescent="0.2">
      <c r="A11" s="2"/>
      <c r="B11" s="2" t="s">
        <v>986</v>
      </c>
      <c r="C11" s="26">
        <v>31989</v>
      </c>
      <c r="D11" s="26">
        <v>343378.14</v>
      </c>
      <c r="E11" s="26">
        <v>341480.33</v>
      </c>
      <c r="F11" s="5"/>
      <c r="G11" s="5"/>
      <c r="H11" s="5"/>
      <c r="I11" s="5"/>
      <c r="J11" s="5"/>
      <c r="K11" s="5"/>
      <c r="L11" s="5"/>
    </row>
    <row r="12" spans="1:12" x14ac:dyDescent="0.2">
      <c r="A12" s="2"/>
      <c r="B12" s="2" t="s">
        <v>381</v>
      </c>
      <c r="C12" s="26">
        <v>32624</v>
      </c>
      <c r="D12" s="26">
        <v>1740742.15</v>
      </c>
      <c r="E12" s="26">
        <v>1345063.42</v>
      </c>
      <c r="F12" s="5"/>
      <c r="G12" s="5"/>
      <c r="H12" s="5"/>
      <c r="I12" s="5"/>
      <c r="J12" s="5"/>
      <c r="K12" s="5"/>
      <c r="L12" s="5"/>
    </row>
    <row r="13" spans="1:12" x14ac:dyDescent="0.2">
      <c r="A13" s="2"/>
      <c r="B13" s="2" t="s">
        <v>987</v>
      </c>
      <c r="C13" s="26">
        <v>2250</v>
      </c>
      <c r="D13" s="26">
        <v>2239.54</v>
      </c>
      <c r="E13" s="26">
        <v>2246.3000000000002</v>
      </c>
      <c r="F13" s="5"/>
      <c r="G13" s="5"/>
      <c r="H13" s="5"/>
      <c r="I13" s="5"/>
      <c r="J13" s="5"/>
      <c r="K13" s="5"/>
      <c r="L13" s="5"/>
    </row>
    <row r="14" spans="1:12" x14ac:dyDescent="0.2">
      <c r="A14" s="2"/>
      <c r="B14" s="2" t="s">
        <v>988</v>
      </c>
      <c r="C14" s="26">
        <v>3739</v>
      </c>
      <c r="D14" s="26">
        <v>13736.86</v>
      </c>
      <c r="E14" s="26">
        <v>13702.4</v>
      </c>
      <c r="F14" s="5"/>
      <c r="G14" s="5"/>
      <c r="H14" s="5"/>
      <c r="I14" s="5"/>
      <c r="J14" s="5"/>
      <c r="K14" s="5"/>
      <c r="L14" s="5"/>
    </row>
    <row r="15" spans="1:12" x14ac:dyDescent="0.2">
      <c r="A15" s="2"/>
      <c r="B15" s="2" t="s">
        <v>989</v>
      </c>
      <c r="C15" s="26">
        <v>15062</v>
      </c>
      <c r="D15" s="26">
        <v>263862.83</v>
      </c>
      <c r="E15" s="26">
        <v>266068.17</v>
      </c>
      <c r="F15" s="5"/>
      <c r="G15" s="5"/>
      <c r="H15" s="5"/>
      <c r="I15" s="5"/>
      <c r="J15" s="5"/>
      <c r="K15" s="5"/>
      <c r="L15" s="5"/>
    </row>
    <row r="16" spans="1:12" x14ac:dyDescent="0.2">
      <c r="A16" s="2"/>
      <c r="B16" s="2" t="s">
        <v>990</v>
      </c>
      <c r="C16" s="26">
        <v>762</v>
      </c>
      <c r="D16" s="26">
        <v>4954.45</v>
      </c>
      <c r="E16" s="26">
        <v>4954.41</v>
      </c>
      <c r="F16" s="5"/>
      <c r="G16" s="5"/>
      <c r="H16" s="5"/>
      <c r="I16" s="5"/>
      <c r="J16" s="5"/>
      <c r="K16" s="5"/>
      <c r="L16" s="5"/>
    </row>
    <row r="17" spans="1:12" x14ac:dyDescent="0.2">
      <c r="A17" s="2"/>
      <c r="B17" s="2" t="s">
        <v>991</v>
      </c>
      <c r="C17" s="26">
        <v>16451</v>
      </c>
      <c r="D17" s="26">
        <v>20140.45</v>
      </c>
      <c r="E17" s="26">
        <v>4497.5600000000004</v>
      </c>
      <c r="F17" s="5"/>
      <c r="G17" s="5"/>
      <c r="H17" s="5"/>
      <c r="I17" s="5"/>
      <c r="J17" s="5"/>
      <c r="K17" s="5"/>
      <c r="L17" s="5"/>
    </row>
    <row r="18" spans="1:12" x14ac:dyDescent="0.2">
      <c r="A18" s="2"/>
      <c r="B18" s="2" t="s">
        <v>992</v>
      </c>
      <c r="C18" s="26">
        <v>23465</v>
      </c>
      <c r="D18" s="26">
        <v>36083.53</v>
      </c>
      <c r="E18" s="26">
        <v>7.86</v>
      </c>
      <c r="F18" s="5"/>
      <c r="G18" s="5"/>
      <c r="H18" s="5"/>
      <c r="I18" s="5"/>
      <c r="J18" s="5"/>
      <c r="K18" s="5"/>
      <c r="L18" s="5"/>
    </row>
    <row r="19" spans="1:12" x14ac:dyDescent="0.2">
      <c r="A19" s="1" t="s">
        <v>883</v>
      </c>
      <c r="B19" s="1" t="s">
        <v>884</v>
      </c>
      <c r="C19" s="25">
        <v>346</v>
      </c>
      <c r="D19" s="25">
        <v>3116.37</v>
      </c>
      <c r="E19" s="25">
        <v>3124.74</v>
      </c>
      <c r="F19" s="5"/>
      <c r="G19" s="5"/>
      <c r="H19" s="5"/>
      <c r="I19" s="5"/>
      <c r="J19" s="5"/>
      <c r="K19" s="5"/>
      <c r="L19" s="5"/>
    </row>
    <row r="20" spans="1:12" x14ac:dyDescent="0.2">
      <c r="A20" s="2" t="s">
        <v>399</v>
      </c>
      <c r="B20" s="2" t="s">
        <v>885</v>
      </c>
      <c r="C20" s="26">
        <v>8</v>
      </c>
      <c r="D20" s="26">
        <v>22.65</v>
      </c>
      <c r="E20" s="26">
        <v>22.9</v>
      </c>
      <c r="F20" s="5"/>
      <c r="G20" s="5"/>
      <c r="H20" s="5"/>
      <c r="I20" s="5"/>
      <c r="J20" s="5"/>
      <c r="K20" s="5"/>
      <c r="L20" s="5"/>
    </row>
    <row r="21" spans="1:12" x14ac:dyDescent="0.2">
      <c r="A21" s="2" t="s">
        <v>886</v>
      </c>
      <c r="B21" s="2" t="s">
        <v>887</v>
      </c>
      <c r="C21" s="26">
        <v>199</v>
      </c>
      <c r="D21" s="26">
        <v>719.19</v>
      </c>
      <c r="E21" s="26">
        <v>720.63</v>
      </c>
      <c r="F21" s="5"/>
      <c r="G21" s="5"/>
      <c r="H21" s="5"/>
      <c r="I21" s="5"/>
      <c r="J21" s="5"/>
      <c r="K21" s="5"/>
      <c r="L21" s="5"/>
    </row>
    <row r="22" spans="1:12" x14ac:dyDescent="0.2">
      <c r="A22" s="2" t="s">
        <v>219</v>
      </c>
      <c r="B22" s="2" t="s">
        <v>330</v>
      </c>
      <c r="C22" s="26">
        <v>78</v>
      </c>
      <c r="D22" s="26">
        <v>68.02</v>
      </c>
      <c r="E22" s="26">
        <v>68.760000000000005</v>
      </c>
      <c r="F22" s="5"/>
      <c r="G22" s="5"/>
      <c r="H22" s="5"/>
      <c r="I22" s="5"/>
      <c r="J22" s="5"/>
      <c r="K22" s="5"/>
      <c r="L22" s="5"/>
    </row>
    <row r="23" spans="1:12" x14ac:dyDescent="0.2">
      <c r="A23" s="2" t="s">
        <v>220</v>
      </c>
      <c r="B23" s="2" t="s">
        <v>331</v>
      </c>
      <c r="C23" s="26">
        <v>788</v>
      </c>
      <c r="D23" s="26">
        <v>2142.4499999999998</v>
      </c>
      <c r="E23" s="26">
        <v>2158.87</v>
      </c>
      <c r="F23" s="5"/>
      <c r="G23" s="5"/>
      <c r="H23" s="5"/>
      <c r="I23" s="5"/>
      <c r="J23" s="5"/>
      <c r="K23" s="5"/>
      <c r="L23" s="5"/>
    </row>
    <row r="24" spans="1:12" x14ac:dyDescent="0.2">
      <c r="A24" s="2" t="s">
        <v>888</v>
      </c>
      <c r="B24" s="2" t="s">
        <v>889</v>
      </c>
      <c r="C24" s="26">
        <v>56</v>
      </c>
      <c r="D24" s="26">
        <v>85.69</v>
      </c>
      <c r="E24" s="26">
        <v>85.23</v>
      </c>
      <c r="F24" s="5"/>
      <c r="G24" s="5"/>
      <c r="H24" s="5"/>
      <c r="I24" s="5"/>
      <c r="J24" s="5"/>
      <c r="K24" s="5"/>
      <c r="L24" s="5"/>
    </row>
    <row r="25" spans="1:12" x14ac:dyDescent="0.2">
      <c r="A25" s="2" t="s">
        <v>221</v>
      </c>
      <c r="B25" s="2" t="s">
        <v>332</v>
      </c>
      <c r="C25" s="26" t="s">
        <v>400</v>
      </c>
      <c r="D25" s="26" t="s">
        <v>400</v>
      </c>
      <c r="E25" s="26" t="s">
        <v>400</v>
      </c>
      <c r="F25" s="5"/>
      <c r="G25" s="5"/>
      <c r="H25" s="5"/>
      <c r="I25" s="5"/>
      <c r="J25" s="5"/>
      <c r="K25" s="5"/>
      <c r="L25" s="5"/>
    </row>
    <row r="26" spans="1:12" x14ac:dyDescent="0.2">
      <c r="A26" s="2" t="s">
        <v>890</v>
      </c>
      <c r="B26" s="2" t="s">
        <v>891</v>
      </c>
      <c r="C26" s="26">
        <v>202</v>
      </c>
      <c r="D26" s="26">
        <v>332.85</v>
      </c>
      <c r="E26" s="26">
        <v>331.7</v>
      </c>
      <c r="F26" s="5"/>
      <c r="G26" s="5"/>
      <c r="H26" s="5"/>
      <c r="I26" s="5"/>
      <c r="J26" s="5"/>
      <c r="K26" s="5"/>
      <c r="L26" s="5"/>
    </row>
    <row r="27" spans="1:12" x14ac:dyDescent="0.2">
      <c r="A27" s="2" t="s">
        <v>222</v>
      </c>
      <c r="B27" s="2" t="s">
        <v>333</v>
      </c>
      <c r="C27" s="26">
        <v>171</v>
      </c>
      <c r="D27" s="26">
        <v>380.64</v>
      </c>
      <c r="E27" s="26">
        <v>377.51</v>
      </c>
      <c r="F27" s="5"/>
      <c r="G27" s="5"/>
      <c r="H27" s="5"/>
      <c r="I27" s="5"/>
      <c r="J27" s="5"/>
      <c r="K27" s="5"/>
      <c r="L27" s="5"/>
    </row>
    <row r="28" spans="1:12" x14ac:dyDescent="0.2">
      <c r="A28" s="2" t="s">
        <v>223</v>
      </c>
      <c r="B28" s="2" t="s">
        <v>401</v>
      </c>
      <c r="C28" s="26">
        <v>1275</v>
      </c>
      <c r="D28" s="26">
        <v>5759.52</v>
      </c>
      <c r="E28" s="26">
        <v>5773.78</v>
      </c>
      <c r="F28" s="5"/>
      <c r="G28" s="5"/>
      <c r="H28" s="5"/>
      <c r="I28" s="5"/>
      <c r="J28" s="5"/>
      <c r="K28" s="5"/>
      <c r="L28" s="5"/>
    </row>
    <row r="29" spans="1:12" x14ac:dyDescent="0.2">
      <c r="A29" s="2" t="s">
        <v>224</v>
      </c>
      <c r="B29" s="2" t="s">
        <v>390</v>
      </c>
      <c r="C29" s="26">
        <v>875</v>
      </c>
      <c r="D29" s="26">
        <v>3894.9</v>
      </c>
      <c r="E29" s="26">
        <v>3873.78</v>
      </c>
      <c r="F29" s="5"/>
      <c r="G29" s="5"/>
      <c r="H29" s="5"/>
      <c r="I29" s="5"/>
      <c r="J29" s="5"/>
      <c r="K29" s="5"/>
      <c r="L29" s="5"/>
    </row>
    <row r="30" spans="1:12" x14ac:dyDescent="0.2">
      <c r="A30" s="2" t="s">
        <v>225</v>
      </c>
      <c r="B30" s="2" t="s">
        <v>402</v>
      </c>
      <c r="C30" s="26">
        <v>3293</v>
      </c>
      <c r="D30" s="26">
        <v>85138.55</v>
      </c>
      <c r="E30" s="26">
        <v>85615.360000000001</v>
      </c>
      <c r="F30" s="5"/>
      <c r="G30" s="5"/>
      <c r="H30" s="5"/>
      <c r="I30" s="5"/>
      <c r="J30" s="5"/>
      <c r="K30" s="5"/>
      <c r="L30" s="5"/>
    </row>
    <row r="31" spans="1:12" x14ac:dyDescent="0.2">
      <c r="A31" s="2" t="s">
        <v>226</v>
      </c>
      <c r="B31" s="2" t="s">
        <v>391</v>
      </c>
      <c r="C31" s="26">
        <v>82</v>
      </c>
      <c r="D31" s="26">
        <v>850.17</v>
      </c>
      <c r="E31" s="26">
        <v>850.06</v>
      </c>
      <c r="F31" s="5"/>
      <c r="G31" s="5"/>
      <c r="H31" s="5"/>
      <c r="I31" s="5"/>
      <c r="J31" s="5"/>
      <c r="K31" s="5"/>
      <c r="L31" s="5"/>
    </row>
    <row r="32" spans="1:12" x14ac:dyDescent="0.2">
      <c r="A32" s="2" t="s">
        <v>227</v>
      </c>
      <c r="B32" s="2" t="s">
        <v>892</v>
      </c>
      <c r="C32" s="26">
        <v>1129</v>
      </c>
      <c r="D32" s="26">
        <v>262.77999999999997</v>
      </c>
      <c r="E32" s="26"/>
      <c r="F32" s="5"/>
      <c r="G32" s="5"/>
      <c r="H32" s="5"/>
      <c r="I32" s="5"/>
      <c r="J32" s="5"/>
      <c r="K32" s="5"/>
      <c r="L32" s="5"/>
    </row>
    <row r="33" spans="1:12" x14ac:dyDescent="0.2">
      <c r="A33" s="2" t="s">
        <v>228</v>
      </c>
      <c r="B33" s="2" t="s">
        <v>334</v>
      </c>
      <c r="C33" s="26">
        <v>7619</v>
      </c>
      <c r="D33" s="26">
        <v>6054.76</v>
      </c>
      <c r="E33" s="26"/>
      <c r="F33" s="5"/>
      <c r="G33" s="5"/>
      <c r="H33" s="5"/>
      <c r="I33" s="5"/>
      <c r="J33" s="5"/>
      <c r="K33" s="5"/>
      <c r="L33" s="5"/>
    </row>
    <row r="34" spans="1:12" x14ac:dyDescent="0.2">
      <c r="A34" s="2" t="s">
        <v>229</v>
      </c>
      <c r="B34" s="2" t="s">
        <v>335</v>
      </c>
      <c r="C34" s="26">
        <v>11758</v>
      </c>
      <c r="D34" s="26">
        <v>9236.43</v>
      </c>
      <c r="E34" s="26"/>
      <c r="F34" s="5"/>
      <c r="G34" s="5"/>
      <c r="H34" s="5"/>
      <c r="I34" s="5"/>
      <c r="J34" s="5"/>
      <c r="K34" s="5"/>
      <c r="L34" s="5"/>
    </row>
    <row r="35" spans="1:12" x14ac:dyDescent="0.2">
      <c r="A35" s="2" t="s">
        <v>230</v>
      </c>
      <c r="B35" s="2" t="s">
        <v>403</v>
      </c>
      <c r="C35" s="26">
        <v>14619</v>
      </c>
      <c r="D35" s="26">
        <v>259888.84</v>
      </c>
      <c r="E35" s="26">
        <v>261675.06</v>
      </c>
      <c r="F35" s="5"/>
      <c r="G35" s="5"/>
      <c r="H35" s="5"/>
      <c r="I35" s="5"/>
      <c r="J35" s="5"/>
      <c r="K35" s="5"/>
      <c r="L35" s="5"/>
    </row>
    <row r="36" spans="1:12" x14ac:dyDescent="0.2">
      <c r="A36" s="2" t="s">
        <v>231</v>
      </c>
      <c r="B36" s="2" t="s">
        <v>893</v>
      </c>
      <c r="C36" s="26">
        <v>295</v>
      </c>
      <c r="D36" s="26">
        <v>1061.5</v>
      </c>
      <c r="E36" s="26">
        <v>1068.52</v>
      </c>
      <c r="F36" s="5"/>
      <c r="G36" s="5"/>
      <c r="H36" s="5"/>
      <c r="I36" s="5"/>
      <c r="J36" s="5"/>
      <c r="K36" s="5"/>
      <c r="L36" s="5"/>
    </row>
    <row r="37" spans="1:12" x14ac:dyDescent="0.2">
      <c r="A37" s="2" t="s">
        <v>232</v>
      </c>
      <c r="B37" s="2" t="s">
        <v>392</v>
      </c>
      <c r="C37" s="26">
        <v>215</v>
      </c>
      <c r="D37" s="26">
        <v>1372.13</v>
      </c>
      <c r="E37" s="26">
        <v>1372.88</v>
      </c>
      <c r="F37" s="5"/>
      <c r="G37" s="5"/>
      <c r="H37" s="5"/>
      <c r="I37" s="5"/>
      <c r="J37" s="5"/>
      <c r="K37" s="5"/>
      <c r="L37" s="5"/>
    </row>
    <row r="38" spans="1:12" x14ac:dyDescent="0.2">
      <c r="A38" s="2" t="s">
        <v>233</v>
      </c>
      <c r="B38" s="2" t="s">
        <v>393</v>
      </c>
      <c r="C38" s="26">
        <v>277</v>
      </c>
      <c r="D38" s="26">
        <v>10277.540000000001</v>
      </c>
      <c r="E38" s="26">
        <v>6202.36</v>
      </c>
      <c r="F38" s="5"/>
      <c r="G38" s="5"/>
      <c r="H38" s="5"/>
      <c r="I38" s="5"/>
      <c r="J38" s="5"/>
      <c r="K38" s="5"/>
      <c r="L38" s="5"/>
    </row>
    <row r="39" spans="1:12" x14ac:dyDescent="0.2">
      <c r="A39" s="2" t="s">
        <v>234</v>
      </c>
      <c r="B39" s="2" t="s">
        <v>894</v>
      </c>
      <c r="C39" s="26">
        <v>38</v>
      </c>
      <c r="D39" s="26">
        <v>158.27000000000001</v>
      </c>
      <c r="E39" s="26">
        <v>160.27000000000001</v>
      </c>
      <c r="F39" s="5"/>
      <c r="G39" s="5"/>
      <c r="H39" s="5"/>
      <c r="I39" s="5"/>
      <c r="J39" s="5"/>
      <c r="K39" s="5"/>
      <c r="L39" s="5"/>
    </row>
    <row r="40" spans="1:12" x14ac:dyDescent="0.2">
      <c r="A40" s="2" t="s">
        <v>895</v>
      </c>
      <c r="B40" s="2" t="s">
        <v>896</v>
      </c>
      <c r="C40" s="26">
        <v>16</v>
      </c>
      <c r="D40" s="26">
        <v>56.13</v>
      </c>
      <c r="E40" s="26">
        <v>55.73</v>
      </c>
      <c r="F40" s="5"/>
      <c r="G40" s="5"/>
      <c r="H40" s="5"/>
      <c r="I40" s="5"/>
      <c r="J40" s="5"/>
      <c r="K40" s="5"/>
      <c r="L40" s="5"/>
    </row>
    <row r="41" spans="1:12" x14ac:dyDescent="0.2">
      <c r="A41" s="2" t="s">
        <v>235</v>
      </c>
      <c r="B41" s="2" t="s">
        <v>336</v>
      </c>
      <c r="C41" s="26">
        <v>81</v>
      </c>
      <c r="D41" s="26">
        <v>492.4</v>
      </c>
      <c r="E41" s="26">
        <v>493.58</v>
      </c>
      <c r="F41" s="5"/>
      <c r="G41" s="5"/>
      <c r="H41" s="5"/>
      <c r="I41" s="5"/>
      <c r="J41" s="5"/>
      <c r="K41" s="5"/>
      <c r="L41" s="5"/>
    </row>
    <row r="42" spans="1:12" x14ac:dyDescent="0.2">
      <c r="A42" s="2" t="s">
        <v>236</v>
      </c>
      <c r="B42" s="2" t="s">
        <v>897</v>
      </c>
      <c r="C42" s="26">
        <v>563</v>
      </c>
      <c r="D42" s="26">
        <v>1038.77</v>
      </c>
      <c r="E42" s="26">
        <v>1029.79</v>
      </c>
      <c r="F42" s="5"/>
      <c r="G42" s="5"/>
      <c r="H42" s="5"/>
      <c r="I42" s="5"/>
      <c r="J42" s="5"/>
      <c r="K42" s="5"/>
      <c r="L42" s="5"/>
    </row>
    <row r="43" spans="1:12" x14ac:dyDescent="0.2">
      <c r="A43" s="2" t="s">
        <v>237</v>
      </c>
      <c r="B43" s="2" t="s">
        <v>898</v>
      </c>
      <c r="C43" s="26">
        <v>144</v>
      </c>
      <c r="D43" s="26">
        <v>295.79000000000002</v>
      </c>
      <c r="E43" s="26">
        <v>298.64999999999998</v>
      </c>
      <c r="F43" s="5"/>
      <c r="G43" s="5"/>
      <c r="H43" s="5"/>
      <c r="I43" s="5"/>
      <c r="J43" s="5"/>
      <c r="K43" s="5"/>
      <c r="L43" s="5"/>
    </row>
    <row r="44" spans="1:12" x14ac:dyDescent="0.2">
      <c r="A44" s="2" t="s">
        <v>238</v>
      </c>
      <c r="B44" s="2" t="s">
        <v>394</v>
      </c>
      <c r="C44" s="26">
        <v>351</v>
      </c>
      <c r="D44" s="26">
        <v>14235.01</v>
      </c>
      <c r="E44" s="26">
        <v>8274.43</v>
      </c>
      <c r="F44" s="5"/>
      <c r="G44" s="5"/>
      <c r="H44" s="5"/>
      <c r="I44" s="5"/>
      <c r="J44" s="5"/>
      <c r="K44" s="5"/>
      <c r="L44" s="5"/>
    </row>
    <row r="45" spans="1:12" x14ac:dyDescent="0.2">
      <c r="A45" s="2" t="s">
        <v>239</v>
      </c>
      <c r="B45" s="2" t="s">
        <v>337</v>
      </c>
      <c r="C45" s="26">
        <v>22</v>
      </c>
      <c r="D45" s="26">
        <v>61.44</v>
      </c>
      <c r="E45" s="26">
        <v>55</v>
      </c>
      <c r="F45" s="5"/>
      <c r="G45" s="5"/>
      <c r="H45" s="5"/>
      <c r="I45" s="5"/>
      <c r="J45" s="5"/>
      <c r="K45" s="5"/>
      <c r="L45" s="5"/>
    </row>
    <row r="46" spans="1:12" x14ac:dyDescent="0.2">
      <c r="A46" s="2" t="s">
        <v>240</v>
      </c>
      <c r="B46" s="2" t="s">
        <v>338</v>
      </c>
      <c r="C46" s="26">
        <v>49</v>
      </c>
      <c r="D46" s="26">
        <v>70.36</v>
      </c>
      <c r="E46" s="26">
        <v>53.33</v>
      </c>
      <c r="F46" s="5"/>
      <c r="G46" s="5"/>
      <c r="H46" s="5"/>
      <c r="I46" s="5"/>
      <c r="J46" s="5"/>
      <c r="K46" s="5"/>
      <c r="L46" s="5"/>
    </row>
    <row r="47" spans="1:12" x14ac:dyDescent="0.2">
      <c r="A47" s="2" t="s">
        <v>241</v>
      </c>
      <c r="B47" s="2" t="s">
        <v>339</v>
      </c>
      <c r="C47" s="26">
        <v>91</v>
      </c>
      <c r="D47" s="26">
        <v>221.35</v>
      </c>
      <c r="E47" s="26">
        <v>222.67</v>
      </c>
      <c r="F47" s="5"/>
      <c r="G47" s="5"/>
      <c r="H47" s="5"/>
      <c r="I47" s="5"/>
      <c r="J47" s="5"/>
      <c r="K47" s="5"/>
      <c r="L47" s="5"/>
    </row>
    <row r="48" spans="1:12" x14ac:dyDescent="0.2">
      <c r="A48" s="2" t="s">
        <v>242</v>
      </c>
      <c r="B48" s="2" t="s">
        <v>899</v>
      </c>
      <c r="C48" s="26">
        <v>52</v>
      </c>
      <c r="D48" s="26">
        <v>74.510000000000005</v>
      </c>
      <c r="E48" s="26">
        <v>74.62</v>
      </c>
      <c r="F48" s="5"/>
      <c r="G48" s="5"/>
      <c r="H48" s="5"/>
      <c r="I48" s="5"/>
      <c r="J48" s="5"/>
      <c r="K48" s="5"/>
      <c r="L48" s="5"/>
    </row>
    <row r="49" spans="1:12" x14ac:dyDescent="0.2">
      <c r="A49" s="2" t="s">
        <v>243</v>
      </c>
      <c r="B49" s="2" t="s">
        <v>900</v>
      </c>
      <c r="C49" s="26">
        <v>6</v>
      </c>
      <c r="D49" s="26">
        <v>19.03</v>
      </c>
      <c r="E49" s="26">
        <v>18.809999999999999</v>
      </c>
      <c r="F49" s="5"/>
      <c r="G49" s="5"/>
      <c r="H49" s="5"/>
      <c r="I49" s="5"/>
      <c r="J49" s="5"/>
      <c r="K49" s="5"/>
      <c r="L49" s="5"/>
    </row>
    <row r="50" spans="1:12" x14ac:dyDescent="0.2">
      <c r="A50" s="2" t="s">
        <v>244</v>
      </c>
      <c r="B50" s="2" t="s">
        <v>340</v>
      </c>
      <c r="C50" s="26">
        <v>36</v>
      </c>
      <c r="D50" s="26">
        <v>133.49</v>
      </c>
      <c r="E50" s="26">
        <v>134.88</v>
      </c>
      <c r="F50" s="5"/>
      <c r="G50" s="5"/>
      <c r="H50" s="5"/>
      <c r="I50" s="5"/>
      <c r="J50" s="5"/>
      <c r="K50" s="5"/>
      <c r="L50" s="5"/>
    </row>
    <row r="51" spans="1:12" x14ac:dyDescent="0.2">
      <c r="A51" s="2" t="s">
        <v>245</v>
      </c>
      <c r="B51" s="2" t="s">
        <v>901</v>
      </c>
      <c r="C51" s="26">
        <v>1416</v>
      </c>
      <c r="D51" s="26">
        <v>8908.9</v>
      </c>
      <c r="E51" s="26">
        <v>8912.7900000000009</v>
      </c>
      <c r="F51" s="5"/>
      <c r="G51" s="5"/>
      <c r="H51" s="5"/>
      <c r="I51" s="5"/>
      <c r="J51" s="5"/>
      <c r="K51" s="5"/>
      <c r="L51" s="5"/>
    </row>
    <row r="52" spans="1:12" x14ac:dyDescent="0.2">
      <c r="A52" s="2" t="s">
        <v>246</v>
      </c>
      <c r="B52" s="2" t="s">
        <v>902</v>
      </c>
      <c r="C52" s="26">
        <v>85</v>
      </c>
      <c r="D52" s="26">
        <v>103.93</v>
      </c>
      <c r="E52" s="26"/>
      <c r="F52" s="5"/>
      <c r="G52" s="5"/>
      <c r="H52" s="5"/>
      <c r="I52" s="5"/>
      <c r="J52" s="5"/>
      <c r="K52" s="5"/>
      <c r="L52" s="5"/>
    </row>
    <row r="53" spans="1:12" x14ac:dyDescent="0.2">
      <c r="A53" s="2" t="s">
        <v>247</v>
      </c>
      <c r="B53" s="2" t="s">
        <v>341</v>
      </c>
      <c r="C53" s="26">
        <v>393</v>
      </c>
      <c r="D53" s="26">
        <v>1472.25</v>
      </c>
      <c r="E53" s="26">
        <v>1403.27</v>
      </c>
      <c r="F53" s="5"/>
      <c r="G53" s="5"/>
      <c r="H53" s="5"/>
      <c r="I53" s="5"/>
      <c r="J53" s="5"/>
      <c r="K53" s="5"/>
      <c r="L53" s="5"/>
    </row>
    <row r="54" spans="1:12" x14ac:dyDescent="0.2">
      <c r="A54" s="2" t="s">
        <v>248</v>
      </c>
      <c r="B54" s="2" t="s">
        <v>404</v>
      </c>
      <c r="C54" s="26">
        <v>2401</v>
      </c>
      <c r="D54" s="26">
        <v>30241.34</v>
      </c>
      <c r="E54" s="26">
        <v>30423.93</v>
      </c>
      <c r="F54" s="5"/>
      <c r="G54" s="5"/>
      <c r="H54" s="5"/>
      <c r="I54" s="5"/>
      <c r="J54" s="5"/>
      <c r="K54" s="5"/>
      <c r="L54" s="5"/>
    </row>
    <row r="55" spans="1:12" x14ac:dyDescent="0.2">
      <c r="A55" s="2" t="s">
        <v>249</v>
      </c>
      <c r="B55" s="2" t="s">
        <v>342</v>
      </c>
      <c r="C55" s="26">
        <v>31</v>
      </c>
      <c r="D55" s="26">
        <v>167.54</v>
      </c>
      <c r="E55" s="26">
        <v>168.16</v>
      </c>
      <c r="F55" s="5"/>
      <c r="G55" s="5"/>
      <c r="H55" s="5"/>
      <c r="I55" s="5"/>
      <c r="J55" s="5"/>
      <c r="K55" s="5"/>
      <c r="L55" s="5"/>
    </row>
    <row r="56" spans="1:12" x14ac:dyDescent="0.2">
      <c r="A56" s="2" t="s">
        <v>250</v>
      </c>
      <c r="B56" s="2" t="s">
        <v>903</v>
      </c>
      <c r="C56" s="26">
        <v>409</v>
      </c>
      <c r="D56" s="26">
        <v>2706.52</v>
      </c>
      <c r="E56" s="26">
        <v>2718.15</v>
      </c>
      <c r="F56" s="5"/>
      <c r="G56" s="5"/>
      <c r="H56" s="5"/>
      <c r="I56" s="5"/>
      <c r="J56" s="5"/>
      <c r="K56" s="5"/>
      <c r="L56" s="5"/>
    </row>
    <row r="57" spans="1:12" x14ac:dyDescent="0.2">
      <c r="A57" s="2" t="s">
        <v>251</v>
      </c>
      <c r="B57" s="2" t="s">
        <v>904</v>
      </c>
      <c r="C57" s="26">
        <v>11</v>
      </c>
      <c r="D57" s="26">
        <v>17.7</v>
      </c>
      <c r="E57" s="26">
        <v>16.98</v>
      </c>
      <c r="F57" s="5"/>
      <c r="G57" s="5"/>
      <c r="H57" s="5"/>
      <c r="I57" s="5"/>
      <c r="J57" s="5"/>
      <c r="K57" s="5"/>
      <c r="L57" s="5"/>
    </row>
    <row r="58" spans="1:12" x14ac:dyDescent="0.2">
      <c r="A58" s="2" t="s">
        <v>252</v>
      </c>
      <c r="B58" s="2" t="s">
        <v>395</v>
      </c>
      <c r="C58" s="26">
        <v>52</v>
      </c>
      <c r="D58" s="26">
        <v>105.05</v>
      </c>
      <c r="E58" s="26">
        <v>96.19</v>
      </c>
      <c r="F58" s="5"/>
      <c r="G58" s="5"/>
      <c r="H58" s="5"/>
      <c r="I58" s="5"/>
      <c r="J58" s="5"/>
      <c r="K58" s="5"/>
      <c r="L58" s="5"/>
    </row>
    <row r="59" spans="1:12" x14ac:dyDescent="0.2">
      <c r="A59" s="2" t="s">
        <v>253</v>
      </c>
      <c r="B59" s="2" t="s">
        <v>377</v>
      </c>
      <c r="C59" s="26">
        <v>1603</v>
      </c>
      <c r="D59" s="26">
        <v>1553.56</v>
      </c>
      <c r="E59" s="26">
        <v>1522.68</v>
      </c>
      <c r="F59" s="5"/>
      <c r="G59" s="5"/>
      <c r="H59" s="5"/>
      <c r="I59" s="5"/>
      <c r="J59" s="5"/>
      <c r="K59" s="5"/>
      <c r="L59" s="5"/>
    </row>
    <row r="60" spans="1:12" x14ac:dyDescent="0.2">
      <c r="A60" s="2" t="s">
        <v>254</v>
      </c>
      <c r="B60" s="2" t="s">
        <v>905</v>
      </c>
      <c r="C60" s="26">
        <v>702</v>
      </c>
      <c r="D60" s="26">
        <v>1306.05</v>
      </c>
      <c r="E60" s="26">
        <v>1311.22</v>
      </c>
      <c r="F60" s="5"/>
      <c r="G60" s="5"/>
      <c r="H60" s="5"/>
      <c r="I60" s="5"/>
      <c r="J60" s="5"/>
      <c r="K60" s="5"/>
      <c r="L60" s="5"/>
    </row>
    <row r="61" spans="1:12" x14ac:dyDescent="0.2">
      <c r="A61" s="2" t="s">
        <v>255</v>
      </c>
      <c r="B61" s="2" t="s">
        <v>343</v>
      </c>
      <c r="C61" s="26">
        <v>28</v>
      </c>
      <c r="D61" s="26">
        <v>84.76</v>
      </c>
      <c r="E61" s="26">
        <v>84.69</v>
      </c>
      <c r="F61" s="5"/>
      <c r="G61" s="5"/>
      <c r="H61" s="5"/>
      <c r="I61" s="5"/>
      <c r="J61" s="5"/>
      <c r="K61" s="5"/>
      <c r="L61" s="5"/>
    </row>
    <row r="62" spans="1:12" x14ac:dyDescent="0.2">
      <c r="A62" s="2" t="s">
        <v>256</v>
      </c>
      <c r="B62" s="2" t="s">
        <v>906</v>
      </c>
      <c r="C62" s="26">
        <v>211</v>
      </c>
      <c r="D62" s="26">
        <v>176.31</v>
      </c>
      <c r="E62" s="26">
        <v>173.93</v>
      </c>
      <c r="F62" s="5"/>
      <c r="G62" s="5"/>
      <c r="H62" s="5"/>
      <c r="I62" s="5"/>
      <c r="J62" s="5"/>
      <c r="K62" s="5"/>
      <c r="L62" s="5"/>
    </row>
    <row r="63" spans="1:12" x14ac:dyDescent="0.2">
      <c r="A63" s="2" t="s">
        <v>257</v>
      </c>
      <c r="B63" s="2" t="s">
        <v>907</v>
      </c>
      <c r="C63" s="26">
        <v>2197</v>
      </c>
      <c r="D63" s="26">
        <v>14331.72</v>
      </c>
      <c r="E63" s="26">
        <v>14449.07</v>
      </c>
      <c r="F63" s="5"/>
      <c r="G63" s="5"/>
      <c r="H63" s="5"/>
      <c r="I63" s="5"/>
      <c r="J63" s="5"/>
      <c r="K63" s="5"/>
      <c r="L63" s="5"/>
    </row>
    <row r="64" spans="1:12" x14ac:dyDescent="0.2">
      <c r="A64" s="2" t="s">
        <v>908</v>
      </c>
      <c r="B64" s="2" t="s">
        <v>909</v>
      </c>
      <c r="C64" s="26">
        <v>85</v>
      </c>
      <c r="D64" s="26">
        <v>481.64</v>
      </c>
      <c r="E64" s="26">
        <v>482.07</v>
      </c>
      <c r="F64" s="5"/>
      <c r="G64" s="5"/>
      <c r="H64" s="5"/>
      <c r="I64" s="5"/>
      <c r="J64" s="5"/>
      <c r="K64" s="5"/>
      <c r="L64" s="5"/>
    </row>
    <row r="65" spans="1:12" x14ac:dyDescent="0.2">
      <c r="A65" s="2" t="s">
        <v>258</v>
      </c>
      <c r="B65" s="2" t="s">
        <v>910</v>
      </c>
      <c r="C65" s="26">
        <v>9</v>
      </c>
      <c r="D65" s="26">
        <v>12.92</v>
      </c>
      <c r="E65" s="26">
        <v>12.74</v>
      </c>
      <c r="F65" s="5"/>
      <c r="G65" s="5"/>
      <c r="H65" s="5"/>
      <c r="I65" s="5"/>
      <c r="J65" s="5"/>
      <c r="K65" s="5"/>
      <c r="L65" s="5"/>
    </row>
    <row r="66" spans="1:12" x14ac:dyDescent="0.2">
      <c r="A66" s="2" t="s">
        <v>911</v>
      </c>
      <c r="B66" s="2" t="s">
        <v>912</v>
      </c>
      <c r="C66" s="26">
        <v>64</v>
      </c>
      <c r="D66" s="26">
        <v>494.99</v>
      </c>
      <c r="E66" s="26">
        <v>500.84</v>
      </c>
      <c r="F66" s="5"/>
      <c r="G66" s="5"/>
      <c r="H66" s="5"/>
      <c r="I66" s="5"/>
      <c r="J66" s="5"/>
      <c r="K66" s="5"/>
      <c r="L66" s="5"/>
    </row>
    <row r="67" spans="1:12" x14ac:dyDescent="0.2">
      <c r="A67" s="2" t="s">
        <v>259</v>
      </c>
      <c r="B67" s="2" t="s">
        <v>344</v>
      </c>
      <c r="C67" s="26">
        <v>25</v>
      </c>
      <c r="D67" s="26">
        <v>11.01</v>
      </c>
      <c r="E67" s="26">
        <v>10.7</v>
      </c>
      <c r="F67" s="5"/>
      <c r="G67" s="5"/>
      <c r="H67" s="5"/>
      <c r="I67" s="5"/>
      <c r="J67" s="5"/>
      <c r="K67" s="5"/>
      <c r="L67" s="5"/>
    </row>
    <row r="68" spans="1:12" x14ac:dyDescent="0.2">
      <c r="A68" s="2" t="s">
        <v>913</v>
      </c>
      <c r="B68" s="2" t="s">
        <v>914</v>
      </c>
      <c r="C68" s="26">
        <v>25</v>
      </c>
      <c r="D68" s="26">
        <v>18.86</v>
      </c>
      <c r="E68" s="26">
        <v>18.739999999999998</v>
      </c>
      <c r="F68" s="5"/>
      <c r="G68" s="5"/>
      <c r="H68" s="5"/>
      <c r="I68" s="5"/>
      <c r="J68" s="5"/>
      <c r="K68" s="5"/>
      <c r="L68" s="5"/>
    </row>
    <row r="69" spans="1:12" x14ac:dyDescent="0.2">
      <c r="A69" s="2" t="s">
        <v>915</v>
      </c>
      <c r="B69" s="2" t="s">
        <v>916</v>
      </c>
      <c r="C69" s="26">
        <v>16583</v>
      </c>
      <c r="D69" s="26">
        <v>87339.19</v>
      </c>
      <c r="E69" s="26">
        <v>86217.29</v>
      </c>
      <c r="F69" s="5"/>
      <c r="G69" s="5"/>
      <c r="H69" s="5"/>
      <c r="I69" s="5"/>
      <c r="J69" s="5"/>
      <c r="K69" s="5"/>
      <c r="L69" s="5"/>
    </row>
    <row r="70" spans="1:12" x14ac:dyDescent="0.2">
      <c r="A70" s="2" t="s">
        <v>260</v>
      </c>
      <c r="B70" s="2" t="s">
        <v>917</v>
      </c>
      <c r="C70" s="26">
        <v>28</v>
      </c>
      <c r="D70" s="26">
        <v>64.69</v>
      </c>
      <c r="E70" s="26">
        <v>57.37</v>
      </c>
      <c r="F70" s="5"/>
      <c r="G70" s="5"/>
      <c r="H70" s="5"/>
      <c r="I70" s="5"/>
      <c r="J70" s="5"/>
      <c r="K70" s="5"/>
      <c r="L70" s="5"/>
    </row>
    <row r="71" spans="1:12" x14ac:dyDescent="0.2">
      <c r="A71" s="2" t="s">
        <v>261</v>
      </c>
      <c r="B71" s="2" t="s">
        <v>918</v>
      </c>
      <c r="C71" s="26">
        <v>230</v>
      </c>
      <c r="D71" s="26">
        <v>1198.95</v>
      </c>
      <c r="E71" s="26">
        <v>1192.8800000000001</v>
      </c>
      <c r="F71" s="5"/>
      <c r="G71" s="5"/>
      <c r="H71" s="5"/>
      <c r="I71" s="5"/>
      <c r="J71" s="5"/>
      <c r="K71" s="5"/>
      <c r="L71" s="5"/>
    </row>
    <row r="72" spans="1:12" x14ac:dyDescent="0.2">
      <c r="A72" s="2" t="s">
        <v>262</v>
      </c>
      <c r="B72" s="2" t="s">
        <v>919</v>
      </c>
      <c r="C72" s="26">
        <v>80</v>
      </c>
      <c r="D72" s="26">
        <v>354.46</v>
      </c>
      <c r="E72" s="26">
        <v>356.93</v>
      </c>
      <c r="F72" s="5"/>
      <c r="G72" s="5"/>
      <c r="H72" s="5"/>
      <c r="I72" s="5"/>
      <c r="J72" s="5"/>
      <c r="K72" s="5"/>
      <c r="L72" s="5"/>
    </row>
    <row r="73" spans="1:12" x14ac:dyDescent="0.2">
      <c r="A73" s="2" t="s">
        <v>263</v>
      </c>
      <c r="B73" s="2" t="s">
        <v>405</v>
      </c>
      <c r="C73" s="26">
        <v>57</v>
      </c>
      <c r="D73" s="26">
        <v>334.15</v>
      </c>
      <c r="E73" s="26">
        <v>336.1</v>
      </c>
      <c r="F73" s="5"/>
      <c r="G73" s="5"/>
      <c r="H73" s="5"/>
      <c r="I73" s="5"/>
      <c r="J73" s="5"/>
      <c r="K73" s="5"/>
      <c r="L73" s="5"/>
    </row>
    <row r="74" spans="1:12" x14ac:dyDescent="0.2">
      <c r="A74" s="2" t="s">
        <v>264</v>
      </c>
      <c r="B74" s="2" t="s">
        <v>396</v>
      </c>
      <c r="C74" s="26">
        <v>18</v>
      </c>
      <c r="D74" s="26">
        <v>40.11</v>
      </c>
      <c r="E74" s="26">
        <v>40.090000000000003</v>
      </c>
      <c r="F74" s="5"/>
      <c r="G74" s="5"/>
      <c r="H74" s="5"/>
      <c r="I74" s="5"/>
      <c r="J74" s="5"/>
      <c r="K74" s="5"/>
      <c r="L74" s="5"/>
    </row>
    <row r="75" spans="1:12" x14ac:dyDescent="0.2">
      <c r="A75" s="2" t="s">
        <v>265</v>
      </c>
      <c r="B75" s="2" t="s">
        <v>920</v>
      </c>
      <c r="C75" s="26">
        <v>354</v>
      </c>
      <c r="D75" s="26">
        <v>2395.7600000000002</v>
      </c>
      <c r="E75" s="26">
        <v>2414.66</v>
      </c>
      <c r="F75" s="5"/>
      <c r="G75" s="5"/>
      <c r="H75" s="5"/>
      <c r="I75" s="5"/>
      <c r="J75" s="5"/>
      <c r="K75" s="5"/>
      <c r="L75" s="5"/>
    </row>
    <row r="76" spans="1:12" x14ac:dyDescent="0.2">
      <c r="A76" s="2" t="s">
        <v>266</v>
      </c>
      <c r="B76" s="2" t="s">
        <v>345</v>
      </c>
      <c r="C76" s="26" t="s">
        <v>400</v>
      </c>
      <c r="D76" s="26" t="s">
        <v>400</v>
      </c>
      <c r="E76" s="26" t="s">
        <v>400</v>
      </c>
      <c r="F76" s="5"/>
      <c r="G76" s="5"/>
      <c r="H76" s="5"/>
      <c r="I76" s="5"/>
      <c r="J76" s="5"/>
      <c r="K76" s="5"/>
      <c r="L76" s="5"/>
    </row>
    <row r="77" spans="1:12" x14ac:dyDescent="0.2">
      <c r="A77" s="2" t="s">
        <v>267</v>
      </c>
      <c r="B77" s="2" t="s">
        <v>406</v>
      </c>
      <c r="C77" s="26">
        <v>128</v>
      </c>
      <c r="D77" s="26">
        <v>1140.33</v>
      </c>
      <c r="E77" s="26">
        <v>1148.98</v>
      </c>
      <c r="F77" s="5"/>
      <c r="G77" s="5"/>
      <c r="H77" s="5"/>
      <c r="I77" s="5"/>
      <c r="J77" s="5"/>
      <c r="K77" s="5"/>
      <c r="L77" s="5"/>
    </row>
    <row r="78" spans="1:12" x14ac:dyDescent="0.2">
      <c r="A78" s="2" t="s">
        <v>268</v>
      </c>
      <c r="B78" s="2" t="s">
        <v>346</v>
      </c>
      <c r="C78" s="26">
        <v>180</v>
      </c>
      <c r="D78" s="26">
        <v>1912.96</v>
      </c>
      <c r="E78" s="26">
        <v>1932.24</v>
      </c>
      <c r="F78" s="5"/>
      <c r="G78" s="5"/>
      <c r="H78" s="5"/>
      <c r="I78" s="5"/>
      <c r="J78" s="5"/>
      <c r="K78" s="5"/>
      <c r="L78" s="5"/>
    </row>
    <row r="79" spans="1:12" x14ac:dyDescent="0.2">
      <c r="A79" s="2" t="s">
        <v>269</v>
      </c>
      <c r="B79" s="2" t="s">
        <v>921</v>
      </c>
      <c r="C79" s="26">
        <v>43</v>
      </c>
      <c r="D79" s="26">
        <v>139.91999999999999</v>
      </c>
      <c r="E79" s="26">
        <v>140.61000000000001</v>
      </c>
      <c r="F79" s="5"/>
      <c r="G79" s="5"/>
      <c r="H79" s="5"/>
      <c r="I79" s="5"/>
      <c r="J79" s="5"/>
      <c r="K79" s="5"/>
      <c r="L79" s="5"/>
    </row>
    <row r="80" spans="1:12" x14ac:dyDescent="0.2">
      <c r="A80" s="2" t="s">
        <v>270</v>
      </c>
      <c r="B80" s="2" t="s">
        <v>407</v>
      </c>
      <c r="C80" s="26">
        <v>10791</v>
      </c>
      <c r="D80" s="26">
        <v>120321.3</v>
      </c>
      <c r="E80" s="26">
        <v>120558.33</v>
      </c>
      <c r="F80" s="5"/>
      <c r="G80" s="5"/>
      <c r="H80" s="5"/>
      <c r="I80" s="5"/>
      <c r="J80" s="5"/>
      <c r="K80" s="5"/>
      <c r="L80" s="5"/>
    </row>
    <row r="81" spans="1:12" x14ac:dyDescent="0.2">
      <c r="A81" s="2" t="s">
        <v>271</v>
      </c>
      <c r="B81" s="2" t="s">
        <v>922</v>
      </c>
      <c r="C81" s="26">
        <v>3063</v>
      </c>
      <c r="D81" s="26">
        <v>22939.05</v>
      </c>
      <c r="E81" s="26">
        <v>22898</v>
      </c>
      <c r="F81" s="5"/>
      <c r="G81" s="5"/>
      <c r="H81" s="5"/>
      <c r="I81" s="5"/>
      <c r="J81" s="5"/>
      <c r="K81" s="5"/>
      <c r="L81" s="5"/>
    </row>
    <row r="82" spans="1:12" x14ac:dyDescent="0.2">
      <c r="A82" s="2" t="s">
        <v>923</v>
      </c>
      <c r="B82" s="2" t="s">
        <v>924</v>
      </c>
      <c r="C82" s="26">
        <v>109</v>
      </c>
      <c r="D82" s="26">
        <v>432.89</v>
      </c>
      <c r="E82" s="26">
        <v>432.58</v>
      </c>
      <c r="F82" s="5"/>
      <c r="G82" s="5"/>
      <c r="H82" s="5"/>
      <c r="I82" s="5"/>
      <c r="J82" s="5"/>
      <c r="K82" s="5"/>
      <c r="L82" s="5"/>
    </row>
    <row r="83" spans="1:12" x14ac:dyDescent="0.2">
      <c r="A83" s="2" t="s">
        <v>925</v>
      </c>
      <c r="B83" s="2" t="s">
        <v>926</v>
      </c>
      <c r="C83" s="26">
        <v>1239</v>
      </c>
      <c r="D83" s="26">
        <v>1457.53</v>
      </c>
      <c r="E83" s="26">
        <v>1396.58</v>
      </c>
      <c r="F83" s="5"/>
      <c r="G83" s="5"/>
      <c r="H83" s="5"/>
      <c r="I83" s="5"/>
      <c r="J83" s="5"/>
      <c r="K83" s="5"/>
      <c r="L83" s="5"/>
    </row>
    <row r="84" spans="1:12" x14ac:dyDescent="0.2">
      <c r="A84" s="2" t="s">
        <v>272</v>
      </c>
      <c r="B84" s="2" t="s">
        <v>347</v>
      </c>
      <c r="C84" s="26">
        <v>119</v>
      </c>
      <c r="D84" s="26">
        <v>1547.03</v>
      </c>
      <c r="E84" s="26">
        <v>1557.73</v>
      </c>
      <c r="F84" s="5"/>
      <c r="G84" s="5"/>
      <c r="H84" s="5"/>
      <c r="I84" s="5"/>
      <c r="J84" s="5"/>
      <c r="K84" s="5"/>
      <c r="L84" s="5"/>
    </row>
    <row r="85" spans="1:12" x14ac:dyDescent="0.2">
      <c r="A85" s="2" t="s">
        <v>273</v>
      </c>
      <c r="B85" s="2" t="s">
        <v>927</v>
      </c>
      <c r="C85" s="26">
        <v>9072</v>
      </c>
      <c r="D85" s="26">
        <v>151883.06</v>
      </c>
      <c r="E85" s="26">
        <v>153067.81</v>
      </c>
      <c r="F85" s="5"/>
      <c r="G85" s="5"/>
      <c r="H85" s="5"/>
      <c r="I85" s="5"/>
      <c r="J85" s="5"/>
      <c r="K85" s="5"/>
      <c r="L85" s="5"/>
    </row>
    <row r="86" spans="1:12" x14ac:dyDescent="0.2">
      <c r="A86" s="2" t="s">
        <v>375</v>
      </c>
      <c r="B86" s="2" t="s">
        <v>928</v>
      </c>
      <c r="C86" s="26">
        <v>1172</v>
      </c>
      <c r="D86" s="26">
        <v>10793.47</v>
      </c>
      <c r="E86" s="26">
        <v>10818.43</v>
      </c>
      <c r="F86" s="5"/>
      <c r="G86" s="5"/>
      <c r="H86" s="5"/>
      <c r="I86" s="5"/>
      <c r="J86" s="5"/>
      <c r="K86" s="5"/>
      <c r="L86" s="5"/>
    </row>
    <row r="87" spans="1:12" x14ac:dyDescent="0.2">
      <c r="A87" s="2" t="s">
        <v>376</v>
      </c>
      <c r="B87" s="2" t="s">
        <v>929</v>
      </c>
      <c r="C87" s="26">
        <v>1541</v>
      </c>
      <c r="D87" s="26">
        <v>16676.37</v>
      </c>
      <c r="E87" s="26">
        <v>16650.68</v>
      </c>
      <c r="F87" s="5"/>
      <c r="G87" s="5"/>
      <c r="H87" s="5"/>
      <c r="I87" s="5"/>
      <c r="J87" s="5"/>
      <c r="K87" s="5"/>
      <c r="L87" s="5"/>
    </row>
    <row r="88" spans="1:12" x14ac:dyDescent="0.2">
      <c r="A88" s="2" t="s">
        <v>274</v>
      </c>
      <c r="B88" s="2" t="s">
        <v>378</v>
      </c>
      <c r="C88" s="26">
        <v>5747</v>
      </c>
      <c r="D88" s="26">
        <v>57841.02</v>
      </c>
      <c r="E88" s="26">
        <v>57710.14</v>
      </c>
      <c r="F88" s="5"/>
      <c r="G88" s="5"/>
      <c r="H88" s="5"/>
      <c r="I88" s="5"/>
      <c r="J88" s="5"/>
      <c r="K88" s="5"/>
      <c r="L88" s="5"/>
    </row>
    <row r="89" spans="1:12" x14ac:dyDescent="0.2">
      <c r="A89" s="2" t="s">
        <v>275</v>
      </c>
      <c r="B89" s="2" t="s">
        <v>930</v>
      </c>
      <c r="C89" s="26">
        <v>564</v>
      </c>
      <c r="D89" s="26">
        <v>4934.37</v>
      </c>
      <c r="E89" s="26">
        <v>4930.6099999999997</v>
      </c>
      <c r="F89" s="5"/>
      <c r="G89" s="5"/>
      <c r="H89" s="5"/>
      <c r="I89" s="5"/>
      <c r="J89" s="5"/>
      <c r="K89" s="5"/>
      <c r="L89" s="5"/>
    </row>
    <row r="90" spans="1:12" x14ac:dyDescent="0.2">
      <c r="A90" s="2" t="s">
        <v>276</v>
      </c>
      <c r="B90" s="2" t="s">
        <v>348</v>
      </c>
      <c r="C90" s="26">
        <v>54</v>
      </c>
      <c r="D90" s="26">
        <v>273.24</v>
      </c>
      <c r="E90" s="26">
        <v>274.51</v>
      </c>
      <c r="F90" s="5"/>
      <c r="G90" s="5"/>
      <c r="H90" s="5"/>
      <c r="I90" s="5"/>
      <c r="J90" s="5"/>
      <c r="K90" s="5"/>
      <c r="L90" s="5"/>
    </row>
    <row r="91" spans="1:12" x14ac:dyDescent="0.2">
      <c r="A91" s="2" t="s">
        <v>277</v>
      </c>
      <c r="B91" s="2" t="s">
        <v>349</v>
      </c>
      <c r="C91" s="26">
        <v>92</v>
      </c>
      <c r="D91" s="26">
        <v>350.57</v>
      </c>
      <c r="E91" s="26">
        <v>348.14</v>
      </c>
      <c r="F91" s="5"/>
      <c r="G91" s="5"/>
      <c r="H91" s="5"/>
      <c r="I91" s="5"/>
      <c r="J91" s="5"/>
      <c r="K91" s="5"/>
      <c r="L91" s="5"/>
    </row>
    <row r="92" spans="1:12" x14ac:dyDescent="0.2">
      <c r="A92" s="2" t="s">
        <v>278</v>
      </c>
      <c r="B92" s="2" t="s">
        <v>931</v>
      </c>
      <c r="C92" s="26">
        <v>73</v>
      </c>
      <c r="D92" s="26">
        <v>582.19000000000005</v>
      </c>
      <c r="E92" s="26">
        <v>580.26</v>
      </c>
      <c r="F92" s="5"/>
      <c r="G92" s="5"/>
      <c r="H92" s="5"/>
      <c r="I92" s="5"/>
      <c r="J92" s="5"/>
      <c r="K92" s="5"/>
      <c r="L92" s="5"/>
    </row>
    <row r="93" spans="1:12" x14ac:dyDescent="0.2">
      <c r="A93" s="2" t="s">
        <v>279</v>
      </c>
      <c r="B93" s="2" t="s">
        <v>932</v>
      </c>
      <c r="C93" s="26">
        <v>649</v>
      </c>
      <c r="D93" s="26">
        <v>12347.65</v>
      </c>
      <c r="E93" s="26">
        <v>12452.54</v>
      </c>
      <c r="F93" s="5"/>
      <c r="G93" s="5"/>
      <c r="H93" s="5"/>
      <c r="I93" s="5"/>
      <c r="J93" s="5"/>
      <c r="K93" s="5"/>
      <c r="L93" s="5"/>
    </row>
    <row r="94" spans="1:12" x14ac:dyDescent="0.2">
      <c r="A94" s="2" t="s">
        <v>389</v>
      </c>
      <c r="B94" s="2" t="s">
        <v>933</v>
      </c>
      <c r="C94" s="26" t="s">
        <v>400</v>
      </c>
      <c r="D94" s="26" t="s">
        <v>400</v>
      </c>
      <c r="E94" s="26" t="s">
        <v>400</v>
      </c>
      <c r="F94" s="5"/>
      <c r="G94" s="5"/>
      <c r="H94" s="5"/>
      <c r="I94" s="5"/>
      <c r="J94" s="5"/>
      <c r="K94" s="5"/>
      <c r="L94" s="5"/>
    </row>
    <row r="95" spans="1:12" x14ac:dyDescent="0.2">
      <c r="A95" s="2" t="s">
        <v>934</v>
      </c>
      <c r="B95" s="2" t="s">
        <v>935</v>
      </c>
      <c r="C95" s="26">
        <v>60</v>
      </c>
      <c r="D95" s="26">
        <v>318.13</v>
      </c>
      <c r="E95" s="26">
        <v>320.13</v>
      </c>
      <c r="F95" s="5"/>
      <c r="G95" s="5"/>
      <c r="H95" s="5"/>
      <c r="I95" s="5"/>
      <c r="J95" s="5"/>
      <c r="K95" s="5"/>
      <c r="L95" s="5"/>
    </row>
    <row r="96" spans="1:12" x14ac:dyDescent="0.2">
      <c r="A96" s="2" t="s">
        <v>280</v>
      </c>
      <c r="B96" s="2" t="s">
        <v>350</v>
      </c>
      <c r="C96" s="26">
        <v>157</v>
      </c>
      <c r="D96" s="26">
        <v>2793.95</v>
      </c>
      <c r="E96" s="26">
        <v>2807.27</v>
      </c>
      <c r="F96" s="5"/>
      <c r="G96" s="5"/>
      <c r="H96" s="5"/>
      <c r="I96" s="5"/>
      <c r="J96" s="5"/>
      <c r="K96" s="5"/>
      <c r="L96" s="5"/>
    </row>
    <row r="97" spans="1:12" x14ac:dyDescent="0.2">
      <c r="A97" s="2" t="s">
        <v>281</v>
      </c>
      <c r="B97" s="2" t="s">
        <v>936</v>
      </c>
      <c r="C97" s="26">
        <v>803</v>
      </c>
      <c r="D97" s="26">
        <v>4122.7299999999996</v>
      </c>
      <c r="E97" s="26">
        <v>4120.5600000000004</v>
      </c>
      <c r="F97" s="5"/>
      <c r="G97" s="5"/>
      <c r="H97" s="5"/>
      <c r="I97" s="5"/>
      <c r="J97" s="5"/>
      <c r="K97" s="5"/>
      <c r="L97" s="5"/>
    </row>
    <row r="98" spans="1:12" x14ac:dyDescent="0.2">
      <c r="A98" s="2" t="s">
        <v>282</v>
      </c>
      <c r="B98" s="2" t="s">
        <v>937</v>
      </c>
      <c r="C98" s="26">
        <v>27</v>
      </c>
      <c r="D98" s="26">
        <v>23.88</v>
      </c>
      <c r="E98" s="26">
        <v>23.86</v>
      </c>
      <c r="F98" s="5"/>
      <c r="G98" s="5"/>
      <c r="H98" s="5"/>
      <c r="I98" s="5"/>
      <c r="J98" s="5"/>
      <c r="K98" s="5"/>
      <c r="L98" s="5"/>
    </row>
    <row r="99" spans="1:12" x14ac:dyDescent="0.2">
      <c r="A99" s="2" t="s">
        <v>283</v>
      </c>
      <c r="B99" s="2" t="s">
        <v>938</v>
      </c>
      <c r="C99" s="26">
        <v>36</v>
      </c>
      <c r="D99" s="26">
        <v>182.65</v>
      </c>
      <c r="E99" s="26">
        <v>183.31</v>
      </c>
      <c r="F99" s="5"/>
      <c r="G99" s="5"/>
      <c r="H99" s="5"/>
      <c r="I99" s="5"/>
      <c r="J99" s="5"/>
      <c r="K99" s="5"/>
      <c r="L99" s="5"/>
    </row>
    <row r="100" spans="1:12" x14ac:dyDescent="0.2">
      <c r="A100" s="2" t="s">
        <v>939</v>
      </c>
      <c r="B100" s="2" t="s">
        <v>940</v>
      </c>
      <c r="C100" s="26">
        <v>9</v>
      </c>
      <c r="D100" s="26">
        <v>26.64</v>
      </c>
      <c r="E100" s="26">
        <v>26.48</v>
      </c>
      <c r="F100" s="5"/>
      <c r="G100" s="5"/>
      <c r="H100" s="5"/>
      <c r="I100" s="5"/>
      <c r="J100" s="5"/>
      <c r="K100" s="5"/>
      <c r="L100" s="5"/>
    </row>
    <row r="101" spans="1:12" x14ac:dyDescent="0.2">
      <c r="A101" s="2" t="s">
        <v>284</v>
      </c>
      <c r="B101" s="2" t="s">
        <v>941</v>
      </c>
      <c r="C101" s="26">
        <v>329</v>
      </c>
      <c r="D101" s="26">
        <v>790.19</v>
      </c>
      <c r="E101" s="26">
        <v>791.48</v>
      </c>
      <c r="F101" s="5"/>
      <c r="G101" s="5"/>
      <c r="H101" s="5"/>
      <c r="I101" s="5"/>
      <c r="J101" s="5"/>
      <c r="K101" s="5"/>
      <c r="L101" s="5"/>
    </row>
    <row r="102" spans="1:12" x14ac:dyDescent="0.2">
      <c r="A102" s="2" t="s">
        <v>285</v>
      </c>
      <c r="B102" s="2" t="s">
        <v>351</v>
      </c>
      <c r="C102" s="26">
        <v>2334</v>
      </c>
      <c r="D102" s="26">
        <v>4279.5</v>
      </c>
      <c r="E102" s="26">
        <v>4237.66</v>
      </c>
      <c r="F102" s="5"/>
      <c r="G102" s="5"/>
      <c r="H102" s="5"/>
      <c r="I102" s="5"/>
      <c r="J102" s="5"/>
      <c r="K102" s="5"/>
      <c r="L102" s="5"/>
    </row>
    <row r="103" spans="1:12" x14ac:dyDescent="0.2">
      <c r="A103" s="2" t="s">
        <v>286</v>
      </c>
      <c r="B103" s="2" t="s">
        <v>942</v>
      </c>
      <c r="C103" s="26">
        <v>10571</v>
      </c>
      <c r="D103" s="26">
        <v>103727.38</v>
      </c>
      <c r="E103" s="26">
        <v>104119.78</v>
      </c>
      <c r="F103" s="5"/>
      <c r="G103" s="5"/>
      <c r="H103" s="5"/>
      <c r="I103" s="5"/>
      <c r="J103" s="5"/>
      <c r="K103" s="5"/>
      <c r="L103" s="5"/>
    </row>
    <row r="104" spans="1:12" x14ac:dyDescent="0.2">
      <c r="A104" s="2" t="s">
        <v>287</v>
      </c>
      <c r="B104" s="2" t="s">
        <v>352</v>
      </c>
      <c r="C104" s="26">
        <v>1468</v>
      </c>
      <c r="D104" s="26">
        <v>9520.2099999999991</v>
      </c>
      <c r="E104" s="26">
        <v>9551.7199999999993</v>
      </c>
      <c r="F104" s="5"/>
      <c r="G104" s="5"/>
      <c r="H104" s="5"/>
      <c r="I104" s="5"/>
      <c r="J104" s="5"/>
      <c r="K104" s="5"/>
      <c r="L104" s="5"/>
    </row>
    <row r="105" spans="1:12" x14ac:dyDescent="0.2">
      <c r="A105" s="2" t="s">
        <v>288</v>
      </c>
      <c r="B105" s="2" t="s">
        <v>943</v>
      </c>
      <c r="C105" s="26">
        <v>14</v>
      </c>
      <c r="D105" s="26">
        <v>39.11</v>
      </c>
      <c r="E105" s="26">
        <v>39.31</v>
      </c>
      <c r="F105" s="5"/>
      <c r="G105" s="5"/>
      <c r="H105" s="5"/>
      <c r="I105" s="5"/>
      <c r="J105" s="5"/>
      <c r="K105" s="5"/>
      <c r="L105" s="5"/>
    </row>
    <row r="106" spans="1:12" x14ac:dyDescent="0.2">
      <c r="A106" s="2" t="s">
        <v>289</v>
      </c>
      <c r="B106" s="2" t="s">
        <v>397</v>
      </c>
      <c r="C106" s="26">
        <v>983</v>
      </c>
      <c r="D106" s="26">
        <v>10190.1</v>
      </c>
      <c r="E106" s="26">
        <v>10256.4</v>
      </c>
      <c r="F106" s="5"/>
      <c r="G106" s="5"/>
      <c r="H106" s="5"/>
      <c r="I106" s="5"/>
      <c r="J106" s="5"/>
      <c r="K106" s="5"/>
      <c r="L106" s="5"/>
    </row>
    <row r="107" spans="1:12" x14ac:dyDescent="0.2">
      <c r="A107" s="2" t="s">
        <v>290</v>
      </c>
      <c r="B107" s="2" t="s">
        <v>944</v>
      </c>
      <c r="C107" s="26">
        <v>144</v>
      </c>
      <c r="D107" s="26">
        <v>807.55</v>
      </c>
      <c r="E107" s="26">
        <v>809.33</v>
      </c>
      <c r="F107" s="5"/>
      <c r="G107" s="5"/>
      <c r="H107" s="5"/>
      <c r="I107" s="5"/>
      <c r="J107" s="5"/>
      <c r="K107" s="5"/>
      <c r="L107" s="5"/>
    </row>
    <row r="108" spans="1:12" x14ac:dyDescent="0.2">
      <c r="A108" s="2" t="s">
        <v>945</v>
      </c>
      <c r="B108" s="2" t="s">
        <v>946</v>
      </c>
      <c r="C108" s="26">
        <v>61</v>
      </c>
      <c r="D108" s="26">
        <v>117.15</v>
      </c>
      <c r="E108" s="26">
        <v>116.63</v>
      </c>
      <c r="F108" s="5"/>
      <c r="G108" s="5"/>
      <c r="H108" s="5"/>
      <c r="I108" s="5"/>
      <c r="J108" s="5"/>
      <c r="K108" s="5"/>
      <c r="L108" s="5"/>
    </row>
    <row r="109" spans="1:12" x14ac:dyDescent="0.2">
      <c r="A109" s="2" t="s">
        <v>291</v>
      </c>
      <c r="B109" s="2" t="s">
        <v>947</v>
      </c>
      <c r="C109" s="26">
        <v>225</v>
      </c>
      <c r="D109" s="26">
        <v>61.84</v>
      </c>
      <c r="E109" s="26">
        <v>60.67</v>
      </c>
      <c r="F109" s="5"/>
      <c r="G109" s="5"/>
      <c r="H109" s="5"/>
      <c r="I109" s="5"/>
      <c r="J109" s="5"/>
      <c r="K109" s="5"/>
      <c r="L109" s="5"/>
    </row>
    <row r="110" spans="1:12" x14ac:dyDescent="0.2">
      <c r="A110" s="2" t="s">
        <v>948</v>
      </c>
      <c r="B110" s="2" t="s">
        <v>949</v>
      </c>
      <c r="C110" s="26">
        <v>105</v>
      </c>
      <c r="D110" s="26">
        <v>766.13</v>
      </c>
      <c r="E110" s="26">
        <v>770.35</v>
      </c>
      <c r="F110" s="5"/>
      <c r="G110" s="5"/>
      <c r="H110" s="5"/>
      <c r="I110" s="5"/>
      <c r="J110" s="5"/>
      <c r="K110" s="5"/>
      <c r="L110" s="5"/>
    </row>
    <row r="111" spans="1:12" x14ac:dyDescent="0.2">
      <c r="A111" s="2" t="s">
        <v>292</v>
      </c>
      <c r="B111" s="2" t="s">
        <v>950</v>
      </c>
      <c r="C111" s="26">
        <v>584</v>
      </c>
      <c r="D111" s="26">
        <v>4641.6499999999996</v>
      </c>
      <c r="E111" s="26">
        <v>4664.09</v>
      </c>
      <c r="F111" s="5"/>
      <c r="G111" s="5"/>
      <c r="H111" s="5"/>
      <c r="I111" s="5"/>
      <c r="J111" s="5"/>
      <c r="K111" s="5"/>
      <c r="L111" s="5"/>
    </row>
    <row r="112" spans="1:12" x14ac:dyDescent="0.2">
      <c r="A112" s="2" t="s">
        <v>951</v>
      </c>
      <c r="B112" s="2" t="s">
        <v>952</v>
      </c>
      <c r="C112" s="26">
        <v>134</v>
      </c>
      <c r="D112" s="26">
        <v>572.04999999999995</v>
      </c>
      <c r="E112" s="26">
        <v>576.32000000000005</v>
      </c>
      <c r="F112" s="5"/>
      <c r="G112" s="5"/>
      <c r="H112" s="5"/>
      <c r="I112" s="5"/>
      <c r="J112" s="5"/>
      <c r="K112" s="5"/>
      <c r="L112" s="5"/>
    </row>
    <row r="113" spans="1:12" x14ac:dyDescent="0.2">
      <c r="A113" s="2" t="s">
        <v>953</v>
      </c>
      <c r="B113" s="2" t="s">
        <v>954</v>
      </c>
      <c r="C113" s="26">
        <v>72</v>
      </c>
      <c r="D113" s="26">
        <v>46.18</v>
      </c>
      <c r="E113" s="26">
        <v>45.87</v>
      </c>
      <c r="F113" s="5"/>
      <c r="G113" s="5"/>
      <c r="H113" s="5"/>
      <c r="I113" s="5"/>
      <c r="J113" s="5"/>
      <c r="K113" s="5"/>
      <c r="L113" s="5"/>
    </row>
    <row r="114" spans="1:12" x14ac:dyDescent="0.2">
      <c r="A114" s="2" t="s">
        <v>293</v>
      </c>
      <c r="B114" s="2" t="s">
        <v>353</v>
      </c>
      <c r="C114" s="26">
        <v>41</v>
      </c>
      <c r="D114" s="26">
        <v>39.07</v>
      </c>
      <c r="E114" s="26">
        <v>39.33</v>
      </c>
      <c r="F114" s="5"/>
      <c r="G114" s="5"/>
      <c r="H114" s="5"/>
      <c r="I114" s="5"/>
      <c r="J114" s="5"/>
      <c r="K114" s="5"/>
      <c r="L114" s="5"/>
    </row>
    <row r="115" spans="1:12" x14ac:dyDescent="0.2">
      <c r="A115" s="2" t="s">
        <v>294</v>
      </c>
      <c r="B115" s="2" t="s">
        <v>955</v>
      </c>
      <c r="C115" s="26">
        <v>277</v>
      </c>
      <c r="D115" s="26">
        <v>660.77</v>
      </c>
      <c r="E115" s="26">
        <v>663.53</v>
      </c>
      <c r="F115" s="5"/>
      <c r="G115" s="5"/>
      <c r="H115" s="5"/>
      <c r="I115" s="5"/>
      <c r="J115" s="5"/>
      <c r="K115" s="5"/>
      <c r="L115" s="5"/>
    </row>
    <row r="116" spans="1:12" x14ac:dyDescent="0.2">
      <c r="A116" s="2" t="s">
        <v>295</v>
      </c>
      <c r="B116" s="2" t="s">
        <v>956</v>
      </c>
      <c r="C116" s="26">
        <v>31659</v>
      </c>
      <c r="D116" s="26">
        <v>774190.58</v>
      </c>
      <c r="E116" s="26">
        <v>751552.63</v>
      </c>
      <c r="F116" s="5"/>
      <c r="G116" s="5"/>
      <c r="H116" s="5"/>
      <c r="I116" s="5"/>
      <c r="J116" s="5"/>
      <c r="K116" s="5"/>
      <c r="L116" s="5"/>
    </row>
    <row r="117" spans="1:12" x14ac:dyDescent="0.2">
      <c r="A117" s="2" t="s">
        <v>296</v>
      </c>
      <c r="B117" s="2" t="s">
        <v>957</v>
      </c>
      <c r="C117" s="26">
        <v>95</v>
      </c>
      <c r="D117" s="26">
        <v>67.010000000000005</v>
      </c>
      <c r="E117" s="26">
        <v>64.52</v>
      </c>
      <c r="F117" s="5"/>
      <c r="G117" s="5"/>
      <c r="H117" s="5"/>
      <c r="I117" s="5"/>
      <c r="J117" s="5"/>
      <c r="K117" s="5"/>
      <c r="L117" s="5"/>
    </row>
    <row r="118" spans="1:12" x14ac:dyDescent="0.2">
      <c r="A118" s="2" t="s">
        <v>297</v>
      </c>
      <c r="B118" s="2" t="s">
        <v>958</v>
      </c>
      <c r="C118" s="26">
        <v>215</v>
      </c>
      <c r="D118" s="26">
        <v>1737.41</v>
      </c>
      <c r="E118" s="26">
        <v>1755.39</v>
      </c>
      <c r="F118" s="5"/>
      <c r="G118" s="5"/>
      <c r="H118" s="5"/>
      <c r="I118" s="5"/>
      <c r="J118" s="5"/>
      <c r="K118" s="5"/>
      <c r="L118" s="5"/>
    </row>
    <row r="119" spans="1:12" x14ac:dyDescent="0.2">
      <c r="A119" s="2" t="s">
        <v>959</v>
      </c>
      <c r="B119" s="2" t="s">
        <v>960</v>
      </c>
      <c r="C119" s="26">
        <v>62</v>
      </c>
      <c r="D119" s="26">
        <v>52.77</v>
      </c>
      <c r="E119" s="26">
        <v>51.91</v>
      </c>
      <c r="F119" s="5"/>
      <c r="G119" s="5"/>
      <c r="H119" s="5"/>
      <c r="I119" s="5"/>
      <c r="J119" s="5"/>
      <c r="K119" s="5"/>
      <c r="L119" s="5"/>
    </row>
    <row r="120" spans="1:12" x14ac:dyDescent="0.2">
      <c r="A120" s="2" t="s">
        <v>298</v>
      </c>
      <c r="B120" s="2" t="s">
        <v>961</v>
      </c>
      <c r="C120" s="26">
        <v>607</v>
      </c>
      <c r="D120" s="26">
        <v>2837.53</v>
      </c>
      <c r="E120" s="26">
        <v>2864.89</v>
      </c>
      <c r="F120" s="5"/>
      <c r="G120" s="5"/>
      <c r="H120" s="5"/>
      <c r="I120" s="5"/>
      <c r="J120" s="5"/>
      <c r="K120" s="5"/>
      <c r="L120" s="5"/>
    </row>
    <row r="121" spans="1:12" x14ac:dyDescent="0.2">
      <c r="A121" s="2" t="s">
        <v>299</v>
      </c>
      <c r="B121" s="2" t="s">
        <v>354</v>
      </c>
      <c r="C121" s="26">
        <v>17</v>
      </c>
      <c r="D121" s="26">
        <v>102.78</v>
      </c>
      <c r="E121" s="26">
        <v>103.34</v>
      </c>
      <c r="F121" s="5"/>
      <c r="G121" s="5"/>
      <c r="H121" s="5"/>
      <c r="I121" s="5"/>
      <c r="J121" s="5"/>
      <c r="K121" s="5"/>
      <c r="L121" s="5"/>
    </row>
    <row r="122" spans="1:12" x14ac:dyDescent="0.2">
      <c r="A122" s="2" t="s">
        <v>300</v>
      </c>
      <c r="B122" s="2" t="s">
        <v>962</v>
      </c>
      <c r="C122" s="26">
        <v>1832</v>
      </c>
      <c r="D122" s="26">
        <v>837.6</v>
      </c>
      <c r="E122" s="26">
        <v>834.2</v>
      </c>
      <c r="F122" s="5"/>
      <c r="G122" s="5"/>
      <c r="H122" s="5"/>
      <c r="I122" s="5"/>
      <c r="J122" s="5"/>
      <c r="K122" s="5"/>
      <c r="L122" s="5"/>
    </row>
    <row r="123" spans="1:12" x14ac:dyDescent="0.2">
      <c r="A123" s="2" t="s">
        <v>301</v>
      </c>
      <c r="B123" s="2" t="s">
        <v>963</v>
      </c>
      <c r="C123" s="26">
        <v>20177</v>
      </c>
      <c r="D123" s="26">
        <v>197702.94</v>
      </c>
      <c r="E123" s="26">
        <v>197052.06</v>
      </c>
      <c r="F123" s="5"/>
      <c r="G123" s="5"/>
      <c r="H123" s="5"/>
      <c r="I123" s="5"/>
      <c r="J123" s="5"/>
      <c r="K123" s="5"/>
      <c r="L123" s="5"/>
    </row>
    <row r="124" spans="1:12" x14ac:dyDescent="0.2">
      <c r="A124" s="2" t="s">
        <v>302</v>
      </c>
      <c r="B124" s="2" t="s">
        <v>964</v>
      </c>
      <c r="C124" s="26">
        <v>35</v>
      </c>
      <c r="D124" s="26">
        <v>39.200000000000003</v>
      </c>
      <c r="E124" s="26">
        <v>39.22</v>
      </c>
      <c r="F124" s="5"/>
      <c r="G124" s="5"/>
      <c r="H124" s="5"/>
      <c r="I124" s="5"/>
      <c r="J124" s="5"/>
      <c r="K124" s="5"/>
      <c r="L124" s="5"/>
    </row>
    <row r="125" spans="1:12" x14ac:dyDescent="0.2">
      <c r="A125" s="2" t="s">
        <v>303</v>
      </c>
      <c r="B125" s="2" t="s">
        <v>965</v>
      </c>
      <c r="C125" s="26">
        <v>404</v>
      </c>
      <c r="D125" s="26">
        <v>4328.8599999999997</v>
      </c>
      <c r="E125" s="26">
        <v>4303.5600000000004</v>
      </c>
      <c r="F125" s="5"/>
      <c r="G125" s="5"/>
      <c r="H125" s="5"/>
      <c r="I125" s="5"/>
      <c r="J125" s="5"/>
      <c r="K125" s="5"/>
      <c r="L125" s="5"/>
    </row>
    <row r="126" spans="1:12" x14ac:dyDescent="0.2">
      <c r="A126" s="2" t="s">
        <v>304</v>
      </c>
      <c r="B126" s="2" t="s">
        <v>966</v>
      </c>
      <c r="C126" s="26">
        <v>182</v>
      </c>
      <c r="D126" s="26">
        <v>583.04</v>
      </c>
      <c r="E126" s="26">
        <v>578.36</v>
      </c>
      <c r="F126" s="5"/>
      <c r="G126" s="5"/>
      <c r="H126" s="5"/>
      <c r="I126" s="5"/>
      <c r="J126" s="5"/>
      <c r="K126" s="5"/>
      <c r="L126" s="5"/>
    </row>
    <row r="127" spans="1:12" x14ac:dyDescent="0.2">
      <c r="A127" s="2" t="s">
        <v>305</v>
      </c>
      <c r="B127" s="2" t="s">
        <v>355</v>
      </c>
      <c r="C127" s="26">
        <v>19</v>
      </c>
      <c r="D127" s="26">
        <v>23.29</v>
      </c>
      <c r="E127" s="26">
        <v>23.44</v>
      </c>
      <c r="F127" s="5"/>
      <c r="G127" s="5"/>
      <c r="H127" s="5"/>
      <c r="I127" s="5"/>
      <c r="J127" s="5"/>
      <c r="K127" s="5"/>
      <c r="L127" s="5"/>
    </row>
    <row r="128" spans="1:12" x14ac:dyDescent="0.2">
      <c r="A128" s="2" t="s">
        <v>306</v>
      </c>
      <c r="B128" s="2" t="s">
        <v>356</v>
      </c>
      <c r="C128" s="26">
        <v>45</v>
      </c>
      <c r="D128" s="26">
        <v>2287.6799999999998</v>
      </c>
      <c r="E128" s="26">
        <v>2244.41</v>
      </c>
      <c r="F128" s="5"/>
      <c r="G128" s="5"/>
      <c r="H128" s="5"/>
      <c r="I128" s="5"/>
      <c r="J128" s="5"/>
      <c r="K128" s="5"/>
      <c r="L128" s="5"/>
    </row>
    <row r="129" spans="1:12" x14ac:dyDescent="0.2">
      <c r="A129" s="2" t="s">
        <v>967</v>
      </c>
      <c r="B129" s="2" t="s">
        <v>968</v>
      </c>
      <c r="C129" s="26">
        <v>7</v>
      </c>
      <c r="D129" s="26">
        <v>97.41</v>
      </c>
      <c r="E129" s="26"/>
      <c r="F129" s="5"/>
      <c r="G129" s="5"/>
      <c r="H129" s="5"/>
      <c r="I129" s="5"/>
      <c r="J129" s="5"/>
      <c r="K129" s="5"/>
      <c r="L129" s="5"/>
    </row>
    <row r="130" spans="1:12" x14ac:dyDescent="0.2">
      <c r="A130" s="2" t="s">
        <v>307</v>
      </c>
      <c r="B130" s="2" t="s">
        <v>408</v>
      </c>
      <c r="C130" s="26">
        <v>997</v>
      </c>
      <c r="D130" s="26">
        <v>6298.62</v>
      </c>
      <c r="E130" s="26">
        <v>6280.99</v>
      </c>
      <c r="F130" s="5"/>
      <c r="G130" s="5"/>
      <c r="H130" s="5"/>
      <c r="I130" s="5"/>
      <c r="J130" s="5"/>
      <c r="K130" s="5"/>
      <c r="L130" s="5"/>
    </row>
    <row r="131" spans="1:12" x14ac:dyDescent="0.2">
      <c r="A131" s="2" t="s">
        <v>308</v>
      </c>
      <c r="B131" s="2" t="s">
        <v>969</v>
      </c>
      <c r="C131" s="26">
        <v>4</v>
      </c>
      <c r="D131" s="26">
        <v>9.8000000000000007</v>
      </c>
      <c r="E131" s="26">
        <v>9.7899999999999991</v>
      </c>
      <c r="F131" s="5"/>
      <c r="G131" s="5"/>
      <c r="H131" s="5"/>
      <c r="I131" s="5"/>
      <c r="J131" s="5"/>
      <c r="K131" s="5"/>
      <c r="L131" s="5"/>
    </row>
    <row r="132" spans="1:12" x14ac:dyDescent="0.2">
      <c r="A132" s="2" t="s">
        <v>309</v>
      </c>
      <c r="B132" s="2" t="s">
        <v>409</v>
      </c>
      <c r="C132" s="26">
        <v>1144</v>
      </c>
      <c r="D132" s="26">
        <v>5942.12</v>
      </c>
      <c r="E132" s="26">
        <v>5917.3</v>
      </c>
      <c r="F132" s="5"/>
      <c r="G132" s="5"/>
      <c r="H132" s="5"/>
      <c r="I132" s="5"/>
      <c r="J132" s="5"/>
      <c r="K132" s="5"/>
      <c r="L132" s="5"/>
    </row>
    <row r="133" spans="1:12" x14ac:dyDescent="0.2">
      <c r="A133" s="2" t="s">
        <v>310</v>
      </c>
      <c r="B133" s="2" t="s">
        <v>357</v>
      </c>
      <c r="C133" s="26">
        <v>55</v>
      </c>
      <c r="D133" s="26">
        <v>137.54</v>
      </c>
      <c r="E133" s="26">
        <v>136.12</v>
      </c>
      <c r="F133" s="5"/>
      <c r="G133" s="5"/>
      <c r="H133" s="5"/>
      <c r="I133" s="5"/>
      <c r="J133" s="5"/>
      <c r="K133" s="5"/>
      <c r="L133" s="5"/>
    </row>
    <row r="134" spans="1:12" x14ac:dyDescent="0.2">
      <c r="A134" s="2" t="s">
        <v>970</v>
      </c>
      <c r="B134" s="2" t="s">
        <v>971</v>
      </c>
      <c r="C134" s="26">
        <v>272</v>
      </c>
      <c r="D134" s="26">
        <v>3073.92</v>
      </c>
      <c r="E134" s="26"/>
      <c r="F134" s="5"/>
      <c r="G134" s="5"/>
      <c r="H134" s="5"/>
      <c r="I134" s="5"/>
      <c r="J134" s="5"/>
      <c r="K134" s="5"/>
      <c r="L134" s="5"/>
    </row>
    <row r="135" spans="1:12" x14ac:dyDescent="0.2">
      <c r="A135" s="2" t="s">
        <v>311</v>
      </c>
      <c r="B135" s="2" t="s">
        <v>972</v>
      </c>
      <c r="C135" s="26">
        <v>23268</v>
      </c>
      <c r="D135" s="26">
        <v>32719.94</v>
      </c>
      <c r="E135" s="26">
        <v>7.86</v>
      </c>
      <c r="F135" s="5"/>
      <c r="G135" s="5"/>
      <c r="H135" s="5"/>
      <c r="I135" s="5"/>
      <c r="J135" s="5"/>
      <c r="K135" s="5"/>
      <c r="L135" s="5"/>
    </row>
    <row r="136" spans="1:12" x14ac:dyDescent="0.2">
      <c r="A136" s="2" t="s">
        <v>973</v>
      </c>
      <c r="B136" s="2" t="s">
        <v>974</v>
      </c>
      <c r="C136" s="26">
        <v>29</v>
      </c>
      <c r="D136" s="26">
        <v>74.53</v>
      </c>
      <c r="E136" s="26"/>
      <c r="F136" s="5"/>
      <c r="G136" s="5"/>
      <c r="H136" s="5"/>
      <c r="I136" s="5"/>
      <c r="J136" s="5"/>
      <c r="K136" s="5"/>
      <c r="L136" s="5"/>
    </row>
    <row r="137" spans="1:12" x14ac:dyDescent="0.2">
      <c r="A137" s="2" t="s">
        <v>312</v>
      </c>
      <c r="B137" s="2" t="s">
        <v>358</v>
      </c>
      <c r="C137" s="26">
        <v>3437</v>
      </c>
      <c r="D137" s="26">
        <v>26954.48</v>
      </c>
      <c r="E137" s="26">
        <v>27154</v>
      </c>
      <c r="F137" s="5"/>
      <c r="G137" s="5"/>
      <c r="H137" s="5"/>
      <c r="I137" s="5"/>
      <c r="J137" s="5"/>
      <c r="K137" s="5"/>
      <c r="L137" s="5"/>
    </row>
    <row r="138" spans="1:12" x14ac:dyDescent="0.2">
      <c r="A138" s="2" t="s">
        <v>313</v>
      </c>
      <c r="B138" s="2" t="s">
        <v>359</v>
      </c>
      <c r="C138" s="26">
        <v>3329</v>
      </c>
      <c r="D138" s="26">
        <v>44958.53</v>
      </c>
      <c r="E138" s="26">
        <v>45466.43</v>
      </c>
      <c r="F138" s="5"/>
      <c r="G138" s="5"/>
      <c r="H138" s="5"/>
      <c r="I138" s="5"/>
      <c r="J138" s="5"/>
      <c r="K138" s="5"/>
      <c r="L138" s="5"/>
    </row>
    <row r="139" spans="1:12" x14ac:dyDescent="0.2">
      <c r="A139" s="2" t="s">
        <v>314</v>
      </c>
      <c r="B139" s="2" t="s">
        <v>975</v>
      </c>
      <c r="C139" s="26">
        <v>11358</v>
      </c>
      <c r="D139" s="26">
        <v>706808.75</v>
      </c>
      <c r="E139" s="26">
        <v>485406.84</v>
      </c>
      <c r="F139" s="5"/>
      <c r="G139" s="5"/>
      <c r="H139" s="5"/>
      <c r="I139" s="5"/>
      <c r="J139" s="5"/>
      <c r="K139" s="5"/>
      <c r="L139" s="5"/>
    </row>
    <row r="140" spans="1:12" x14ac:dyDescent="0.2">
      <c r="A140" s="2" t="s">
        <v>315</v>
      </c>
      <c r="B140" s="2" t="s">
        <v>976</v>
      </c>
      <c r="C140" s="26">
        <v>8116</v>
      </c>
      <c r="D140" s="26">
        <v>235230.27</v>
      </c>
      <c r="E140" s="26">
        <v>93627.16</v>
      </c>
      <c r="F140" s="5"/>
      <c r="G140" s="5"/>
      <c r="H140" s="5"/>
      <c r="I140" s="5"/>
      <c r="J140" s="5"/>
      <c r="K140" s="5"/>
      <c r="L140" s="5"/>
    </row>
    <row r="141" spans="1:12" x14ac:dyDescent="0.2">
      <c r="A141" s="2" t="s">
        <v>316</v>
      </c>
      <c r="B141" s="2" t="s">
        <v>360</v>
      </c>
      <c r="C141" s="26">
        <v>566</v>
      </c>
      <c r="D141" s="26">
        <v>4390.0600000000004</v>
      </c>
      <c r="E141" s="26">
        <v>4414.6899999999996</v>
      </c>
      <c r="F141" s="5"/>
      <c r="G141" s="5"/>
      <c r="H141" s="5"/>
      <c r="I141" s="5"/>
      <c r="J141" s="5"/>
      <c r="K141" s="5"/>
      <c r="L141" s="5"/>
    </row>
    <row r="142" spans="1:12" x14ac:dyDescent="0.2">
      <c r="A142" s="2" t="s">
        <v>317</v>
      </c>
      <c r="B142" s="2" t="s">
        <v>361</v>
      </c>
      <c r="C142" s="26">
        <v>45</v>
      </c>
      <c r="D142" s="26">
        <v>91.55</v>
      </c>
      <c r="E142" s="26">
        <v>93.58</v>
      </c>
      <c r="F142" s="5"/>
      <c r="G142" s="5"/>
      <c r="H142" s="5"/>
      <c r="I142" s="5"/>
      <c r="J142" s="5"/>
      <c r="K142" s="5"/>
      <c r="L142" s="5"/>
    </row>
    <row r="143" spans="1:12" x14ac:dyDescent="0.2">
      <c r="A143" s="2" t="s">
        <v>977</v>
      </c>
      <c r="B143" s="2" t="s">
        <v>978</v>
      </c>
      <c r="C143" s="26">
        <v>7</v>
      </c>
      <c r="D143" s="26">
        <v>23.07</v>
      </c>
      <c r="E143" s="26">
        <v>23.23</v>
      </c>
      <c r="F143" s="5"/>
      <c r="G143" s="5"/>
      <c r="H143" s="5"/>
      <c r="I143" s="5"/>
      <c r="J143" s="5"/>
      <c r="K143" s="5"/>
      <c r="L143" s="5"/>
    </row>
    <row r="144" spans="1:12" x14ac:dyDescent="0.2">
      <c r="A144" s="2" t="s">
        <v>318</v>
      </c>
      <c r="B144" s="2" t="s">
        <v>398</v>
      </c>
      <c r="C144" s="26">
        <v>110</v>
      </c>
      <c r="D144" s="26">
        <v>1019.7</v>
      </c>
      <c r="E144" s="26">
        <v>955.63</v>
      </c>
      <c r="F144" s="5"/>
      <c r="G144" s="5"/>
      <c r="H144" s="5"/>
      <c r="I144" s="5"/>
      <c r="J144" s="5"/>
      <c r="K144" s="5"/>
      <c r="L144" s="5"/>
    </row>
    <row r="145" spans="1:12" x14ac:dyDescent="0.2">
      <c r="A145" s="2" t="s">
        <v>319</v>
      </c>
      <c r="B145" s="2" t="s">
        <v>979</v>
      </c>
      <c r="C145" s="26">
        <v>110</v>
      </c>
      <c r="D145" s="26">
        <v>351.86</v>
      </c>
      <c r="E145" s="26">
        <v>349.02</v>
      </c>
      <c r="F145" s="5"/>
      <c r="G145" s="5"/>
      <c r="H145" s="5"/>
      <c r="I145" s="5"/>
      <c r="J145" s="5"/>
      <c r="K145" s="5"/>
      <c r="L145" s="5"/>
    </row>
    <row r="146" spans="1:12" x14ac:dyDescent="0.2">
      <c r="A146" s="2" t="s">
        <v>320</v>
      </c>
      <c r="B146" s="2" t="s">
        <v>410</v>
      </c>
      <c r="C146" s="26">
        <v>1940</v>
      </c>
      <c r="D146" s="26">
        <v>14840.18</v>
      </c>
      <c r="E146" s="26">
        <v>14876.55</v>
      </c>
      <c r="F146" s="5"/>
      <c r="G146" s="5"/>
      <c r="H146" s="5"/>
      <c r="I146" s="5"/>
      <c r="J146" s="5"/>
      <c r="K146" s="5"/>
      <c r="L146" s="5"/>
    </row>
    <row r="147" spans="1:12" x14ac:dyDescent="0.2">
      <c r="A147" s="2" t="s">
        <v>321</v>
      </c>
      <c r="B147" s="2" t="s">
        <v>362</v>
      </c>
      <c r="C147" s="26">
        <v>9700</v>
      </c>
      <c r="D147" s="26">
        <v>192788.68</v>
      </c>
      <c r="E147" s="26">
        <v>194293.21</v>
      </c>
      <c r="F147" s="5"/>
      <c r="G147" s="5"/>
      <c r="H147" s="5"/>
      <c r="I147" s="5"/>
      <c r="J147" s="5"/>
      <c r="K147" s="5"/>
      <c r="L147" s="5"/>
    </row>
    <row r="148" spans="1:12" x14ac:dyDescent="0.2">
      <c r="A148" s="2" t="s">
        <v>322</v>
      </c>
      <c r="B148" s="2" t="s">
        <v>980</v>
      </c>
      <c r="C148" s="26">
        <v>1027</v>
      </c>
      <c r="D148" s="26">
        <v>1507.62</v>
      </c>
      <c r="E148" s="26">
        <v>1485.15</v>
      </c>
      <c r="F148" s="5"/>
      <c r="G148" s="5"/>
      <c r="H148" s="5"/>
      <c r="I148" s="5"/>
      <c r="J148" s="5"/>
      <c r="K148" s="5"/>
      <c r="L148" s="5"/>
    </row>
    <row r="149" spans="1:12" x14ac:dyDescent="0.2">
      <c r="A149" s="2" t="s">
        <v>323</v>
      </c>
      <c r="B149" s="2" t="s">
        <v>411</v>
      </c>
      <c r="C149" s="26">
        <v>5355</v>
      </c>
      <c r="D149" s="26">
        <v>35795.699999999997</v>
      </c>
      <c r="E149" s="26">
        <v>35839.360000000001</v>
      </c>
      <c r="F149" s="5"/>
      <c r="G149" s="5"/>
      <c r="H149" s="5"/>
      <c r="I149" s="5"/>
      <c r="J149" s="5"/>
      <c r="K149" s="5"/>
      <c r="L149" s="5"/>
    </row>
    <row r="150" spans="1:12" x14ac:dyDescent="0.2">
      <c r="A150" s="2" t="s">
        <v>324</v>
      </c>
      <c r="B150" s="2" t="s">
        <v>363</v>
      </c>
      <c r="C150" s="26">
        <v>65</v>
      </c>
      <c r="D150" s="26">
        <v>193.64</v>
      </c>
      <c r="E150" s="26">
        <v>192.53</v>
      </c>
      <c r="F150" s="5"/>
      <c r="G150" s="5"/>
      <c r="H150" s="5"/>
      <c r="I150" s="5"/>
      <c r="J150" s="5"/>
      <c r="K150" s="5"/>
      <c r="L150" s="5"/>
    </row>
    <row r="151" spans="1:12" x14ac:dyDescent="0.2">
      <c r="A151" s="2" t="s">
        <v>325</v>
      </c>
      <c r="B151" s="2" t="s">
        <v>981</v>
      </c>
      <c r="C151" s="26">
        <v>145</v>
      </c>
      <c r="D151" s="26">
        <v>730.65</v>
      </c>
      <c r="E151" s="26">
        <v>735.13</v>
      </c>
      <c r="F151" s="5"/>
      <c r="G151" s="5"/>
      <c r="H151" s="5"/>
      <c r="I151" s="5"/>
      <c r="J151" s="5"/>
      <c r="K151" s="5"/>
      <c r="L151" s="5"/>
    </row>
    <row r="152" spans="1:12" x14ac:dyDescent="0.2">
      <c r="A152" s="2" t="s">
        <v>326</v>
      </c>
      <c r="B152" s="2" t="s">
        <v>982</v>
      </c>
      <c r="C152" s="26">
        <v>11712</v>
      </c>
      <c r="D152" s="26">
        <v>225136.62</v>
      </c>
      <c r="E152" s="26">
        <v>227484.51</v>
      </c>
      <c r="F152" s="5"/>
      <c r="G152" s="5"/>
      <c r="H152" s="5"/>
      <c r="I152" s="5"/>
      <c r="J152" s="5"/>
      <c r="K152" s="5"/>
      <c r="L152" s="5"/>
    </row>
    <row r="153" spans="1:12" x14ac:dyDescent="0.2">
      <c r="A153" s="2" t="s">
        <v>327</v>
      </c>
      <c r="B153" s="2" t="s">
        <v>983</v>
      </c>
      <c r="C153" s="26">
        <v>3139</v>
      </c>
      <c r="D153" s="26">
        <v>17072.71</v>
      </c>
      <c r="E153" s="26">
        <v>17044.349999999999</v>
      </c>
      <c r="F153" s="5"/>
      <c r="G153" s="5"/>
      <c r="H153" s="5"/>
      <c r="I153" s="5"/>
      <c r="J153" s="5"/>
      <c r="K153" s="5"/>
      <c r="L153" s="5"/>
    </row>
    <row r="154" spans="1:12" x14ac:dyDescent="0.2">
      <c r="A154" s="58" t="s">
        <v>14</v>
      </c>
      <c r="B154" s="58"/>
      <c r="C154" s="59"/>
      <c r="D154" s="59"/>
      <c r="E154" s="59"/>
      <c r="G154" s="5"/>
      <c r="H154" s="5"/>
      <c r="I154" s="5"/>
      <c r="J154" s="5"/>
      <c r="K154" s="5"/>
      <c r="L154" s="5"/>
    </row>
  </sheetData>
  <mergeCells count="1">
    <mergeCell ref="C4:E4"/>
  </mergeCells>
  <conditionalFormatting sqref="C22:C26 C147:C153 C143:C145 C131:C141 C100:C128 C87:C88 C81:C85 C78:C79 C66:C69 C61:C64 C53:C59 C49:C51 C28:C47 C71:C76 C90:C98">
    <cfRule type="cellIs" dxfId="64" priority="48" operator="lessThan">
      <formula>3</formula>
    </cfRule>
  </conditionalFormatting>
  <conditionalFormatting sqref="C146">
    <cfRule type="cellIs" dxfId="50" priority="34" operator="lessThan">
      <formula>3</formula>
    </cfRule>
  </conditionalFormatting>
  <conditionalFormatting sqref="C142">
    <cfRule type="cellIs" dxfId="49" priority="33" operator="lessThan">
      <formula>3</formula>
    </cfRule>
  </conditionalFormatting>
  <conditionalFormatting sqref="C129:C130">
    <cfRule type="cellIs" dxfId="48" priority="32" operator="lessThan">
      <formula>3</formula>
    </cfRule>
  </conditionalFormatting>
  <conditionalFormatting sqref="C99">
    <cfRule type="cellIs" dxfId="47" priority="31" operator="lessThan">
      <formula>3</formula>
    </cfRule>
  </conditionalFormatting>
  <conditionalFormatting sqref="C89">
    <cfRule type="cellIs" dxfId="46" priority="30" operator="lessThan">
      <formula>3</formula>
    </cfRule>
  </conditionalFormatting>
  <conditionalFormatting sqref="C86">
    <cfRule type="cellIs" dxfId="45" priority="29" operator="lessThan">
      <formula>3</formula>
    </cfRule>
  </conditionalFormatting>
  <conditionalFormatting sqref="C80">
    <cfRule type="cellIs" dxfId="44" priority="28" operator="lessThan">
      <formula>3</formula>
    </cfRule>
  </conditionalFormatting>
  <conditionalFormatting sqref="C77">
    <cfRule type="cellIs" dxfId="43" priority="27" operator="lessThan">
      <formula>3</formula>
    </cfRule>
  </conditionalFormatting>
  <conditionalFormatting sqref="C70">
    <cfRule type="cellIs" dxfId="42" priority="26" operator="lessThan">
      <formula>3</formula>
    </cfRule>
  </conditionalFormatting>
  <conditionalFormatting sqref="C65">
    <cfRule type="cellIs" dxfId="41" priority="25" operator="lessThan">
      <formula>3</formula>
    </cfRule>
  </conditionalFormatting>
  <conditionalFormatting sqref="C60">
    <cfRule type="cellIs" dxfId="40" priority="24" operator="lessThan">
      <formula>3</formula>
    </cfRule>
  </conditionalFormatting>
  <conditionalFormatting sqref="C52">
    <cfRule type="cellIs" dxfId="39" priority="23" operator="lessThan">
      <formula>3</formula>
    </cfRule>
  </conditionalFormatting>
  <conditionalFormatting sqref="C48">
    <cfRule type="cellIs" dxfId="38" priority="22" operator="lessThan">
      <formula>3</formula>
    </cfRule>
  </conditionalFormatting>
  <conditionalFormatting sqref="C27">
    <cfRule type="cellIs" dxfId="37" priority="21" operator="lessThan">
      <formula>3</formula>
    </cfRule>
  </conditionalFormatting>
  <conditionalFormatting sqref="C6:E6 C22:E153">
    <cfRule type="cellIs" dxfId="36" priority="19" operator="equal">
      <formula>"s"</formula>
    </cfRule>
    <cfRule type="cellIs" dxfId="35" priority="20" operator="lessThan">
      <formula>0</formula>
    </cfRule>
  </conditionalFormatting>
  <conditionalFormatting sqref="C7:C17">
    <cfRule type="cellIs" dxfId="31" priority="12" operator="lessThan">
      <formula>3</formula>
    </cfRule>
  </conditionalFormatting>
  <conditionalFormatting sqref="C7:E17">
    <cfRule type="cellIs" dxfId="30" priority="10" operator="equal">
      <formula>"s"</formula>
    </cfRule>
    <cfRule type="cellIs" dxfId="29" priority="11" operator="lessThan">
      <formula>0</formula>
    </cfRule>
  </conditionalFormatting>
  <conditionalFormatting sqref="C20:C21">
    <cfRule type="cellIs" dxfId="28" priority="3" operator="lessThan">
      <formula>3</formula>
    </cfRule>
  </conditionalFormatting>
  <conditionalFormatting sqref="C20:E21">
    <cfRule type="cellIs" dxfId="27" priority="1" operator="equal">
      <formula>"s"</formula>
    </cfRule>
    <cfRule type="cellIs" dxfId="26" priority="2" operator="lessThan">
      <formula>0</formula>
    </cfRule>
  </conditionalFormatting>
  <conditionalFormatting sqref="C18:C19">
    <cfRule type="cellIs" dxfId="25" priority="6" operator="lessThan">
      <formula>3</formula>
    </cfRule>
  </conditionalFormatting>
  <conditionalFormatting sqref="C18:E19">
    <cfRule type="cellIs" dxfId="24" priority="4" operator="equal">
      <formula>"s"</formula>
    </cfRule>
    <cfRule type="cellIs" dxfId="23" priority="5" operator="lessThan">
      <formula>0</formula>
    </cfRule>
  </conditionalFormatting>
  <printOptions horizontalCentered="1"/>
  <pageMargins left="0.15748031496062992" right="0.15748031496062992" top="0.19685039370078741" bottom="0.19685039370078741" header="0.15748031496062992" footer="0.19685039370078741"/>
  <pageSetup paperSize="9" scale="74" pageOrder="overThenDown"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4"/>
  <sheetViews>
    <sheetView showGridLines="0" showZeros="0" zoomScaleNormal="100" zoomScaleSheetLayoutView="100" workbookViewId="0">
      <pane xSplit="2" ySplit="5" topLeftCell="C6" activePane="bottomRight" state="frozen"/>
      <selection activeCell="A13" sqref="A13"/>
      <selection pane="topRight" activeCell="A13" sqref="A13"/>
      <selection pane="bottomLeft" activeCell="A13" sqref="A13"/>
      <selection pane="bottomRight" activeCell="A13" sqref="A13"/>
    </sheetView>
  </sheetViews>
  <sheetFormatPr baseColWidth="10" defaultColWidth="11.42578125" defaultRowHeight="12.75" x14ac:dyDescent="0.2"/>
  <cols>
    <col min="1" max="1" width="12.28515625" style="5" customWidth="1"/>
    <col min="2" max="2" width="41.7109375" style="6" customWidth="1"/>
    <col min="3" max="3" width="11.42578125" style="6"/>
    <col min="4" max="5" width="11.42578125" style="6" customWidth="1"/>
    <col min="6" max="6" width="11.42578125" style="6"/>
    <col min="7" max="8" width="11.42578125" style="6" customWidth="1"/>
    <col min="9" max="9" width="11.42578125" style="6"/>
    <col min="10" max="11" width="11.42578125" style="6" customWidth="1"/>
    <col min="12" max="12" width="11.42578125" style="6"/>
    <col min="13" max="14" width="11.42578125" style="6" customWidth="1"/>
    <col min="15" max="15" width="11.42578125" style="6"/>
    <col min="16" max="17" width="11.42578125" style="6" customWidth="1"/>
    <col min="18" max="18" width="11.42578125" style="6"/>
    <col min="19" max="20" width="11.42578125" style="6" customWidth="1"/>
    <col min="21" max="21" width="11.42578125" style="6"/>
    <col min="22" max="23" width="11.42578125" style="6" customWidth="1"/>
    <col min="24" max="24" width="11.42578125" style="6"/>
    <col min="25" max="26" width="11.42578125" style="6" customWidth="1"/>
    <col min="27" max="27" width="11.42578125" style="6"/>
    <col min="28" max="29" width="11.42578125" style="6" customWidth="1"/>
    <col min="30" max="30" width="11.42578125" style="6"/>
    <col min="31" max="32" width="11.42578125" style="6" customWidth="1"/>
    <col min="33" max="33" width="11.42578125" style="6"/>
    <col min="34" max="35" width="11.42578125" style="6" customWidth="1"/>
    <col min="36" max="36" width="11.42578125" style="6"/>
    <col min="37" max="38" width="11.42578125" style="6" customWidth="1"/>
    <col min="39" max="39" width="11.42578125" style="6"/>
    <col min="40" max="41" width="11.42578125" style="6" customWidth="1"/>
    <col min="42" max="42" width="7.140625" style="5" hidden="1" customWidth="1"/>
    <col min="43" max="16384" width="11.42578125" style="5"/>
  </cols>
  <sheetData>
    <row r="1" spans="1:42" ht="81.400000000000006" customHeight="1" x14ac:dyDescent="0.2"/>
    <row r="2" spans="1:42" ht="15.75" x14ac:dyDescent="0.2">
      <c r="A2" s="7" t="str">
        <f>"Nombre de déclarants, surfaces graphiques constatées et surfaces admissibles constatées par cultures et groupes de cultures à la PAC "&amp;annee&amp;" par départements d'Occitanie"</f>
        <v>Nombre de déclarants, surfaces graphiques constatées et surfaces admissibles constatées par cultures et groupes de cultures à la PAC 2023 par départements d'Occitanie</v>
      </c>
      <c r="B2" s="7"/>
      <c r="AO2" s="5"/>
    </row>
    <row r="3" spans="1:42" x14ac:dyDescent="0.2">
      <c r="B3" s="5"/>
    </row>
    <row r="4" spans="1:42" ht="15.75" x14ac:dyDescent="0.2">
      <c r="B4" s="5"/>
      <c r="C4" s="53" t="s">
        <v>0</v>
      </c>
      <c r="D4" s="54"/>
      <c r="E4" s="55"/>
      <c r="F4" s="53" t="s">
        <v>1</v>
      </c>
      <c r="G4" s="54"/>
      <c r="H4" s="55"/>
      <c r="I4" s="53" t="s">
        <v>2</v>
      </c>
      <c r="J4" s="54"/>
      <c r="K4" s="55"/>
      <c r="L4" s="53" t="s">
        <v>3</v>
      </c>
      <c r="M4" s="54"/>
      <c r="N4" s="55"/>
      <c r="O4" s="53" t="s">
        <v>4</v>
      </c>
      <c r="P4" s="54"/>
      <c r="Q4" s="55"/>
      <c r="R4" s="53" t="s">
        <v>5</v>
      </c>
      <c r="S4" s="54"/>
      <c r="T4" s="55"/>
      <c r="U4" s="53" t="s">
        <v>6</v>
      </c>
      <c r="V4" s="54"/>
      <c r="W4" s="55"/>
      <c r="X4" s="53" t="s">
        <v>7</v>
      </c>
      <c r="Y4" s="54"/>
      <c r="Z4" s="55"/>
      <c r="AA4" s="53" t="s">
        <v>8</v>
      </c>
      <c r="AB4" s="54"/>
      <c r="AC4" s="55"/>
      <c r="AD4" s="53" t="s">
        <v>9</v>
      </c>
      <c r="AE4" s="54"/>
      <c r="AF4" s="55"/>
      <c r="AG4" s="53" t="s">
        <v>10</v>
      </c>
      <c r="AH4" s="54"/>
      <c r="AI4" s="55"/>
      <c r="AJ4" s="53" t="s">
        <v>11</v>
      </c>
      <c r="AK4" s="54"/>
      <c r="AL4" s="55"/>
      <c r="AM4" s="53" t="s">
        <v>12</v>
      </c>
      <c r="AN4" s="54"/>
      <c r="AO4" s="55"/>
    </row>
    <row r="5" spans="1:42" ht="51" x14ac:dyDescent="0.2">
      <c r="A5" s="4" t="s">
        <v>215</v>
      </c>
      <c r="B5" s="4" t="s">
        <v>328</v>
      </c>
      <c r="C5" s="8" t="s">
        <v>366</v>
      </c>
      <c r="D5" s="9" t="s">
        <v>364</v>
      </c>
      <c r="E5" s="9" t="s">
        <v>365</v>
      </c>
      <c r="F5" s="8" t="s">
        <v>366</v>
      </c>
      <c r="G5" s="9" t="s">
        <v>364</v>
      </c>
      <c r="H5" s="9" t="s">
        <v>365</v>
      </c>
      <c r="I5" s="8" t="s">
        <v>366</v>
      </c>
      <c r="J5" s="9" t="s">
        <v>364</v>
      </c>
      <c r="K5" s="9" t="s">
        <v>365</v>
      </c>
      <c r="L5" s="8" t="s">
        <v>366</v>
      </c>
      <c r="M5" s="9" t="s">
        <v>364</v>
      </c>
      <c r="N5" s="9" t="s">
        <v>365</v>
      </c>
      <c r="O5" s="8" t="s">
        <v>366</v>
      </c>
      <c r="P5" s="9" t="s">
        <v>364</v>
      </c>
      <c r="Q5" s="9" t="s">
        <v>365</v>
      </c>
      <c r="R5" s="8" t="s">
        <v>366</v>
      </c>
      <c r="S5" s="9" t="s">
        <v>364</v>
      </c>
      <c r="T5" s="9" t="s">
        <v>365</v>
      </c>
      <c r="U5" s="8" t="s">
        <v>366</v>
      </c>
      <c r="V5" s="9" t="s">
        <v>364</v>
      </c>
      <c r="W5" s="9" t="s">
        <v>365</v>
      </c>
      <c r="X5" s="8" t="s">
        <v>366</v>
      </c>
      <c r="Y5" s="9" t="s">
        <v>364</v>
      </c>
      <c r="Z5" s="9" t="s">
        <v>365</v>
      </c>
      <c r="AA5" s="8" t="s">
        <v>366</v>
      </c>
      <c r="AB5" s="9" t="s">
        <v>364</v>
      </c>
      <c r="AC5" s="9" t="s">
        <v>365</v>
      </c>
      <c r="AD5" s="8" t="s">
        <v>366</v>
      </c>
      <c r="AE5" s="9" t="s">
        <v>364</v>
      </c>
      <c r="AF5" s="9" t="s">
        <v>365</v>
      </c>
      <c r="AG5" s="8" t="s">
        <v>366</v>
      </c>
      <c r="AH5" s="9" t="s">
        <v>364</v>
      </c>
      <c r="AI5" s="9" t="s">
        <v>365</v>
      </c>
      <c r="AJ5" s="8" t="s">
        <v>366</v>
      </c>
      <c r="AK5" s="9" t="s">
        <v>364</v>
      </c>
      <c r="AL5" s="9" t="s">
        <v>365</v>
      </c>
      <c r="AM5" s="8" t="s">
        <v>366</v>
      </c>
      <c r="AN5" s="9" t="s">
        <v>364</v>
      </c>
      <c r="AO5" s="9" t="s">
        <v>365</v>
      </c>
      <c r="AP5" s="5" t="s">
        <v>412</v>
      </c>
    </row>
    <row r="6" spans="1:42" ht="15" x14ac:dyDescent="0.2">
      <c r="A6" s="47"/>
      <c r="B6" s="48" t="s">
        <v>329</v>
      </c>
      <c r="C6" s="50">
        <v>2136</v>
      </c>
      <c r="D6" s="11">
        <v>256874.23</v>
      </c>
      <c r="E6" s="32">
        <v>194126.91</v>
      </c>
      <c r="F6" s="50">
        <v>4648</v>
      </c>
      <c r="G6" s="11">
        <v>250095.66</v>
      </c>
      <c r="H6" s="32">
        <v>213668.32</v>
      </c>
      <c r="I6" s="50">
        <v>7018</v>
      </c>
      <c r="J6" s="11">
        <v>512728.49</v>
      </c>
      <c r="K6" s="32">
        <v>481475.53</v>
      </c>
      <c r="L6" s="50">
        <v>3363</v>
      </c>
      <c r="M6" s="11">
        <v>182109.16</v>
      </c>
      <c r="N6" s="32">
        <v>150683.76999999999</v>
      </c>
      <c r="O6" s="50">
        <v>4766</v>
      </c>
      <c r="P6" s="11">
        <v>345734.23</v>
      </c>
      <c r="Q6" s="32">
        <v>335052.17</v>
      </c>
      <c r="R6" s="50">
        <v>5647</v>
      </c>
      <c r="S6" s="11">
        <v>441963.91</v>
      </c>
      <c r="T6" s="32">
        <v>437077.55</v>
      </c>
      <c r="U6" s="50">
        <v>4532</v>
      </c>
      <c r="V6" s="11">
        <v>203602.59</v>
      </c>
      <c r="W6" s="32">
        <v>159144.51</v>
      </c>
      <c r="X6" s="50">
        <v>3375</v>
      </c>
      <c r="Y6" s="11">
        <v>237128.9</v>
      </c>
      <c r="Z6" s="32">
        <v>216292.1</v>
      </c>
      <c r="AA6" s="50">
        <v>2505</v>
      </c>
      <c r="AB6" s="11">
        <v>305713.13</v>
      </c>
      <c r="AC6" s="32">
        <v>243991.7</v>
      </c>
      <c r="AD6" s="50">
        <v>3590</v>
      </c>
      <c r="AE6" s="11">
        <v>255814.38</v>
      </c>
      <c r="AF6" s="32">
        <v>196180.24</v>
      </c>
      <c r="AG6" s="50">
        <v>1632</v>
      </c>
      <c r="AH6" s="11">
        <v>158216.56</v>
      </c>
      <c r="AI6" s="32">
        <v>92251.22</v>
      </c>
      <c r="AJ6" s="50">
        <v>4177</v>
      </c>
      <c r="AK6" s="11">
        <v>293267.90999999997</v>
      </c>
      <c r="AL6" s="32">
        <v>287378.05</v>
      </c>
      <c r="AM6" s="50">
        <v>3744</v>
      </c>
      <c r="AN6" s="11">
        <v>208563.92</v>
      </c>
      <c r="AO6" s="32">
        <v>204193.94</v>
      </c>
      <c r="AP6" s="5" t="str">
        <f>COUNTIF(C6:AO6,"s")/3 &amp; " "&amp;13-COUNTBLANK(C6:AO6)/3</f>
        <v>0 13</v>
      </c>
    </row>
    <row r="7" spans="1:42" x14ac:dyDescent="0.2">
      <c r="A7" s="2"/>
      <c r="B7" s="2" t="s">
        <v>379</v>
      </c>
      <c r="C7" s="35">
        <v>727</v>
      </c>
      <c r="D7" s="26">
        <v>21432.92</v>
      </c>
      <c r="E7" s="36">
        <v>21643.94</v>
      </c>
      <c r="F7" s="35">
        <v>1160</v>
      </c>
      <c r="G7" s="26">
        <v>39455.879999999997</v>
      </c>
      <c r="H7" s="36">
        <v>39621.949999999997</v>
      </c>
      <c r="I7" s="35">
        <v>4877</v>
      </c>
      <c r="J7" s="26">
        <v>79019.149999999994</v>
      </c>
      <c r="K7" s="36">
        <v>78983.34</v>
      </c>
      <c r="L7" s="35">
        <v>905</v>
      </c>
      <c r="M7" s="26">
        <v>17782.53</v>
      </c>
      <c r="N7" s="36">
        <v>17662.39</v>
      </c>
      <c r="O7" s="35">
        <v>3061</v>
      </c>
      <c r="P7" s="26">
        <v>127643.49</v>
      </c>
      <c r="Q7" s="36">
        <v>128670.36</v>
      </c>
      <c r="R7" s="35">
        <v>4070</v>
      </c>
      <c r="S7" s="26">
        <v>167853.69</v>
      </c>
      <c r="T7" s="36">
        <v>169075.05</v>
      </c>
      <c r="U7" s="35">
        <v>561</v>
      </c>
      <c r="V7" s="26">
        <v>13473.18</v>
      </c>
      <c r="W7" s="36">
        <v>13452.79</v>
      </c>
      <c r="X7" s="35">
        <v>1835</v>
      </c>
      <c r="Y7" s="26">
        <v>27204.9</v>
      </c>
      <c r="Z7" s="36">
        <v>27362.69</v>
      </c>
      <c r="AA7" s="35">
        <v>1385</v>
      </c>
      <c r="AB7" s="26">
        <v>15285.66</v>
      </c>
      <c r="AC7" s="36">
        <v>15180.36</v>
      </c>
      <c r="AD7" s="35">
        <v>1888</v>
      </c>
      <c r="AE7" s="26">
        <v>39103.050000000003</v>
      </c>
      <c r="AF7" s="36">
        <v>39311.760000000002</v>
      </c>
      <c r="AG7" s="35">
        <v>112</v>
      </c>
      <c r="AH7" s="26">
        <v>1496.53</v>
      </c>
      <c r="AI7" s="36">
        <v>1486.17</v>
      </c>
      <c r="AJ7" s="35">
        <v>3186</v>
      </c>
      <c r="AK7" s="26">
        <v>99310.27</v>
      </c>
      <c r="AL7" s="36">
        <v>100098.92</v>
      </c>
      <c r="AM7" s="35">
        <v>2484</v>
      </c>
      <c r="AN7" s="26">
        <v>77138.429999999993</v>
      </c>
      <c r="AO7" s="36">
        <v>77694.03</v>
      </c>
    </row>
    <row r="8" spans="1:42" x14ac:dyDescent="0.2">
      <c r="A8" s="2"/>
      <c r="B8" s="2" t="s">
        <v>380</v>
      </c>
      <c r="C8" s="35">
        <v>321</v>
      </c>
      <c r="D8" s="26">
        <v>5831.8</v>
      </c>
      <c r="E8" s="36">
        <v>5900.84</v>
      </c>
      <c r="F8" s="35">
        <v>708</v>
      </c>
      <c r="G8" s="26">
        <v>20443.189999999999</v>
      </c>
      <c r="H8" s="36">
        <v>20565.84</v>
      </c>
      <c r="I8" s="35">
        <v>344</v>
      </c>
      <c r="J8" s="26">
        <v>2018.82</v>
      </c>
      <c r="K8" s="36">
        <v>2018.11</v>
      </c>
      <c r="L8" s="35">
        <v>264</v>
      </c>
      <c r="M8" s="26">
        <v>3106.35</v>
      </c>
      <c r="N8" s="36">
        <v>3106.21</v>
      </c>
      <c r="O8" s="35">
        <v>2112</v>
      </c>
      <c r="P8" s="26">
        <v>56704.08</v>
      </c>
      <c r="Q8" s="36">
        <v>57146.33</v>
      </c>
      <c r="R8" s="35">
        <v>3148</v>
      </c>
      <c r="S8" s="26">
        <v>72963.360000000001</v>
      </c>
      <c r="T8" s="36">
        <v>73456.350000000006</v>
      </c>
      <c r="U8" s="35">
        <v>89</v>
      </c>
      <c r="V8" s="26">
        <v>1148.97</v>
      </c>
      <c r="W8" s="36">
        <v>1146.48</v>
      </c>
      <c r="X8" s="35">
        <v>352</v>
      </c>
      <c r="Y8" s="26">
        <v>3459.56</v>
      </c>
      <c r="Z8" s="36">
        <v>3495.49</v>
      </c>
      <c r="AA8" s="35">
        <v>14</v>
      </c>
      <c r="AB8" s="26">
        <v>46.43</v>
      </c>
      <c r="AC8" s="36">
        <v>46.2</v>
      </c>
      <c r="AD8" s="35">
        <v>613</v>
      </c>
      <c r="AE8" s="26">
        <v>5281.21</v>
      </c>
      <c r="AF8" s="36">
        <v>5312.07</v>
      </c>
      <c r="AG8" s="35">
        <v>15</v>
      </c>
      <c r="AH8" s="26">
        <v>208.04</v>
      </c>
      <c r="AI8" s="36">
        <v>205.73</v>
      </c>
      <c r="AJ8" s="35">
        <v>1581</v>
      </c>
      <c r="AK8" s="26">
        <v>28644.16</v>
      </c>
      <c r="AL8" s="36">
        <v>28930.21</v>
      </c>
      <c r="AM8" s="35">
        <v>1573</v>
      </c>
      <c r="AN8" s="26">
        <v>27319.85</v>
      </c>
      <c r="AO8" s="36">
        <v>27561.59</v>
      </c>
    </row>
    <row r="9" spans="1:42" x14ac:dyDescent="0.2">
      <c r="A9" s="2"/>
      <c r="B9" s="2" t="s">
        <v>984</v>
      </c>
      <c r="C9" s="35">
        <v>597</v>
      </c>
      <c r="D9" s="26">
        <v>7641.06</v>
      </c>
      <c r="E9" s="36">
        <v>7711.51</v>
      </c>
      <c r="F9" s="35">
        <v>1056</v>
      </c>
      <c r="G9" s="26">
        <v>15209.49</v>
      </c>
      <c r="H9" s="36">
        <v>15186.59</v>
      </c>
      <c r="I9" s="35">
        <v>2344</v>
      </c>
      <c r="J9" s="26">
        <v>34395.65</v>
      </c>
      <c r="K9" s="36">
        <v>34352.910000000003</v>
      </c>
      <c r="L9" s="35">
        <v>861</v>
      </c>
      <c r="M9" s="26">
        <v>10520.72</v>
      </c>
      <c r="N9" s="36">
        <v>10452.299999999999</v>
      </c>
      <c r="O9" s="35">
        <v>2013</v>
      </c>
      <c r="P9" s="26">
        <v>29273.33</v>
      </c>
      <c r="Q9" s="36">
        <v>29495.59</v>
      </c>
      <c r="R9" s="35">
        <v>3234</v>
      </c>
      <c r="S9" s="26">
        <v>66646.720000000001</v>
      </c>
      <c r="T9" s="36">
        <v>67200.38</v>
      </c>
      <c r="U9" s="35">
        <v>506</v>
      </c>
      <c r="V9" s="26">
        <v>5508.67</v>
      </c>
      <c r="W9" s="36">
        <v>5487.18</v>
      </c>
      <c r="X9" s="35">
        <v>1123</v>
      </c>
      <c r="Y9" s="26">
        <v>11224.24</v>
      </c>
      <c r="Z9" s="36">
        <v>11258.38</v>
      </c>
      <c r="AA9" s="35">
        <v>376</v>
      </c>
      <c r="AB9" s="26">
        <v>5259.61</v>
      </c>
      <c r="AC9" s="36">
        <v>5219.63</v>
      </c>
      <c r="AD9" s="35">
        <v>784</v>
      </c>
      <c r="AE9" s="26">
        <v>8043.62</v>
      </c>
      <c r="AF9" s="36">
        <v>8084.97</v>
      </c>
      <c r="AG9" s="35">
        <v>118</v>
      </c>
      <c r="AH9" s="26">
        <v>978.73</v>
      </c>
      <c r="AI9" s="36">
        <v>951.87</v>
      </c>
      <c r="AJ9" s="35">
        <v>2160</v>
      </c>
      <c r="AK9" s="26">
        <v>25499.16</v>
      </c>
      <c r="AL9" s="36">
        <v>25683.87</v>
      </c>
      <c r="AM9" s="35">
        <v>1683</v>
      </c>
      <c r="AN9" s="26">
        <v>19497.53</v>
      </c>
      <c r="AO9" s="36">
        <v>19601.41</v>
      </c>
    </row>
    <row r="10" spans="1:42" x14ac:dyDescent="0.2">
      <c r="A10" s="2"/>
      <c r="B10" s="2" t="s">
        <v>985</v>
      </c>
      <c r="C10" s="35">
        <v>203</v>
      </c>
      <c r="D10" s="26">
        <v>1122.46</v>
      </c>
      <c r="E10" s="36">
        <v>1129.1199999999999</v>
      </c>
      <c r="F10" s="35">
        <v>211</v>
      </c>
      <c r="G10" s="26">
        <v>1641.61</v>
      </c>
      <c r="H10" s="36">
        <v>1641.45</v>
      </c>
      <c r="I10" s="35">
        <v>724</v>
      </c>
      <c r="J10" s="26">
        <v>4106.5600000000004</v>
      </c>
      <c r="K10" s="36">
        <v>4093.4</v>
      </c>
      <c r="L10" s="35">
        <v>227</v>
      </c>
      <c r="M10" s="26">
        <v>854.53</v>
      </c>
      <c r="N10" s="36">
        <v>843.44</v>
      </c>
      <c r="O10" s="35">
        <v>426</v>
      </c>
      <c r="P10" s="26">
        <v>5235.22</v>
      </c>
      <c r="Q10" s="36">
        <v>5274.51</v>
      </c>
      <c r="R10" s="35">
        <v>550</v>
      </c>
      <c r="S10" s="26">
        <v>10238.89</v>
      </c>
      <c r="T10" s="36">
        <v>10322.51</v>
      </c>
      <c r="U10" s="35">
        <v>168</v>
      </c>
      <c r="V10" s="26">
        <v>765.78</v>
      </c>
      <c r="W10" s="36">
        <v>760.09</v>
      </c>
      <c r="X10" s="35">
        <v>312</v>
      </c>
      <c r="Y10" s="26">
        <v>1743.05</v>
      </c>
      <c r="Z10" s="36">
        <v>1743.39</v>
      </c>
      <c r="AA10" s="35">
        <v>268</v>
      </c>
      <c r="AB10" s="26">
        <v>1235.3800000000001</v>
      </c>
      <c r="AC10" s="36">
        <v>1226.1199999999999</v>
      </c>
      <c r="AD10" s="35">
        <v>215</v>
      </c>
      <c r="AE10" s="26">
        <v>963.34</v>
      </c>
      <c r="AF10" s="36">
        <v>964.56</v>
      </c>
      <c r="AG10" s="35">
        <v>114</v>
      </c>
      <c r="AH10" s="26">
        <v>736.06</v>
      </c>
      <c r="AI10" s="36">
        <v>689.86</v>
      </c>
      <c r="AJ10" s="35">
        <v>427</v>
      </c>
      <c r="AK10" s="26">
        <v>3192.7</v>
      </c>
      <c r="AL10" s="36">
        <v>3214.55</v>
      </c>
      <c r="AM10" s="35">
        <v>406</v>
      </c>
      <c r="AN10" s="26">
        <v>1765.51</v>
      </c>
      <c r="AO10" s="36">
        <v>1770.77</v>
      </c>
    </row>
    <row r="11" spans="1:42" x14ac:dyDescent="0.2">
      <c r="A11" s="2"/>
      <c r="B11" s="2" t="s">
        <v>986</v>
      </c>
      <c r="C11" s="35">
        <v>972</v>
      </c>
      <c r="D11" s="26">
        <v>7365.65</v>
      </c>
      <c r="E11" s="36">
        <v>7372.9</v>
      </c>
      <c r="F11" s="35">
        <v>2509</v>
      </c>
      <c r="G11" s="26">
        <v>17949.29</v>
      </c>
      <c r="H11" s="36">
        <v>17689.09</v>
      </c>
      <c r="I11" s="35">
        <v>5324</v>
      </c>
      <c r="J11" s="26">
        <v>95828.46</v>
      </c>
      <c r="K11" s="36">
        <v>95620.24</v>
      </c>
      <c r="L11" s="35">
        <v>1829</v>
      </c>
      <c r="M11" s="26">
        <v>13065.66</v>
      </c>
      <c r="N11" s="36">
        <v>12805.02</v>
      </c>
      <c r="O11" s="35">
        <v>3541</v>
      </c>
      <c r="P11" s="26">
        <v>33217.35</v>
      </c>
      <c r="Q11" s="36">
        <v>33086.019999999997</v>
      </c>
      <c r="R11" s="35">
        <v>4694</v>
      </c>
      <c r="S11" s="26">
        <v>40674.660000000003</v>
      </c>
      <c r="T11" s="36">
        <v>40430.720000000001</v>
      </c>
      <c r="U11" s="35">
        <v>1920</v>
      </c>
      <c r="V11" s="26">
        <v>11123.69</v>
      </c>
      <c r="W11" s="36">
        <v>10991.24</v>
      </c>
      <c r="X11" s="35">
        <v>2348</v>
      </c>
      <c r="Y11" s="26">
        <v>22234.62</v>
      </c>
      <c r="Z11" s="36">
        <v>22203.32</v>
      </c>
      <c r="AA11" s="35">
        <v>1565</v>
      </c>
      <c r="AB11" s="26">
        <v>25053.759999999998</v>
      </c>
      <c r="AC11" s="36">
        <v>24813.4</v>
      </c>
      <c r="AD11" s="35">
        <v>2014</v>
      </c>
      <c r="AE11" s="26">
        <v>11191.58</v>
      </c>
      <c r="AF11" s="36">
        <v>11150.51</v>
      </c>
      <c r="AG11" s="35">
        <v>605</v>
      </c>
      <c r="AH11" s="26">
        <v>3441.98</v>
      </c>
      <c r="AI11" s="36">
        <v>3320.89</v>
      </c>
      <c r="AJ11" s="35">
        <v>3390</v>
      </c>
      <c r="AK11" s="26">
        <v>41629.51</v>
      </c>
      <c r="AL11" s="36">
        <v>41563.15</v>
      </c>
      <c r="AM11" s="35">
        <v>2823</v>
      </c>
      <c r="AN11" s="26">
        <v>20601.93</v>
      </c>
      <c r="AO11" s="36">
        <v>20433.830000000002</v>
      </c>
    </row>
    <row r="12" spans="1:42" x14ac:dyDescent="0.2">
      <c r="A12" s="2"/>
      <c r="B12" s="2" t="s">
        <v>381</v>
      </c>
      <c r="C12" s="35">
        <v>1936</v>
      </c>
      <c r="D12" s="26">
        <v>211921.02</v>
      </c>
      <c r="E12" s="36">
        <v>149746.60999999999</v>
      </c>
      <c r="F12" s="35">
        <v>1624</v>
      </c>
      <c r="G12" s="26">
        <v>84533.21</v>
      </c>
      <c r="H12" s="36">
        <v>56142.07</v>
      </c>
      <c r="I12" s="35">
        <v>6827</v>
      </c>
      <c r="J12" s="26">
        <v>293244.63</v>
      </c>
      <c r="K12" s="36">
        <v>265167.14</v>
      </c>
      <c r="L12" s="35">
        <v>1272</v>
      </c>
      <c r="M12" s="26">
        <v>69488.67</v>
      </c>
      <c r="N12" s="36">
        <v>44762.03</v>
      </c>
      <c r="O12" s="35">
        <v>3287</v>
      </c>
      <c r="P12" s="26">
        <v>86601.11</v>
      </c>
      <c r="Q12" s="36">
        <v>78063.570000000007</v>
      </c>
      <c r="R12" s="35">
        <v>3787</v>
      </c>
      <c r="S12" s="26">
        <v>51766.41</v>
      </c>
      <c r="T12" s="36">
        <v>49546.01</v>
      </c>
      <c r="U12" s="35">
        <v>814</v>
      </c>
      <c r="V12" s="26">
        <v>89286.07</v>
      </c>
      <c r="W12" s="36">
        <v>53778.02</v>
      </c>
      <c r="X12" s="35">
        <v>3075</v>
      </c>
      <c r="Y12" s="26">
        <v>158418.23999999999</v>
      </c>
      <c r="Z12" s="36">
        <v>139763.17000000001</v>
      </c>
      <c r="AA12" s="35">
        <v>2464</v>
      </c>
      <c r="AB12" s="26">
        <v>257493.08</v>
      </c>
      <c r="AC12" s="36">
        <v>196800.73</v>
      </c>
      <c r="AD12" s="35">
        <v>2974</v>
      </c>
      <c r="AE12" s="26">
        <v>189408.79</v>
      </c>
      <c r="AF12" s="36">
        <v>130430.7</v>
      </c>
      <c r="AG12" s="35">
        <v>519</v>
      </c>
      <c r="AH12" s="26">
        <v>126174.22</v>
      </c>
      <c r="AI12" s="36">
        <v>64227.75</v>
      </c>
      <c r="AJ12" s="35">
        <v>3414</v>
      </c>
      <c r="AK12" s="26">
        <v>82110.789999999994</v>
      </c>
      <c r="AL12" s="36">
        <v>78438.399999999994</v>
      </c>
      <c r="AM12" s="35">
        <v>2474</v>
      </c>
      <c r="AN12" s="26">
        <v>40295.910000000003</v>
      </c>
      <c r="AO12" s="36">
        <v>38197.22</v>
      </c>
    </row>
    <row r="13" spans="1:42" x14ac:dyDescent="0.2">
      <c r="A13" s="2"/>
      <c r="B13" s="2" t="s">
        <v>987</v>
      </c>
      <c r="C13" s="35">
        <v>110</v>
      </c>
      <c r="D13" s="26">
        <v>56.3</v>
      </c>
      <c r="E13" s="36">
        <v>56.41</v>
      </c>
      <c r="F13" s="35">
        <v>84</v>
      </c>
      <c r="G13" s="26">
        <v>144.79</v>
      </c>
      <c r="H13" s="36">
        <v>145.26</v>
      </c>
      <c r="I13" s="35">
        <v>433</v>
      </c>
      <c r="J13" s="26">
        <v>200.23</v>
      </c>
      <c r="K13" s="36">
        <v>199.84</v>
      </c>
      <c r="L13" s="35">
        <v>80</v>
      </c>
      <c r="M13" s="26">
        <v>255.8</v>
      </c>
      <c r="N13" s="36">
        <v>253.88</v>
      </c>
      <c r="O13" s="35">
        <v>119</v>
      </c>
      <c r="P13" s="26">
        <v>62.55</v>
      </c>
      <c r="Q13" s="36">
        <v>62.9</v>
      </c>
      <c r="R13" s="35">
        <v>142</v>
      </c>
      <c r="S13" s="26">
        <v>374.49</v>
      </c>
      <c r="T13" s="36">
        <v>376.55</v>
      </c>
      <c r="U13" s="35">
        <v>57</v>
      </c>
      <c r="V13" s="26">
        <v>38.630000000000003</v>
      </c>
      <c r="W13" s="36">
        <v>37.67</v>
      </c>
      <c r="X13" s="35">
        <v>130</v>
      </c>
      <c r="Y13" s="26">
        <v>198.03</v>
      </c>
      <c r="Z13" s="36">
        <v>199.88</v>
      </c>
      <c r="AA13" s="35">
        <v>549</v>
      </c>
      <c r="AB13" s="26">
        <v>131.33000000000001</v>
      </c>
      <c r="AC13" s="36">
        <v>129.51</v>
      </c>
      <c r="AD13" s="35">
        <v>50</v>
      </c>
      <c r="AE13" s="26">
        <v>51.94</v>
      </c>
      <c r="AF13" s="36">
        <v>52.99</v>
      </c>
      <c r="AG13" s="35">
        <v>48</v>
      </c>
      <c r="AH13" s="26">
        <v>49.64</v>
      </c>
      <c r="AI13" s="36">
        <v>49.6</v>
      </c>
      <c r="AJ13" s="35">
        <v>256</v>
      </c>
      <c r="AK13" s="26">
        <v>136.01</v>
      </c>
      <c r="AL13" s="36">
        <v>138.26</v>
      </c>
      <c r="AM13" s="35">
        <v>199</v>
      </c>
      <c r="AN13" s="26">
        <v>539.79999999999995</v>
      </c>
      <c r="AO13" s="36">
        <v>543.54999999999995</v>
      </c>
    </row>
    <row r="14" spans="1:42" x14ac:dyDescent="0.2">
      <c r="A14" s="2"/>
      <c r="B14" s="2" t="s">
        <v>988</v>
      </c>
      <c r="C14" s="35">
        <v>114</v>
      </c>
      <c r="D14" s="26">
        <v>66.290000000000006</v>
      </c>
      <c r="E14" s="36">
        <v>61.46</v>
      </c>
      <c r="F14" s="35">
        <v>225</v>
      </c>
      <c r="G14" s="26">
        <v>1064.7</v>
      </c>
      <c r="H14" s="36">
        <v>1067.58</v>
      </c>
      <c r="I14" s="35">
        <v>135</v>
      </c>
      <c r="J14" s="26">
        <v>93.91</v>
      </c>
      <c r="K14" s="36">
        <v>93.5</v>
      </c>
      <c r="L14" s="35">
        <v>417</v>
      </c>
      <c r="M14" s="26">
        <v>3276.27</v>
      </c>
      <c r="N14" s="36">
        <v>3242.26</v>
      </c>
      <c r="O14" s="35">
        <v>356</v>
      </c>
      <c r="P14" s="26">
        <v>605.88</v>
      </c>
      <c r="Q14" s="36">
        <v>608.78</v>
      </c>
      <c r="R14" s="35">
        <v>513</v>
      </c>
      <c r="S14" s="26">
        <v>1957.83</v>
      </c>
      <c r="T14" s="36">
        <v>1969.66</v>
      </c>
      <c r="U14" s="35">
        <v>219</v>
      </c>
      <c r="V14" s="26">
        <v>1698.85</v>
      </c>
      <c r="W14" s="36">
        <v>1702.8</v>
      </c>
      <c r="X14" s="35">
        <v>461</v>
      </c>
      <c r="Y14" s="26">
        <v>549</v>
      </c>
      <c r="Z14" s="36">
        <v>557.02</v>
      </c>
      <c r="AA14" s="35">
        <v>55</v>
      </c>
      <c r="AB14" s="26">
        <v>19.68</v>
      </c>
      <c r="AC14" s="36">
        <v>19.38</v>
      </c>
      <c r="AD14" s="35">
        <v>66</v>
      </c>
      <c r="AE14" s="26">
        <v>50.44</v>
      </c>
      <c r="AF14" s="36">
        <v>50.01</v>
      </c>
      <c r="AG14" s="35">
        <v>141</v>
      </c>
      <c r="AH14" s="26">
        <v>681.25</v>
      </c>
      <c r="AI14" s="36">
        <v>643.85</v>
      </c>
      <c r="AJ14" s="35">
        <v>443</v>
      </c>
      <c r="AK14" s="26">
        <v>1233.8</v>
      </c>
      <c r="AL14" s="36">
        <v>1247.97</v>
      </c>
      <c r="AM14" s="35">
        <v>632</v>
      </c>
      <c r="AN14" s="26">
        <v>2438.96</v>
      </c>
      <c r="AO14" s="36">
        <v>2438.13</v>
      </c>
    </row>
    <row r="15" spans="1:42" x14ac:dyDescent="0.2">
      <c r="A15" s="2"/>
      <c r="B15" s="2" t="s">
        <v>989</v>
      </c>
      <c r="C15" s="35">
        <v>145</v>
      </c>
      <c r="D15" s="26">
        <v>278.8</v>
      </c>
      <c r="E15" s="36">
        <v>273.93</v>
      </c>
      <c r="F15" s="35">
        <v>3189</v>
      </c>
      <c r="G15" s="26">
        <v>60320.28</v>
      </c>
      <c r="H15" s="36">
        <v>60613.18</v>
      </c>
      <c r="I15" s="35">
        <v>280</v>
      </c>
      <c r="J15" s="26">
        <v>799.16</v>
      </c>
      <c r="K15" s="36">
        <v>786.49</v>
      </c>
      <c r="L15" s="35">
        <v>2444</v>
      </c>
      <c r="M15" s="26">
        <v>56127.97</v>
      </c>
      <c r="N15" s="36">
        <v>55839.45</v>
      </c>
      <c r="O15" s="35">
        <v>320</v>
      </c>
      <c r="P15" s="26">
        <v>1944.35</v>
      </c>
      <c r="Q15" s="36">
        <v>1946.44</v>
      </c>
      <c r="R15" s="35">
        <v>1091</v>
      </c>
      <c r="S15" s="26">
        <v>22003.919999999998</v>
      </c>
      <c r="T15" s="36">
        <v>22399.08</v>
      </c>
      <c r="U15" s="35">
        <v>3837</v>
      </c>
      <c r="V15" s="26">
        <v>69447.81</v>
      </c>
      <c r="W15" s="36">
        <v>71347.509999999995</v>
      </c>
      <c r="X15" s="35">
        <v>1053</v>
      </c>
      <c r="Y15" s="26">
        <v>8668.56</v>
      </c>
      <c r="Z15" s="36">
        <v>8665.11</v>
      </c>
      <c r="AA15" s="35">
        <v>128</v>
      </c>
      <c r="AB15" s="26">
        <v>546.59</v>
      </c>
      <c r="AC15" s="36">
        <v>535.30999999999995</v>
      </c>
      <c r="AD15" s="35">
        <v>194</v>
      </c>
      <c r="AE15" s="26">
        <v>732.06</v>
      </c>
      <c r="AF15" s="36">
        <v>735.75</v>
      </c>
      <c r="AG15" s="35">
        <v>1127</v>
      </c>
      <c r="AH15" s="26">
        <v>20671.71</v>
      </c>
      <c r="AI15" s="36">
        <v>20514.68</v>
      </c>
      <c r="AJ15" s="35">
        <v>513</v>
      </c>
      <c r="AK15" s="26">
        <v>7375.18</v>
      </c>
      <c r="AL15" s="36">
        <v>7421.46</v>
      </c>
      <c r="AM15" s="35">
        <v>1155</v>
      </c>
      <c r="AN15" s="26">
        <v>14946.44</v>
      </c>
      <c r="AO15" s="36">
        <v>14989.78</v>
      </c>
    </row>
    <row r="16" spans="1:42" x14ac:dyDescent="0.2">
      <c r="A16" s="2"/>
      <c r="B16" s="2" t="s">
        <v>990</v>
      </c>
      <c r="C16" s="35">
        <v>20</v>
      </c>
      <c r="D16" s="26">
        <v>7.28</v>
      </c>
      <c r="E16" s="36">
        <v>7.59</v>
      </c>
      <c r="F16" s="35">
        <v>75</v>
      </c>
      <c r="G16" s="26">
        <v>593.24</v>
      </c>
      <c r="H16" s="36">
        <v>594.83000000000004</v>
      </c>
      <c r="I16" s="35">
        <v>32</v>
      </c>
      <c r="J16" s="26">
        <v>65.72</v>
      </c>
      <c r="K16" s="36">
        <v>64.83</v>
      </c>
      <c r="L16" s="35">
        <v>136</v>
      </c>
      <c r="M16" s="26">
        <v>696.44</v>
      </c>
      <c r="N16" s="36">
        <v>688.06</v>
      </c>
      <c r="O16" s="35">
        <v>63</v>
      </c>
      <c r="P16" s="26">
        <v>486.04</v>
      </c>
      <c r="Q16" s="36">
        <v>486.99</v>
      </c>
      <c r="R16" s="35">
        <v>143</v>
      </c>
      <c r="S16" s="26">
        <v>1942.51</v>
      </c>
      <c r="T16" s="36">
        <v>1952.56</v>
      </c>
      <c r="U16" s="35">
        <v>73</v>
      </c>
      <c r="V16" s="26">
        <v>175.71</v>
      </c>
      <c r="W16" s="36">
        <v>175.04</v>
      </c>
      <c r="X16" s="35">
        <v>69</v>
      </c>
      <c r="Y16" s="26">
        <v>327.60000000000002</v>
      </c>
      <c r="Z16" s="36">
        <v>328.91</v>
      </c>
      <c r="AA16" s="35">
        <v>24</v>
      </c>
      <c r="AB16" s="26">
        <v>16.25</v>
      </c>
      <c r="AC16" s="36">
        <v>16.190000000000001</v>
      </c>
      <c r="AD16" s="35">
        <v>13</v>
      </c>
      <c r="AE16" s="26">
        <v>51.5</v>
      </c>
      <c r="AF16" s="36">
        <v>51.56</v>
      </c>
      <c r="AG16" s="35">
        <v>40</v>
      </c>
      <c r="AH16" s="26">
        <v>119.31</v>
      </c>
      <c r="AI16" s="36">
        <v>111.38</v>
      </c>
      <c r="AJ16" s="35">
        <v>38</v>
      </c>
      <c r="AK16" s="26">
        <v>119.19</v>
      </c>
      <c r="AL16" s="36">
        <v>121.27</v>
      </c>
      <c r="AM16" s="35">
        <v>53</v>
      </c>
      <c r="AN16" s="26">
        <v>353.66</v>
      </c>
      <c r="AO16" s="36">
        <v>355.2</v>
      </c>
    </row>
    <row r="17" spans="1:42" x14ac:dyDescent="0.2">
      <c r="A17" s="2"/>
      <c r="B17" s="2" t="s">
        <v>991</v>
      </c>
      <c r="C17" s="35">
        <v>523</v>
      </c>
      <c r="D17" s="26">
        <v>709.39</v>
      </c>
      <c r="E17" s="36">
        <v>222.6</v>
      </c>
      <c r="F17" s="35">
        <v>1418</v>
      </c>
      <c r="G17" s="26">
        <v>1908.99</v>
      </c>
      <c r="H17" s="36">
        <v>400.48</v>
      </c>
      <c r="I17" s="35">
        <v>889</v>
      </c>
      <c r="J17" s="26">
        <v>397.09</v>
      </c>
      <c r="K17" s="36">
        <v>95.73</v>
      </c>
      <c r="L17" s="35">
        <v>1051</v>
      </c>
      <c r="M17" s="26">
        <v>1642.03</v>
      </c>
      <c r="N17" s="36">
        <v>1024.99</v>
      </c>
      <c r="O17" s="35">
        <v>2082</v>
      </c>
      <c r="P17" s="26">
        <v>2500.4499999999998</v>
      </c>
      <c r="Q17" s="36">
        <v>210.68</v>
      </c>
      <c r="R17" s="35">
        <v>3223</v>
      </c>
      <c r="S17" s="26">
        <v>3899.1</v>
      </c>
      <c r="T17" s="36">
        <v>344.56</v>
      </c>
      <c r="U17" s="35">
        <v>2378</v>
      </c>
      <c r="V17" s="26">
        <v>2902.57</v>
      </c>
      <c r="W17" s="36">
        <v>265.69</v>
      </c>
      <c r="X17" s="35">
        <v>932</v>
      </c>
      <c r="Y17" s="26">
        <v>1104.27</v>
      </c>
      <c r="Z17" s="36">
        <v>714.74</v>
      </c>
      <c r="AA17" s="35">
        <v>56</v>
      </c>
      <c r="AB17" s="26">
        <v>20.059999999999999</v>
      </c>
      <c r="AC17" s="36">
        <v>4.87</v>
      </c>
      <c r="AD17" s="35">
        <v>1019</v>
      </c>
      <c r="AE17" s="26">
        <v>472.88</v>
      </c>
      <c r="AF17" s="36">
        <v>35.36</v>
      </c>
      <c r="AG17" s="35">
        <v>63</v>
      </c>
      <c r="AH17" s="26">
        <v>85.38</v>
      </c>
      <c r="AI17" s="36">
        <v>49.44</v>
      </c>
      <c r="AJ17" s="35">
        <v>1961</v>
      </c>
      <c r="AK17" s="26">
        <v>2411.2600000000002</v>
      </c>
      <c r="AL17" s="36">
        <v>519.99</v>
      </c>
      <c r="AM17" s="35">
        <v>1589</v>
      </c>
      <c r="AN17" s="26">
        <v>2086.98</v>
      </c>
      <c r="AO17" s="36">
        <v>608.42999999999995</v>
      </c>
    </row>
    <row r="18" spans="1:42" x14ac:dyDescent="0.2">
      <c r="A18" s="2"/>
      <c r="B18" s="2" t="s">
        <v>992</v>
      </c>
      <c r="C18" s="35">
        <v>525</v>
      </c>
      <c r="D18" s="26">
        <v>441.26</v>
      </c>
      <c r="E18" s="36">
        <v>0</v>
      </c>
      <c r="F18" s="35">
        <v>2567</v>
      </c>
      <c r="G18" s="26">
        <v>6830.99</v>
      </c>
      <c r="H18" s="36">
        <v>0</v>
      </c>
      <c r="I18" s="35">
        <v>3545</v>
      </c>
      <c r="J18" s="26">
        <v>2559.11</v>
      </c>
      <c r="K18" s="36">
        <v>0</v>
      </c>
      <c r="L18" s="35">
        <v>1857</v>
      </c>
      <c r="M18" s="26">
        <v>5292.19</v>
      </c>
      <c r="N18" s="36">
        <v>3.74</v>
      </c>
      <c r="O18" s="35">
        <v>1894</v>
      </c>
      <c r="P18" s="26">
        <v>1460.38</v>
      </c>
      <c r="Q18" s="36">
        <v>0</v>
      </c>
      <c r="R18" s="35">
        <v>2374</v>
      </c>
      <c r="S18" s="26">
        <v>1642.33</v>
      </c>
      <c r="T18" s="36">
        <v>4.12</v>
      </c>
      <c r="U18" s="35">
        <v>2802</v>
      </c>
      <c r="V18" s="26">
        <v>8032.66</v>
      </c>
      <c r="W18" s="36">
        <v>0</v>
      </c>
      <c r="X18" s="35">
        <v>1501</v>
      </c>
      <c r="Y18" s="26">
        <v>1996.83</v>
      </c>
      <c r="Z18" s="36">
        <v>0</v>
      </c>
      <c r="AA18" s="35">
        <v>1112</v>
      </c>
      <c r="AB18" s="26">
        <v>605.29999999999995</v>
      </c>
      <c r="AC18" s="36">
        <v>0</v>
      </c>
      <c r="AD18" s="35">
        <v>1225</v>
      </c>
      <c r="AE18" s="26">
        <v>463.97</v>
      </c>
      <c r="AF18" s="36">
        <v>0</v>
      </c>
      <c r="AG18" s="35">
        <v>784</v>
      </c>
      <c r="AH18" s="26">
        <v>3573.71</v>
      </c>
      <c r="AI18" s="36">
        <v>0</v>
      </c>
      <c r="AJ18" s="35">
        <v>2157</v>
      </c>
      <c r="AK18" s="26">
        <v>1605.88</v>
      </c>
      <c r="AL18" s="36">
        <v>0</v>
      </c>
      <c r="AM18" s="35">
        <v>1580</v>
      </c>
      <c r="AN18" s="26">
        <v>1578.92</v>
      </c>
      <c r="AO18" s="36">
        <v>0</v>
      </c>
    </row>
    <row r="19" spans="1:42" x14ac:dyDescent="0.2">
      <c r="A19" s="1" t="s">
        <v>883</v>
      </c>
      <c r="B19" s="1" t="s">
        <v>884</v>
      </c>
      <c r="C19" s="33">
        <v>8</v>
      </c>
      <c r="D19" s="25">
        <v>5.13</v>
      </c>
      <c r="E19" s="34">
        <v>5.45</v>
      </c>
      <c r="F19" s="33">
        <v>35</v>
      </c>
      <c r="G19" s="25">
        <v>380.86</v>
      </c>
      <c r="H19" s="34">
        <v>381.15</v>
      </c>
      <c r="I19" s="33">
        <v>11</v>
      </c>
      <c r="J19" s="25">
        <v>2.99</v>
      </c>
      <c r="K19" s="34">
        <v>2.99</v>
      </c>
      <c r="L19" s="33">
        <v>14</v>
      </c>
      <c r="M19" s="25">
        <v>22.45</v>
      </c>
      <c r="N19" s="34">
        <v>22.28</v>
      </c>
      <c r="O19" s="33">
        <v>38</v>
      </c>
      <c r="P19" s="25">
        <v>357.79</v>
      </c>
      <c r="Q19" s="34">
        <v>357.91</v>
      </c>
      <c r="R19" s="33">
        <v>120</v>
      </c>
      <c r="S19" s="25">
        <v>1860.1</v>
      </c>
      <c r="T19" s="34">
        <v>1869.83</v>
      </c>
      <c r="U19" s="33">
        <v>13</v>
      </c>
      <c r="V19" s="25">
        <v>15.49</v>
      </c>
      <c r="W19" s="34">
        <v>15.26</v>
      </c>
      <c r="X19" s="33">
        <v>25</v>
      </c>
      <c r="Y19" s="25">
        <v>86.25</v>
      </c>
      <c r="Z19" s="34">
        <v>87.75</v>
      </c>
      <c r="AA19" s="33">
        <v>10</v>
      </c>
      <c r="AB19" s="25">
        <v>3.22</v>
      </c>
      <c r="AC19" s="34">
        <v>3.2</v>
      </c>
      <c r="AD19" s="33">
        <v>9</v>
      </c>
      <c r="AE19" s="25">
        <v>50.26</v>
      </c>
      <c r="AF19" s="34">
        <v>50.35</v>
      </c>
      <c r="AG19" s="33">
        <v>16</v>
      </c>
      <c r="AH19" s="25">
        <v>65.75</v>
      </c>
      <c r="AI19" s="34">
        <v>60.45</v>
      </c>
      <c r="AJ19" s="33">
        <v>19</v>
      </c>
      <c r="AK19" s="25">
        <v>54.02</v>
      </c>
      <c r="AL19" s="34">
        <v>53.97</v>
      </c>
      <c r="AM19" s="33">
        <v>36</v>
      </c>
      <c r="AN19" s="25">
        <v>212.06</v>
      </c>
      <c r="AO19" s="34">
        <v>214.15</v>
      </c>
    </row>
    <row r="20" spans="1:42" x14ac:dyDescent="0.2">
      <c r="A20" s="2" t="s">
        <v>399</v>
      </c>
      <c r="B20" s="2" t="s">
        <v>885</v>
      </c>
      <c r="C20" s="35" t="s">
        <v>400</v>
      </c>
      <c r="D20" s="26" t="s">
        <v>400</v>
      </c>
      <c r="E20" s="36" t="s">
        <v>400</v>
      </c>
      <c r="F20" s="35"/>
      <c r="G20" s="26"/>
      <c r="H20" s="36"/>
      <c r="I20" s="35" t="s">
        <v>400</v>
      </c>
      <c r="J20" s="26" t="s">
        <v>400</v>
      </c>
      <c r="K20" s="36" t="s">
        <v>400</v>
      </c>
      <c r="L20" s="35"/>
      <c r="M20" s="26"/>
      <c r="N20" s="36"/>
      <c r="O20" s="35"/>
      <c r="P20" s="26"/>
      <c r="Q20" s="36"/>
      <c r="R20" s="35" t="s">
        <v>400</v>
      </c>
      <c r="S20" s="26" t="s">
        <v>400</v>
      </c>
      <c r="T20" s="36" t="s">
        <v>400</v>
      </c>
      <c r="U20" s="35"/>
      <c r="V20" s="26"/>
      <c r="W20" s="36"/>
      <c r="X20" s="35"/>
      <c r="Y20" s="26"/>
      <c r="Z20" s="36"/>
      <c r="AA20" s="35"/>
      <c r="AB20" s="26"/>
      <c r="AC20" s="36"/>
      <c r="AD20" s="35"/>
      <c r="AE20" s="26"/>
      <c r="AF20" s="36"/>
      <c r="AG20" s="35"/>
      <c r="AH20" s="26"/>
      <c r="AI20" s="36"/>
      <c r="AJ20" s="35">
        <v>3</v>
      </c>
      <c r="AK20" s="26">
        <v>3.92</v>
      </c>
      <c r="AL20" s="36">
        <v>4.1100000000000003</v>
      </c>
      <c r="AM20" s="35"/>
      <c r="AN20" s="26"/>
      <c r="AO20" s="36"/>
    </row>
    <row r="21" spans="1:42" x14ac:dyDescent="0.2">
      <c r="A21" s="2" t="s">
        <v>886</v>
      </c>
      <c r="B21" s="2" t="s">
        <v>887</v>
      </c>
      <c r="C21" s="35" t="s">
        <v>400</v>
      </c>
      <c r="D21" s="26" t="s">
        <v>400</v>
      </c>
      <c r="E21" s="36" t="s">
        <v>400</v>
      </c>
      <c r="F21" s="35">
        <v>8</v>
      </c>
      <c r="G21" s="26">
        <v>25.67</v>
      </c>
      <c r="H21" s="36">
        <v>25.13</v>
      </c>
      <c r="I21" s="35">
        <v>9</v>
      </c>
      <c r="J21" s="26">
        <v>19.649999999999999</v>
      </c>
      <c r="K21" s="36">
        <v>19.55</v>
      </c>
      <c r="L21" s="35">
        <v>9</v>
      </c>
      <c r="M21" s="26">
        <v>34.51</v>
      </c>
      <c r="N21" s="36">
        <v>34.08</v>
      </c>
      <c r="O21" s="35">
        <v>6</v>
      </c>
      <c r="P21" s="26">
        <v>17.32</v>
      </c>
      <c r="Q21" s="36">
        <v>17.75</v>
      </c>
      <c r="R21" s="35">
        <v>12</v>
      </c>
      <c r="S21" s="26">
        <v>28.98</v>
      </c>
      <c r="T21" s="36">
        <v>29.19</v>
      </c>
      <c r="U21" s="35">
        <v>9</v>
      </c>
      <c r="V21" s="26">
        <v>48.4</v>
      </c>
      <c r="W21" s="36">
        <v>48.22</v>
      </c>
      <c r="X21" s="35">
        <v>14</v>
      </c>
      <c r="Y21" s="26">
        <v>41.15</v>
      </c>
      <c r="Z21" s="36">
        <v>41.11</v>
      </c>
      <c r="AA21" s="35">
        <v>5</v>
      </c>
      <c r="AB21" s="26">
        <v>3.21</v>
      </c>
      <c r="AC21" s="36">
        <v>3.21</v>
      </c>
      <c r="AD21" s="35">
        <v>3</v>
      </c>
      <c r="AE21" s="26">
        <v>10.68</v>
      </c>
      <c r="AF21" s="36">
        <v>8.84</v>
      </c>
      <c r="AG21" s="35" t="s">
        <v>400</v>
      </c>
      <c r="AH21" s="26" t="s">
        <v>400</v>
      </c>
      <c r="AI21" s="36" t="s">
        <v>400</v>
      </c>
      <c r="AJ21" s="35">
        <v>74</v>
      </c>
      <c r="AK21" s="26">
        <v>294.79000000000002</v>
      </c>
      <c r="AL21" s="36">
        <v>297.93</v>
      </c>
      <c r="AM21" s="35">
        <v>48</v>
      </c>
      <c r="AN21" s="26">
        <v>178.51</v>
      </c>
      <c r="AO21" s="36">
        <v>178.96</v>
      </c>
      <c r="AP21" s="5" t="str">
        <f>COUNTIF(C21:AO21,"s")/3 &amp; " "&amp;13-COUNTBLANK(C21:AO21)/3</f>
        <v>2 13</v>
      </c>
    </row>
    <row r="22" spans="1:42" x14ac:dyDescent="0.2">
      <c r="A22" s="2" t="s">
        <v>219</v>
      </c>
      <c r="B22" s="2" t="s">
        <v>330</v>
      </c>
      <c r="C22" s="35" t="s">
        <v>400</v>
      </c>
      <c r="D22" s="26" t="s">
        <v>400</v>
      </c>
      <c r="E22" s="36" t="s">
        <v>400</v>
      </c>
      <c r="F22" s="35">
        <v>11</v>
      </c>
      <c r="G22" s="26">
        <v>5.55</v>
      </c>
      <c r="H22" s="36">
        <v>5.59</v>
      </c>
      <c r="I22" s="35"/>
      <c r="J22" s="26"/>
      <c r="K22" s="36"/>
      <c r="L22" s="35">
        <v>12</v>
      </c>
      <c r="M22" s="26">
        <v>7.95</v>
      </c>
      <c r="N22" s="36">
        <v>8.32</v>
      </c>
      <c r="O22" s="35" t="s">
        <v>400</v>
      </c>
      <c r="P22" s="26" t="s">
        <v>400</v>
      </c>
      <c r="Q22" s="36" t="s">
        <v>400</v>
      </c>
      <c r="R22" s="35" t="s">
        <v>400</v>
      </c>
      <c r="S22" s="26" t="s">
        <v>400</v>
      </c>
      <c r="T22" s="36" t="s">
        <v>400</v>
      </c>
      <c r="U22" s="35">
        <v>7</v>
      </c>
      <c r="V22" s="26">
        <v>6.41</v>
      </c>
      <c r="W22" s="36">
        <v>6.97</v>
      </c>
      <c r="X22" s="35"/>
      <c r="Y22" s="26"/>
      <c r="Z22" s="36"/>
      <c r="AA22" s="35"/>
      <c r="AB22" s="26"/>
      <c r="AC22" s="36"/>
      <c r="AD22" s="35"/>
      <c r="AE22" s="26"/>
      <c r="AF22" s="36"/>
      <c r="AG22" s="35">
        <v>42</v>
      </c>
      <c r="AH22" s="26">
        <v>43.24</v>
      </c>
      <c r="AI22" s="36">
        <v>43.03</v>
      </c>
      <c r="AJ22" s="35" t="s">
        <v>400</v>
      </c>
      <c r="AK22" s="26" t="s">
        <v>400</v>
      </c>
      <c r="AL22" s="36" t="s">
        <v>400</v>
      </c>
      <c r="AM22" s="35" t="s">
        <v>400</v>
      </c>
      <c r="AN22" s="26" t="s">
        <v>400</v>
      </c>
      <c r="AO22" s="36" t="s">
        <v>400</v>
      </c>
      <c r="AP22" s="5" t="str">
        <f t="shared" ref="AP21:AP84" si="0">COUNTIF(C22:AO22,"s")/3 &amp; " "&amp;13-COUNTBLANK(C22:AO22)/3</f>
        <v>5 9</v>
      </c>
    </row>
    <row r="23" spans="1:42" x14ac:dyDescent="0.2">
      <c r="A23" s="2" t="s">
        <v>220</v>
      </c>
      <c r="B23" s="2" t="s">
        <v>331</v>
      </c>
      <c r="C23" s="35"/>
      <c r="D23" s="26"/>
      <c r="E23" s="36"/>
      <c r="F23" s="35">
        <v>4</v>
      </c>
      <c r="G23" s="26">
        <v>10</v>
      </c>
      <c r="H23" s="36">
        <v>9.94</v>
      </c>
      <c r="I23" s="35" t="s">
        <v>400</v>
      </c>
      <c r="J23" s="26" t="s">
        <v>400</v>
      </c>
      <c r="K23" s="36" t="s">
        <v>400</v>
      </c>
      <c r="L23" s="35">
        <v>10</v>
      </c>
      <c r="M23" s="26">
        <v>14.94</v>
      </c>
      <c r="N23" s="36">
        <v>14.89</v>
      </c>
      <c r="O23" s="35">
        <v>43</v>
      </c>
      <c r="P23" s="26">
        <v>65.959999999999994</v>
      </c>
      <c r="Q23" s="36">
        <v>66.37</v>
      </c>
      <c r="R23" s="35">
        <v>292</v>
      </c>
      <c r="S23" s="26">
        <v>766.51</v>
      </c>
      <c r="T23" s="36">
        <v>770.09</v>
      </c>
      <c r="U23" s="35" t="s">
        <v>400</v>
      </c>
      <c r="V23" s="26" t="s">
        <v>400</v>
      </c>
      <c r="W23" s="36" t="s">
        <v>400</v>
      </c>
      <c r="X23" s="35">
        <v>21</v>
      </c>
      <c r="Y23" s="26">
        <v>20.34</v>
      </c>
      <c r="Z23" s="36">
        <v>20.73</v>
      </c>
      <c r="AA23" s="35"/>
      <c r="AB23" s="26"/>
      <c r="AC23" s="36"/>
      <c r="AD23" s="35"/>
      <c r="AE23" s="26"/>
      <c r="AF23" s="36"/>
      <c r="AG23" s="35"/>
      <c r="AH23" s="26"/>
      <c r="AI23" s="36"/>
      <c r="AJ23" s="35">
        <v>270</v>
      </c>
      <c r="AK23" s="26">
        <v>885.14</v>
      </c>
      <c r="AL23" s="36">
        <v>895.03</v>
      </c>
      <c r="AM23" s="35">
        <v>150</v>
      </c>
      <c r="AN23" s="26">
        <v>377.16</v>
      </c>
      <c r="AO23" s="36">
        <v>379.46</v>
      </c>
      <c r="AP23" s="5" t="str">
        <f t="shared" si="0"/>
        <v>2 9</v>
      </c>
    </row>
    <row r="24" spans="1:42" x14ac:dyDescent="0.2">
      <c r="A24" s="2" t="s">
        <v>888</v>
      </c>
      <c r="B24" s="2" t="s">
        <v>889</v>
      </c>
      <c r="C24" s="35">
        <v>4</v>
      </c>
      <c r="D24" s="26">
        <v>0.36</v>
      </c>
      <c r="E24" s="36">
        <v>0.36</v>
      </c>
      <c r="F24" s="35">
        <v>5</v>
      </c>
      <c r="G24" s="26">
        <v>23.39</v>
      </c>
      <c r="H24" s="36">
        <v>23.12</v>
      </c>
      <c r="I24" s="35">
        <v>3</v>
      </c>
      <c r="J24" s="26">
        <v>0.94</v>
      </c>
      <c r="K24" s="36">
        <v>0.83</v>
      </c>
      <c r="L24" s="35">
        <v>5</v>
      </c>
      <c r="M24" s="26">
        <v>5.37</v>
      </c>
      <c r="N24" s="36">
        <v>5.37</v>
      </c>
      <c r="O24" s="35">
        <v>4</v>
      </c>
      <c r="P24" s="26">
        <v>1.4</v>
      </c>
      <c r="Q24" s="36">
        <v>1.4</v>
      </c>
      <c r="R24" s="35">
        <v>6</v>
      </c>
      <c r="S24" s="26">
        <v>19.96</v>
      </c>
      <c r="T24" s="36">
        <v>20.23</v>
      </c>
      <c r="U24" s="35">
        <v>3</v>
      </c>
      <c r="V24" s="26">
        <v>3.04</v>
      </c>
      <c r="W24" s="36">
        <v>3.04</v>
      </c>
      <c r="X24" s="35">
        <v>9</v>
      </c>
      <c r="Y24" s="26">
        <v>14.85</v>
      </c>
      <c r="Z24" s="36">
        <v>14.85</v>
      </c>
      <c r="AA24" s="35">
        <v>3</v>
      </c>
      <c r="AB24" s="26">
        <v>1.23</v>
      </c>
      <c r="AC24" s="36">
        <v>1.22</v>
      </c>
      <c r="AD24" s="35" t="s">
        <v>400</v>
      </c>
      <c r="AE24" s="26" t="s">
        <v>400</v>
      </c>
      <c r="AF24" s="36" t="s">
        <v>400</v>
      </c>
      <c r="AG24" s="35" t="s">
        <v>400</v>
      </c>
      <c r="AH24" s="26" t="s">
        <v>400</v>
      </c>
      <c r="AI24" s="36" t="s">
        <v>400</v>
      </c>
      <c r="AJ24" s="35">
        <v>5</v>
      </c>
      <c r="AK24" s="26">
        <v>12.49</v>
      </c>
      <c r="AL24" s="36">
        <v>12.49</v>
      </c>
      <c r="AM24" s="35">
        <v>6</v>
      </c>
      <c r="AN24" s="26">
        <v>1.82</v>
      </c>
      <c r="AO24" s="36">
        <v>1.82</v>
      </c>
      <c r="AP24" s="5" t="str">
        <f t="shared" si="0"/>
        <v>2 13</v>
      </c>
    </row>
    <row r="25" spans="1:42" x14ac:dyDescent="0.2">
      <c r="A25" s="2" t="s">
        <v>221</v>
      </c>
      <c r="B25" s="2" t="s">
        <v>332</v>
      </c>
      <c r="C25" s="35"/>
      <c r="D25" s="26"/>
      <c r="E25" s="36"/>
      <c r="F25" s="35"/>
      <c r="G25" s="26"/>
      <c r="H25" s="36"/>
      <c r="I25" s="35"/>
      <c r="J25" s="26"/>
      <c r="K25" s="36"/>
      <c r="L25" s="35"/>
      <c r="M25" s="26"/>
      <c r="N25" s="36"/>
      <c r="O25" s="35"/>
      <c r="P25" s="26"/>
      <c r="Q25" s="36"/>
      <c r="R25" s="35"/>
      <c r="S25" s="26"/>
      <c r="T25" s="36"/>
      <c r="U25" s="35"/>
      <c r="V25" s="26"/>
      <c r="W25" s="36"/>
      <c r="X25" s="35"/>
      <c r="Y25" s="26"/>
      <c r="Z25" s="36"/>
      <c r="AA25" s="35"/>
      <c r="AB25" s="26"/>
      <c r="AC25" s="36"/>
      <c r="AD25" s="35" t="s">
        <v>400</v>
      </c>
      <c r="AE25" s="26" t="s">
        <v>400</v>
      </c>
      <c r="AF25" s="36" t="s">
        <v>400</v>
      </c>
      <c r="AG25" s="35"/>
      <c r="AH25" s="26"/>
      <c r="AI25" s="36"/>
      <c r="AJ25" s="35"/>
      <c r="AK25" s="26"/>
      <c r="AL25" s="36"/>
      <c r="AM25" s="35"/>
      <c r="AN25" s="26"/>
      <c r="AO25" s="36"/>
      <c r="AP25" s="5" t="str">
        <f t="shared" si="0"/>
        <v>1 1</v>
      </c>
    </row>
    <row r="26" spans="1:42" x14ac:dyDescent="0.2">
      <c r="A26" s="2" t="s">
        <v>890</v>
      </c>
      <c r="B26" s="2" t="s">
        <v>891</v>
      </c>
      <c r="C26" s="35">
        <v>8</v>
      </c>
      <c r="D26" s="26">
        <v>1.21</v>
      </c>
      <c r="E26" s="36">
        <v>1.2</v>
      </c>
      <c r="F26" s="35">
        <v>26</v>
      </c>
      <c r="G26" s="26">
        <v>54.04</v>
      </c>
      <c r="H26" s="36">
        <v>54.93</v>
      </c>
      <c r="I26" s="35">
        <v>12</v>
      </c>
      <c r="J26" s="26">
        <v>19.48</v>
      </c>
      <c r="K26" s="36">
        <v>18.82</v>
      </c>
      <c r="L26" s="35">
        <v>34</v>
      </c>
      <c r="M26" s="26">
        <v>82.09</v>
      </c>
      <c r="N26" s="36">
        <v>80.930000000000007</v>
      </c>
      <c r="O26" s="35">
        <v>8</v>
      </c>
      <c r="P26" s="26">
        <v>8.32</v>
      </c>
      <c r="Q26" s="36">
        <v>8.32</v>
      </c>
      <c r="R26" s="35">
        <v>11</v>
      </c>
      <c r="S26" s="26">
        <v>10.43</v>
      </c>
      <c r="T26" s="36">
        <v>10.4</v>
      </c>
      <c r="U26" s="35">
        <v>42</v>
      </c>
      <c r="V26" s="26">
        <v>72.02</v>
      </c>
      <c r="W26" s="36">
        <v>72.319999999999993</v>
      </c>
      <c r="X26" s="35">
        <v>15</v>
      </c>
      <c r="Y26" s="26">
        <v>10.1</v>
      </c>
      <c r="Z26" s="36">
        <v>10.08</v>
      </c>
      <c r="AA26" s="35">
        <v>8</v>
      </c>
      <c r="AB26" s="26">
        <v>1.85</v>
      </c>
      <c r="AC26" s="36">
        <v>1.85</v>
      </c>
      <c r="AD26" s="35">
        <v>5</v>
      </c>
      <c r="AE26" s="26">
        <v>0.36</v>
      </c>
      <c r="AF26" s="36">
        <v>0.33</v>
      </c>
      <c r="AG26" s="35">
        <v>18</v>
      </c>
      <c r="AH26" s="26">
        <v>35.58</v>
      </c>
      <c r="AI26" s="36">
        <v>33.380000000000003</v>
      </c>
      <c r="AJ26" s="35">
        <v>11</v>
      </c>
      <c r="AK26" s="26">
        <v>32.42</v>
      </c>
      <c r="AL26" s="36">
        <v>34.19</v>
      </c>
      <c r="AM26" s="35">
        <v>5</v>
      </c>
      <c r="AN26" s="26">
        <v>4.95</v>
      </c>
      <c r="AO26" s="36">
        <v>4.95</v>
      </c>
      <c r="AP26" s="5" t="str">
        <f t="shared" si="0"/>
        <v>0 13</v>
      </c>
    </row>
    <row r="27" spans="1:42" x14ac:dyDescent="0.2">
      <c r="A27" s="2" t="s">
        <v>222</v>
      </c>
      <c r="B27" s="2" t="s">
        <v>333</v>
      </c>
      <c r="C27" s="35" t="s">
        <v>400</v>
      </c>
      <c r="D27" s="26" t="s">
        <v>400</v>
      </c>
      <c r="E27" s="36" t="s">
        <v>400</v>
      </c>
      <c r="F27" s="35">
        <v>19</v>
      </c>
      <c r="G27" s="26">
        <v>18</v>
      </c>
      <c r="H27" s="36">
        <v>17.989999999999998</v>
      </c>
      <c r="I27" s="35" t="s">
        <v>400</v>
      </c>
      <c r="J27" s="26" t="s">
        <v>400</v>
      </c>
      <c r="K27" s="36" t="s">
        <v>400</v>
      </c>
      <c r="L27" s="35">
        <v>12</v>
      </c>
      <c r="M27" s="26">
        <v>9.5500000000000007</v>
      </c>
      <c r="N27" s="36">
        <v>9.43</v>
      </c>
      <c r="O27" s="35">
        <v>13</v>
      </c>
      <c r="P27" s="26">
        <v>4.34</v>
      </c>
      <c r="Q27" s="36">
        <v>4.34</v>
      </c>
      <c r="R27" s="35">
        <v>19</v>
      </c>
      <c r="S27" s="26">
        <v>4.3499999999999996</v>
      </c>
      <c r="T27" s="36">
        <v>4.38</v>
      </c>
      <c r="U27" s="35">
        <v>7</v>
      </c>
      <c r="V27" s="26">
        <v>2.96</v>
      </c>
      <c r="W27" s="36">
        <v>2.96</v>
      </c>
      <c r="X27" s="35">
        <v>6</v>
      </c>
      <c r="Y27" s="26">
        <v>0.68</v>
      </c>
      <c r="Z27" s="36">
        <v>0.68</v>
      </c>
      <c r="AA27" s="35"/>
      <c r="AB27" s="26"/>
      <c r="AC27" s="36"/>
      <c r="AD27" s="35" t="s">
        <v>400</v>
      </c>
      <c r="AE27" s="26" t="s">
        <v>400</v>
      </c>
      <c r="AF27" s="36" t="s">
        <v>400</v>
      </c>
      <c r="AG27" s="35">
        <v>50</v>
      </c>
      <c r="AH27" s="26">
        <v>324.17</v>
      </c>
      <c r="AI27" s="36">
        <v>321.17</v>
      </c>
      <c r="AJ27" s="35">
        <v>11</v>
      </c>
      <c r="AK27" s="26">
        <v>3.16</v>
      </c>
      <c r="AL27" s="36">
        <v>3.21</v>
      </c>
      <c r="AM27" s="35">
        <v>29</v>
      </c>
      <c r="AN27" s="26">
        <v>12.72</v>
      </c>
      <c r="AO27" s="36">
        <v>12.68</v>
      </c>
      <c r="AP27" s="5" t="str">
        <f t="shared" si="0"/>
        <v>3 12</v>
      </c>
    </row>
    <row r="28" spans="1:42" x14ac:dyDescent="0.2">
      <c r="A28" s="2" t="s">
        <v>223</v>
      </c>
      <c r="B28" s="2" t="s">
        <v>401</v>
      </c>
      <c r="C28" s="35">
        <v>49</v>
      </c>
      <c r="D28" s="26">
        <v>249.13</v>
      </c>
      <c r="E28" s="36">
        <v>252.13</v>
      </c>
      <c r="F28" s="35">
        <v>75</v>
      </c>
      <c r="G28" s="26">
        <v>435.49</v>
      </c>
      <c r="H28" s="36">
        <v>432.19</v>
      </c>
      <c r="I28" s="35">
        <v>255</v>
      </c>
      <c r="J28" s="26">
        <v>810.51</v>
      </c>
      <c r="K28" s="36">
        <v>810.4</v>
      </c>
      <c r="L28" s="35">
        <v>33</v>
      </c>
      <c r="M28" s="26">
        <v>122.75</v>
      </c>
      <c r="N28" s="36">
        <v>122.25</v>
      </c>
      <c r="O28" s="35">
        <v>115</v>
      </c>
      <c r="P28" s="26">
        <v>614.87</v>
      </c>
      <c r="Q28" s="36">
        <v>619.89</v>
      </c>
      <c r="R28" s="35">
        <v>193</v>
      </c>
      <c r="S28" s="26">
        <v>1344.22</v>
      </c>
      <c r="T28" s="36">
        <v>1354.4</v>
      </c>
      <c r="U28" s="35">
        <v>38</v>
      </c>
      <c r="V28" s="26">
        <v>195.75</v>
      </c>
      <c r="W28" s="36">
        <v>195.74</v>
      </c>
      <c r="X28" s="35">
        <v>158</v>
      </c>
      <c r="Y28" s="26">
        <v>463.85</v>
      </c>
      <c r="Z28" s="36">
        <v>464.58</v>
      </c>
      <c r="AA28" s="35">
        <v>34</v>
      </c>
      <c r="AB28" s="26">
        <v>80.739999999999995</v>
      </c>
      <c r="AC28" s="36">
        <v>80.33</v>
      </c>
      <c r="AD28" s="35">
        <v>45</v>
      </c>
      <c r="AE28" s="26">
        <v>93.45</v>
      </c>
      <c r="AF28" s="36">
        <v>94.27</v>
      </c>
      <c r="AG28" s="35">
        <v>23</v>
      </c>
      <c r="AH28" s="26">
        <v>307.94</v>
      </c>
      <c r="AI28" s="36">
        <v>303.43</v>
      </c>
      <c r="AJ28" s="35">
        <v>185</v>
      </c>
      <c r="AK28" s="26">
        <v>642.20000000000005</v>
      </c>
      <c r="AL28" s="36">
        <v>645.69000000000005</v>
      </c>
      <c r="AM28" s="35">
        <v>85</v>
      </c>
      <c r="AN28" s="26">
        <v>398.62</v>
      </c>
      <c r="AO28" s="36">
        <v>398.48</v>
      </c>
      <c r="AP28" s="5" t="str">
        <f t="shared" si="0"/>
        <v>0 13</v>
      </c>
    </row>
    <row r="29" spans="1:42" x14ac:dyDescent="0.2">
      <c r="A29" s="2" t="s">
        <v>224</v>
      </c>
      <c r="B29" s="2" t="s">
        <v>390</v>
      </c>
      <c r="C29" s="35" t="s">
        <v>400</v>
      </c>
      <c r="D29" s="26" t="s">
        <v>400</v>
      </c>
      <c r="E29" s="36" t="s">
        <v>400</v>
      </c>
      <c r="F29" s="35">
        <v>23</v>
      </c>
      <c r="G29" s="26">
        <v>81.739999999999995</v>
      </c>
      <c r="H29" s="36">
        <v>81.36</v>
      </c>
      <c r="I29" s="35">
        <v>123</v>
      </c>
      <c r="J29" s="26">
        <v>497.68</v>
      </c>
      <c r="K29" s="36">
        <v>496.7</v>
      </c>
      <c r="L29" s="35">
        <v>16</v>
      </c>
      <c r="M29" s="26">
        <v>135.44999999999999</v>
      </c>
      <c r="N29" s="36">
        <v>132.01</v>
      </c>
      <c r="O29" s="35">
        <v>27</v>
      </c>
      <c r="P29" s="26">
        <v>277.58999999999997</v>
      </c>
      <c r="Q29" s="36">
        <v>278.69</v>
      </c>
      <c r="R29" s="35">
        <v>76</v>
      </c>
      <c r="S29" s="26">
        <v>605.58000000000004</v>
      </c>
      <c r="T29" s="36">
        <v>601.83000000000004</v>
      </c>
      <c r="U29" s="35">
        <v>18</v>
      </c>
      <c r="V29" s="26">
        <v>75.06</v>
      </c>
      <c r="W29" s="36">
        <v>74.900000000000006</v>
      </c>
      <c r="X29" s="35">
        <v>73</v>
      </c>
      <c r="Y29" s="26">
        <v>207.42</v>
      </c>
      <c r="Z29" s="36">
        <v>206.97</v>
      </c>
      <c r="AA29" s="35">
        <v>433</v>
      </c>
      <c r="AB29" s="26">
        <v>1549.58</v>
      </c>
      <c r="AC29" s="36">
        <v>1534.38</v>
      </c>
      <c r="AD29" s="35" t="s">
        <v>400</v>
      </c>
      <c r="AE29" s="26" t="s">
        <v>400</v>
      </c>
      <c r="AF29" s="36" t="s">
        <v>400</v>
      </c>
      <c r="AG29" s="35">
        <v>18</v>
      </c>
      <c r="AH29" s="26">
        <v>58.46</v>
      </c>
      <c r="AI29" s="36">
        <v>58.02</v>
      </c>
      <c r="AJ29" s="35">
        <v>45</v>
      </c>
      <c r="AK29" s="26">
        <v>239.44</v>
      </c>
      <c r="AL29" s="36">
        <v>240.26</v>
      </c>
      <c r="AM29" s="35">
        <v>23</v>
      </c>
      <c r="AN29" s="26">
        <v>130.08000000000001</v>
      </c>
      <c r="AO29" s="36">
        <v>131.22999999999999</v>
      </c>
      <c r="AP29" s="5" t="str">
        <f t="shared" si="0"/>
        <v>2 13</v>
      </c>
    </row>
    <row r="30" spans="1:42" x14ac:dyDescent="0.2">
      <c r="A30" s="2" t="s">
        <v>225</v>
      </c>
      <c r="B30" s="2" t="s">
        <v>402</v>
      </c>
      <c r="C30" s="35">
        <v>87</v>
      </c>
      <c r="D30" s="26">
        <v>1827.8</v>
      </c>
      <c r="E30" s="36">
        <v>1845.24</v>
      </c>
      <c r="F30" s="35">
        <v>603</v>
      </c>
      <c r="G30" s="26">
        <v>19072.47</v>
      </c>
      <c r="H30" s="36">
        <v>19164.11</v>
      </c>
      <c r="I30" s="35">
        <v>34</v>
      </c>
      <c r="J30" s="26">
        <v>130.16</v>
      </c>
      <c r="K30" s="36">
        <v>129.21</v>
      </c>
      <c r="L30" s="35">
        <v>418</v>
      </c>
      <c r="M30" s="26">
        <v>8716.67</v>
      </c>
      <c r="N30" s="36">
        <v>8684.25</v>
      </c>
      <c r="O30" s="35">
        <v>967</v>
      </c>
      <c r="P30" s="26">
        <v>28923</v>
      </c>
      <c r="Q30" s="36">
        <v>29175.88</v>
      </c>
      <c r="R30" s="35">
        <v>564</v>
      </c>
      <c r="S30" s="26">
        <v>11329.84</v>
      </c>
      <c r="T30" s="36">
        <v>11385.07</v>
      </c>
      <c r="U30" s="35">
        <v>234</v>
      </c>
      <c r="V30" s="26">
        <v>5644.75</v>
      </c>
      <c r="W30" s="36">
        <v>5641.25</v>
      </c>
      <c r="X30" s="35">
        <v>15</v>
      </c>
      <c r="Y30" s="26">
        <v>101.99</v>
      </c>
      <c r="Z30" s="36">
        <v>103.43</v>
      </c>
      <c r="AA30" s="35">
        <v>10</v>
      </c>
      <c r="AB30" s="26">
        <v>26.86</v>
      </c>
      <c r="AC30" s="36">
        <v>26.79</v>
      </c>
      <c r="AD30" s="35">
        <v>8</v>
      </c>
      <c r="AE30" s="26">
        <v>11.3</v>
      </c>
      <c r="AF30" s="36">
        <v>11.41</v>
      </c>
      <c r="AG30" s="35">
        <v>18</v>
      </c>
      <c r="AH30" s="26">
        <v>227.37</v>
      </c>
      <c r="AI30" s="36">
        <v>225.52</v>
      </c>
      <c r="AJ30" s="35">
        <v>358</v>
      </c>
      <c r="AK30" s="26">
        <v>7388.63</v>
      </c>
      <c r="AL30" s="36">
        <v>7467.5</v>
      </c>
      <c r="AM30" s="35">
        <v>124</v>
      </c>
      <c r="AN30" s="26">
        <v>1737.71</v>
      </c>
      <c r="AO30" s="36">
        <v>1755.7</v>
      </c>
      <c r="AP30" s="5" t="str">
        <f t="shared" si="0"/>
        <v>0 13</v>
      </c>
    </row>
    <row r="31" spans="1:42" x14ac:dyDescent="0.2">
      <c r="A31" s="2" t="s">
        <v>226</v>
      </c>
      <c r="B31" s="2" t="s">
        <v>391</v>
      </c>
      <c r="C31" s="35"/>
      <c r="D31" s="26"/>
      <c r="E31" s="36"/>
      <c r="F31" s="35">
        <v>17</v>
      </c>
      <c r="G31" s="26">
        <v>132.47999999999999</v>
      </c>
      <c r="H31" s="36">
        <v>133.13999999999999</v>
      </c>
      <c r="I31" s="35">
        <v>4</v>
      </c>
      <c r="J31" s="26">
        <v>6.56</v>
      </c>
      <c r="K31" s="36">
        <v>6.56</v>
      </c>
      <c r="L31" s="35">
        <v>25</v>
      </c>
      <c r="M31" s="26">
        <v>274.37</v>
      </c>
      <c r="N31" s="36">
        <v>272.39999999999998</v>
      </c>
      <c r="O31" s="35">
        <v>5</v>
      </c>
      <c r="P31" s="26">
        <v>58.62</v>
      </c>
      <c r="Q31" s="36">
        <v>59.03</v>
      </c>
      <c r="R31" s="35">
        <v>5</v>
      </c>
      <c r="S31" s="26">
        <v>51.23</v>
      </c>
      <c r="T31" s="36">
        <v>51.5</v>
      </c>
      <c r="U31" s="35">
        <v>18</v>
      </c>
      <c r="V31" s="26">
        <v>220.9</v>
      </c>
      <c r="W31" s="36">
        <v>220.19</v>
      </c>
      <c r="X31" s="35"/>
      <c r="Y31" s="26"/>
      <c r="Z31" s="36"/>
      <c r="AA31" s="35"/>
      <c r="AB31" s="26"/>
      <c r="AC31" s="36"/>
      <c r="AD31" s="35" t="s">
        <v>400</v>
      </c>
      <c r="AE31" s="26" t="s">
        <v>400</v>
      </c>
      <c r="AF31" s="36" t="s">
        <v>400</v>
      </c>
      <c r="AG31" s="35">
        <v>4</v>
      </c>
      <c r="AH31" s="26">
        <v>14.97</v>
      </c>
      <c r="AI31" s="36">
        <v>14.97</v>
      </c>
      <c r="AJ31" s="35" t="s">
        <v>400</v>
      </c>
      <c r="AK31" s="26" t="s">
        <v>400</v>
      </c>
      <c r="AL31" s="36" t="s">
        <v>400</v>
      </c>
      <c r="AM31" s="35" t="s">
        <v>400</v>
      </c>
      <c r="AN31" s="26" t="s">
        <v>400</v>
      </c>
      <c r="AO31" s="36" t="s">
        <v>400</v>
      </c>
      <c r="AP31" s="5" t="str">
        <f t="shared" si="0"/>
        <v>3 10</v>
      </c>
    </row>
    <row r="32" spans="1:42" x14ac:dyDescent="0.2">
      <c r="A32" s="2" t="s">
        <v>227</v>
      </c>
      <c r="B32" s="2" t="s">
        <v>892</v>
      </c>
      <c r="C32" s="35">
        <v>13</v>
      </c>
      <c r="D32" s="26">
        <v>2</v>
      </c>
      <c r="E32" s="36"/>
      <c r="F32" s="35">
        <v>38</v>
      </c>
      <c r="G32" s="26">
        <v>13.77</v>
      </c>
      <c r="H32" s="36"/>
      <c r="I32" s="35">
        <v>78</v>
      </c>
      <c r="J32" s="26">
        <v>12.66</v>
      </c>
      <c r="K32" s="36"/>
      <c r="L32" s="35">
        <v>13</v>
      </c>
      <c r="M32" s="26">
        <v>2.6</v>
      </c>
      <c r="N32" s="36"/>
      <c r="O32" s="35">
        <v>179</v>
      </c>
      <c r="P32" s="26">
        <v>38.130000000000003</v>
      </c>
      <c r="Q32" s="36"/>
      <c r="R32" s="35">
        <v>386</v>
      </c>
      <c r="S32" s="26">
        <v>104.97</v>
      </c>
      <c r="T32" s="36"/>
      <c r="U32" s="35">
        <v>19</v>
      </c>
      <c r="V32" s="26">
        <v>4.5999999999999996</v>
      </c>
      <c r="W32" s="36"/>
      <c r="X32" s="35" t="s">
        <v>400</v>
      </c>
      <c r="Y32" s="26" t="s">
        <v>400</v>
      </c>
      <c r="Z32" s="36"/>
      <c r="AA32" s="35" t="s">
        <v>400</v>
      </c>
      <c r="AB32" s="26" t="s">
        <v>400</v>
      </c>
      <c r="AC32" s="36" t="s">
        <v>400</v>
      </c>
      <c r="AD32" s="35">
        <v>111</v>
      </c>
      <c r="AE32" s="26">
        <v>13.45</v>
      </c>
      <c r="AF32" s="36"/>
      <c r="AG32" s="35">
        <v>3</v>
      </c>
      <c r="AH32" s="26">
        <v>0.18</v>
      </c>
      <c r="AI32" s="36"/>
      <c r="AJ32" s="35">
        <v>144</v>
      </c>
      <c r="AK32" s="26">
        <v>31.91</v>
      </c>
      <c r="AL32" s="36"/>
      <c r="AM32" s="35">
        <v>147</v>
      </c>
      <c r="AN32" s="26">
        <v>35.42</v>
      </c>
      <c r="AO32" s="36"/>
      <c r="AP32" s="5" t="str">
        <f t="shared" si="0"/>
        <v>1,66666666666667 9</v>
      </c>
    </row>
    <row r="33" spans="1:42" x14ac:dyDescent="0.2">
      <c r="A33" s="2" t="s">
        <v>228</v>
      </c>
      <c r="B33" s="2" t="s">
        <v>334</v>
      </c>
      <c r="C33" s="35">
        <v>136</v>
      </c>
      <c r="D33" s="26">
        <v>58.39</v>
      </c>
      <c r="E33" s="36"/>
      <c r="F33" s="35">
        <v>796</v>
      </c>
      <c r="G33" s="26">
        <v>790.46</v>
      </c>
      <c r="H33" s="36"/>
      <c r="I33" s="35">
        <v>70</v>
      </c>
      <c r="J33" s="26">
        <v>20.39</v>
      </c>
      <c r="K33" s="36"/>
      <c r="L33" s="35">
        <v>366</v>
      </c>
      <c r="M33" s="26">
        <v>365.58</v>
      </c>
      <c r="N33" s="36"/>
      <c r="O33" s="35">
        <v>938</v>
      </c>
      <c r="P33" s="26">
        <v>542.30999999999995</v>
      </c>
      <c r="Q33" s="36"/>
      <c r="R33" s="35">
        <v>1742</v>
      </c>
      <c r="S33" s="26">
        <v>1175.19</v>
      </c>
      <c r="T33" s="36"/>
      <c r="U33" s="35">
        <v>2120</v>
      </c>
      <c r="V33" s="26">
        <v>2430.86</v>
      </c>
      <c r="W33" s="36"/>
      <c r="X33" s="35">
        <v>109</v>
      </c>
      <c r="Y33" s="26">
        <v>37.36</v>
      </c>
      <c r="Z33" s="36"/>
      <c r="AA33" s="35">
        <v>9</v>
      </c>
      <c r="AB33" s="26">
        <v>2.95</v>
      </c>
      <c r="AC33" s="36"/>
      <c r="AD33" s="35">
        <v>438</v>
      </c>
      <c r="AE33" s="26">
        <v>114.05</v>
      </c>
      <c r="AF33" s="36"/>
      <c r="AG33" s="35">
        <v>29</v>
      </c>
      <c r="AH33" s="26">
        <v>31.27</v>
      </c>
      <c r="AI33" s="36"/>
      <c r="AJ33" s="35">
        <v>592</v>
      </c>
      <c r="AK33" s="26">
        <v>255.96</v>
      </c>
      <c r="AL33" s="36"/>
      <c r="AM33" s="35">
        <v>484</v>
      </c>
      <c r="AN33" s="26">
        <v>229.99</v>
      </c>
      <c r="AO33" s="36"/>
      <c r="AP33" s="5" t="str">
        <f>COUNTIF(C33:AO33,"s")/3 &amp; " "&amp;13-COUNTBLANK(C33:AO33)/3</f>
        <v>0 8,66666666666667</v>
      </c>
    </row>
    <row r="34" spans="1:42" x14ac:dyDescent="0.2">
      <c r="A34" s="2" t="s">
        <v>229</v>
      </c>
      <c r="B34" s="2" t="s">
        <v>335</v>
      </c>
      <c r="C34" s="35">
        <v>462</v>
      </c>
      <c r="D34" s="26">
        <v>426.08</v>
      </c>
      <c r="E34" s="36"/>
      <c r="F34" s="35">
        <v>683</v>
      </c>
      <c r="G34" s="26">
        <v>686.43</v>
      </c>
      <c r="H34" s="36"/>
      <c r="I34" s="35">
        <v>765</v>
      </c>
      <c r="J34" s="26">
        <v>267.92</v>
      </c>
      <c r="K34" s="36"/>
      <c r="L34" s="35">
        <v>688</v>
      </c>
      <c r="M34" s="26">
        <v>231.92</v>
      </c>
      <c r="N34" s="36"/>
      <c r="O34" s="35">
        <v>1760</v>
      </c>
      <c r="P34" s="26">
        <v>1697.81</v>
      </c>
      <c r="Q34" s="36"/>
      <c r="R34" s="35">
        <v>2579</v>
      </c>
      <c r="S34" s="26">
        <v>2247.86</v>
      </c>
      <c r="T34" s="36"/>
      <c r="U34" s="35">
        <v>761</v>
      </c>
      <c r="V34" s="26">
        <v>199.35</v>
      </c>
      <c r="W34" s="36"/>
      <c r="X34" s="35">
        <v>676</v>
      </c>
      <c r="Y34" s="26">
        <v>344.17</v>
      </c>
      <c r="Z34" s="36"/>
      <c r="AA34" s="35">
        <v>36</v>
      </c>
      <c r="AB34" s="26">
        <v>12.01</v>
      </c>
      <c r="AC34" s="36"/>
      <c r="AD34" s="35">
        <v>837</v>
      </c>
      <c r="AE34" s="26">
        <v>307.70999999999998</v>
      </c>
      <c r="AF34" s="36"/>
      <c r="AG34" s="35">
        <v>11</v>
      </c>
      <c r="AH34" s="26">
        <v>3.45</v>
      </c>
      <c r="AI34" s="36"/>
      <c r="AJ34" s="35">
        <v>1725</v>
      </c>
      <c r="AK34" s="26">
        <v>1599.69</v>
      </c>
      <c r="AL34" s="36"/>
      <c r="AM34" s="35">
        <v>1336</v>
      </c>
      <c r="AN34" s="26">
        <v>1212.03</v>
      </c>
      <c r="AO34" s="36"/>
      <c r="AP34" s="5" t="str">
        <f t="shared" si="0"/>
        <v>0 8,66666666666667</v>
      </c>
    </row>
    <row r="35" spans="1:42" x14ac:dyDescent="0.2">
      <c r="A35" s="2" t="s">
        <v>230</v>
      </c>
      <c r="B35" s="2" t="s">
        <v>403</v>
      </c>
      <c r="C35" s="35">
        <v>415</v>
      </c>
      <c r="D35" s="26">
        <v>6884.4</v>
      </c>
      <c r="E35" s="36">
        <v>6962.69</v>
      </c>
      <c r="F35" s="35">
        <v>538</v>
      </c>
      <c r="G35" s="26">
        <v>8053.04</v>
      </c>
      <c r="H35" s="36">
        <v>8090.22</v>
      </c>
      <c r="I35" s="35">
        <v>2498</v>
      </c>
      <c r="J35" s="26">
        <v>16223.78</v>
      </c>
      <c r="K35" s="36">
        <v>16219.92</v>
      </c>
      <c r="L35" s="35">
        <v>272</v>
      </c>
      <c r="M35" s="26">
        <v>1915.78</v>
      </c>
      <c r="N35" s="36">
        <v>1894.55</v>
      </c>
      <c r="O35" s="35">
        <v>2184</v>
      </c>
      <c r="P35" s="26">
        <v>48674.53</v>
      </c>
      <c r="Q35" s="36">
        <v>49048.55</v>
      </c>
      <c r="R35" s="35">
        <v>3047</v>
      </c>
      <c r="S35" s="26">
        <v>81173.17</v>
      </c>
      <c r="T35" s="36">
        <v>81744.75</v>
      </c>
      <c r="U35" s="35">
        <v>187</v>
      </c>
      <c r="V35" s="26">
        <v>2986.03</v>
      </c>
      <c r="W35" s="36">
        <v>2984.77</v>
      </c>
      <c r="X35" s="35">
        <v>929</v>
      </c>
      <c r="Y35" s="26">
        <v>8288.7199999999993</v>
      </c>
      <c r="Z35" s="36">
        <v>8346.18</v>
      </c>
      <c r="AA35" s="35">
        <v>365</v>
      </c>
      <c r="AB35" s="26">
        <v>1866.31</v>
      </c>
      <c r="AC35" s="36">
        <v>1859.42</v>
      </c>
      <c r="AD35" s="35">
        <v>641</v>
      </c>
      <c r="AE35" s="26">
        <v>5181.1899999999996</v>
      </c>
      <c r="AF35" s="36">
        <v>5213.97</v>
      </c>
      <c r="AG35" s="35">
        <v>26</v>
      </c>
      <c r="AH35" s="26">
        <v>243.31</v>
      </c>
      <c r="AI35" s="36">
        <v>242.15</v>
      </c>
      <c r="AJ35" s="35">
        <v>2160</v>
      </c>
      <c r="AK35" s="26">
        <v>41076.160000000003</v>
      </c>
      <c r="AL35" s="36">
        <v>41460.31</v>
      </c>
      <c r="AM35" s="35">
        <v>1914</v>
      </c>
      <c r="AN35" s="26">
        <v>37322.42</v>
      </c>
      <c r="AO35" s="36">
        <v>37607.58</v>
      </c>
      <c r="AP35" s="5" t="str">
        <f t="shared" si="0"/>
        <v>0 13</v>
      </c>
    </row>
    <row r="36" spans="1:42" x14ac:dyDescent="0.2">
      <c r="A36" s="2" t="s">
        <v>231</v>
      </c>
      <c r="B36" s="2" t="s">
        <v>893</v>
      </c>
      <c r="C36" s="35">
        <v>5</v>
      </c>
      <c r="D36" s="26">
        <v>17.510000000000002</v>
      </c>
      <c r="E36" s="36">
        <v>17.61</v>
      </c>
      <c r="F36" s="35">
        <v>13</v>
      </c>
      <c r="G36" s="26">
        <v>71.8</v>
      </c>
      <c r="H36" s="36">
        <v>72.23</v>
      </c>
      <c r="I36" s="35">
        <v>20</v>
      </c>
      <c r="J36" s="26">
        <v>40.17</v>
      </c>
      <c r="K36" s="36">
        <v>40.130000000000003</v>
      </c>
      <c r="L36" s="35">
        <v>8</v>
      </c>
      <c r="M36" s="26">
        <v>29.97</v>
      </c>
      <c r="N36" s="36">
        <v>29.96</v>
      </c>
      <c r="O36" s="35">
        <v>9</v>
      </c>
      <c r="P36" s="26">
        <v>24.11</v>
      </c>
      <c r="Q36" s="36">
        <v>24.3</v>
      </c>
      <c r="R36" s="35">
        <v>85</v>
      </c>
      <c r="S36" s="26">
        <v>310.27</v>
      </c>
      <c r="T36" s="36">
        <v>311.63</v>
      </c>
      <c r="U36" s="35" t="s">
        <v>400</v>
      </c>
      <c r="V36" s="26" t="s">
        <v>400</v>
      </c>
      <c r="W36" s="36" t="s">
        <v>400</v>
      </c>
      <c r="X36" s="35">
        <v>33</v>
      </c>
      <c r="Y36" s="26">
        <v>102.51</v>
      </c>
      <c r="Z36" s="36">
        <v>103.82</v>
      </c>
      <c r="AA36" s="35">
        <v>5</v>
      </c>
      <c r="AB36" s="26">
        <v>13.11</v>
      </c>
      <c r="AC36" s="36">
        <v>12.97</v>
      </c>
      <c r="AD36" s="35">
        <v>8</v>
      </c>
      <c r="AE36" s="26">
        <v>6.42</v>
      </c>
      <c r="AF36" s="36">
        <v>6.42</v>
      </c>
      <c r="AG36" s="35" t="s">
        <v>400</v>
      </c>
      <c r="AH36" s="26" t="s">
        <v>400</v>
      </c>
      <c r="AI36" s="36" t="s">
        <v>400</v>
      </c>
      <c r="AJ36" s="35">
        <v>9</v>
      </c>
      <c r="AK36" s="26">
        <v>20.25</v>
      </c>
      <c r="AL36" s="36">
        <v>20.88</v>
      </c>
      <c r="AM36" s="35">
        <v>98</v>
      </c>
      <c r="AN36" s="26">
        <v>424.52</v>
      </c>
      <c r="AO36" s="36">
        <v>427.75</v>
      </c>
      <c r="AP36" s="5" t="str">
        <f t="shared" si="0"/>
        <v>2 13</v>
      </c>
    </row>
    <row r="37" spans="1:42" x14ac:dyDescent="0.2">
      <c r="A37" s="2" t="s">
        <v>232</v>
      </c>
      <c r="B37" s="2" t="s">
        <v>392</v>
      </c>
      <c r="C37" s="35" t="s">
        <v>400</v>
      </c>
      <c r="D37" s="26" t="s">
        <v>400</v>
      </c>
      <c r="E37" s="36" t="s">
        <v>400</v>
      </c>
      <c r="F37" s="35">
        <v>18</v>
      </c>
      <c r="G37" s="26">
        <v>130.15</v>
      </c>
      <c r="H37" s="36">
        <v>130.9</v>
      </c>
      <c r="I37" s="35">
        <v>28</v>
      </c>
      <c r="J37" s="26">
        <v>96.16</v>
      </c>
      <c r="K37" s="36">
        <v>95.82</v>
      </c>
      <c r="L37" s="35">
        <v>38</v>
      </c>
      <c r="M37" s="26">
        <v>227.75</v>
      </c>
      <c r="N37" s="36">
        <v>225.56</v>
      </c>
      <c r="O37" s="35" t="s">
        <v>400</v>
      </c>
      <c r="P37" s="26" t="s">
        <v>400</v>
      </c>
      <c r="Q37" s="36" t="s">
        <v>400</v>
      </c>
      <c r="R37" s="35">
        <v>29</v>
      </c>
      <c r="S37" s="26">
        <v>276.05</v>
      </c>
      <c r="T37" s="36">
        <v>278.14</v>
      </c>
      <c r="U37" s="35">
        <v>24</v>
      </c>
      <c r="V37" s="26">
        <v>222.39</v>
      </c>
      <c r="W37" s="36">
        <v>220.44</v>
      </c>
      <c r="X37" s="35">
        <v>15</v>
      </c>
      <c r="Y37" s="26">
        <v>44.64</v>
      </c>
      <c r="Z37" s="36">
        <v>45.29</v>
      </c>
      <c r="AA37" s="35">
        <v>10</v>
      </c>
      <c r="AB37" s="26">
        <v>35.549999999999997</v>
      </c>
      <c r="AC37" s="36">
        <v>35.39</v>
      </c>
      <c r="AD37" s="35">
        <v>5</v>
      </c>
      <c r="AE37" s="26">
        <v>12.82</v>
      </c>
      <c r="AF37" s="36">
        <v>12.82</v>
      </c>
      <c r="AG37" s="35">
        <v>8</v>
      </c>
      <c r="AH37" s="26">
        <v>74.62</v>
      </c>
      <c r="AI37" s="36">
        <v>74.53</v>
      </c>
      <c r="AJ37" s="35">
        <v>23</v>
      </c>
      <c r="AK37" s="26">
        <v>119.24</v>
      </c>
      <c r="AL37" s="36">
        <v>120.58</v>
      </c>
      <c r="AM37" s="35">
        <v>9</v>
      </c>
      <c r="AN37" s="26">
        <v>55.4</v>
      </c>
      <c r="AO37" s="36">
        <v>55.87</v>
      </c>
      <c r="AP37" s="5" t="str">
        <f t="shared" si="0"/>
        <v>2 13</v>
      </c>
    </row>
    <row r="38" spans="1:42" x14ac:dyDescent="0.2">
      <c r="A38" s="2" t="s">
        <v>233</v>
      </c>
      <c r="B38" s="2" t="s">
        <v>393</v>
      </c>
      <c r="C38" s="35" t="s">
        <v>400</v>
      </c>
      <c r="D38" s="26" t="s">
        <v>400</v>
      </c>
      <c r="E38" s="36" t="s">
        <v>400</v>
      </c>
      <c r="F38" s="35">
        <v>8</v>
      </c>
      <c r="G38" s="26">
        <v>186.92</v>
      </c>
      <c r="H38" s="36">
        <v>101.1</v>
      </c>
      <c r="I38" s="35" t="s">
        <v>400</v>
      </c>
      <c r="J38" s="26" t="s">
        <v>400</v>
      </c>
      <c r="K38" s="36" t="s">
        <v>400</v>
      </c>
      <c r="L38" s="35">
        <v>92</v>
      </c>
      <c r="M38" s="26">
        <v>4912.13</v>
      </c>
      <c r="N38" s="36">
        <v>2932.84</v>
      </c>
      <c r="O38" s="35"/>
      <c r="P38" s="26"/>
      <c r="Q38" s="36"/>
      <c r="R38" s="35"/>
      <c r="S38" s="26"/>
      <c r="T38" s="36"/>
      <c r="U38" s="35">
        <v>25</v>
      </c>
      <c r="V38" s="26">
        <v>365.5</v>
      </c>
      <c r="W38" s="36">
        <v>247</v>
      </c>
      <c r="X38" s="35"/>
      <c r="Y38" s="26"/>
      <c r="Z38" s="36"/>
      <c r="AA38" s="35">
        <v>154</v>
      </c>
      <c r="AB38" s="26">
        <v>4795.29</v>
      </c>
      <c r="AC38" s="36">
        <v>2912.86</v>
      </c>
      <c r="AD38" s="35"/>
      <c r="AE38" s="26"/>
      <c r="AF38" s="36"/>
      <c r="AG38" s="35"/>
      <c r="AH38" s="26"/>
      <c r="AI38" s="36"/>
      <c r="AJ38" s="35"/>
      <c r="AK38" s="26"/>
      <c r="AL38" s="36"/>
      <c r="AM38" s="35"/>
      <c r="AN38" s="26"/>
      <c r="AO38" s="36"/>
      <c r="AP38" s="5" t="str">
        <f t="shared" si="0"/>
        <v>2 6</v>
      </c>
    </row>
    <row r="39" spans="1:42" x14ac:dyDescent="0.2">
      <c r="A39" s="2" t="s">
        <v>234</v>
      </c>
      <c r="B39" s="2" t="s">
        <v>894</v>
      </c>
      <c r="C39" s="35" t="s">
        <v>400</v>
      </c>
      <c r="D39" s="26" t="s">
        <v>400</v>
      </c>
      <c r="E39" s="36" t="s">
        <v>400</v>
      </c>
      <c r="F39" s="35" t="s">
        <v>400</v>
      </c>
      <c r="G39" s="26" t="s">
        <v>400</v>
      </c>
      <c r="H39" s="36" t="s">
        <v>400</v>
      </c>
      <c r="I39" s="35" t="s">
        <v>400</v>
      </c>
      <c r="J39" s="26" t="s">
        <v>400</v>
      </c>
      <c r="K39" s="36" t="s">
        <v>400</v>
      </c>
      <c r="L39" s="35"/>
      <c r="M39" s="26"/>
      <c r="N39" s="36"/>
      <c r="O39" s="35">
        <v>8</v>
      </c>
      <c r="P39" s="26">
        <v>26.45</v>
      </c>
      <c r="Q39" s="36">
        <v>26.65</v>
      </c>
      <c r="R39" s="35">
        <v>6</v>
      </c>
      <c r="S39" s="26">
        <v>51.35</v>
      </c>
      <c r="T39" s="36">
        <v>52.14</v>
      </c>
      <c r="U39" s="35">
        <v>4</v>
      </c>
      <c r="V39" s="26">
        <v>9.7100000000000009</v>
      </c>
      <c r="W39" s="36">
        <v>9.9499999999999993</v>
      </c>
      <c r="X39" s="35">
        <v>4</v>
      </c>
      <c r="Y39" s="26">
        <v>5.7</v>
      </c>
      <c r="Z39" s="36">
        <v>5.93</v>
      </c>
      <c r="AA39" s="35" t="s">
        <v>400</v>
      </c>
      <c r="AB39" s="26" t="s">
        <v>400</v>
      </c>
      <c r="AC39" s="36" t="s">
        <v>400</v>
      </c>
      <c r="AD39" s="35"/>
      <c r="AE39" s="26"/>
      <c r="AF39" s="36"/>
      <c r="AG39" s="35"/>
      <c r="AH39" s="26"/>
      <c r="AI39" s="36"/>
      <c r="AJ39" s="35">
        <v>7</v>
      </c>
      <c r="AK39" s="26">
        <v>15.9</v>
      </c>
      <c r="AL39" s="36">
        <v>16.350000000000001</v>
      </c>
      <c r="AM39" s="35">
        <v>4</v>
      </c>
      <c r="AN39" s="26">
        <v>33.46</v>
      </c>
      <c r="AO39" s="36">
        <v>33.450000000000003</v>
      </c>
      <c r="AP39" s="5" t="str">
        <f t="shared" si="0"/>
        <v>4 10</v>
      </c>
    </row>
    <row r="40" spans="1:42" x14ac:dyDescent="0.2">
      <c r="A40" s="2" t="s">
        <v>895</v>
      </c>
      <c r="B40" s="2" t="s">
        <v>896</v>
      </c>
      <c r="C40" s="35"/>
      <c r="D40" s="26"/>
      <c r="E40" s="36"/>
      <c r="F40" s="35" t="s">
        <v>400</v>
      </c>
      <c r="G40" s="26" t="s">
        <v>400</v>
      </c>
      <c r="H40" s="36" t="s">
        <v>400</v>
      </c>
      <c r="I40" s="35">
        <v>5</v>
      </c>
      <c r="J40" s="26">
        <v>17.87</v>
      </c>
      <c r="K40" s="36">
        <v>17.760000000000002</v>
      </c>
      <c r="L40" s="35" t="s">
        <v>400</v>
      </c>
      <c r="M40" s="26" t="s">
        <v>400</v>
      </c>
      <c r="N40" s="36" t="s">
        <v>400</v>
      </c>
      <c r="O40" s="35" t="s">
        <v>400</v>
      </c>
      <c r="P40" s="26" t="s">
        <v>400</v>
      </c>
      <c r="Q40" s="36" t="s">
        <v>400</v>
      </c>
      <c r="R40" s="35" t="s">
        <v>400</v>
      </c>
      <c r="S40" s="26" t="s">
        <v>400</v>
      </c>
      <c r="T40" s="36" t="s">
        <v>400</v>
      </c>
      <c r="U40" s="35" t="s">
        <v>400</v>
      </c>
      <c r="V40" s="26" t="s">
        <v>400</v>
      </c>
      <c r="W40" s="36" t="s">
        <v>400</v>
      </c>
      <c r="X40" s="35"/>
      <c r="Y40" s="26"/>
      <c r="Z40" s="36"/>
      <c r="AA40" s="35" t="s">
        <v>400</v>
      </c>
      <c r="AB40" s="26" t="s">
        <v>400</v>
      </c>
      <c r="AC40" s="36" t="s">
        <v>400</v>
      </c>
      <c r="AD40" s="35"/>
      <c r="AE40" s="26"/>
      <c r="AF40" s="36"/>
      <c r="AG40" s="35"/>
      <c r="AH40" s="26"/>
      <c r="AI40" s="36"/>
      <c r="AJ40" s="35" t="s">
        <v>400</v>
      </c>
      <c r="AK40" s="26" t="s">
        <v>400</v>
      </c>
      <c r="AL40" s="36" t="s">
        <v>400</v>
      </c>
      <c r="AM40" s="35" t="s">
        <v>400</v>
      </c>
      <c r="AN40" s="26" t="s">
        <v>400</v>
      </c>
      <c r="AO40" s="36" t="s">
        <v>400</v>
      </c>
      <c r="AP40" s="5" t="str">
        <f t="shared" si="0"/>
        <v>8 9</v>
      </c>
    </row>
    <row r="41" spans="1:42" x14ac:dyDescent="0.2">
      <c r="A41" s="2" t="s">
        <v>235</v>
      </c>
      <c r="B41" s="2" t="s">
        <v>336</v>
      </c>
      <c r="C41" s="35"/>
      <c r="D41" s="26"/>
      <c r="E41" s="36"/>
      <c r="F41" s="35">
        <v>13</v>
      </c>
      <c r="G41" s="26">
        <v>60.04</v>
      </c>
      <c r="H41" s="36">
        <v>60.28</v>
      </c>
      <c r="I41" s="35">
        <v>3</v>
      </c>
      <c r="J41" s="26">
        <v>0.99</v>
      </c>
      <c r="K41" s="36">
        <v>0.99</v>
      </c>
      <c r="L41" s="35">
        <v>6</v>
      </c>
      <c r="M41" s="26">
        <v>32.94</v>
      </c>
      <c r="N41" s="36">
        <v>33.08</v>
      </c>
      <c r="O41" s="35">
        <v>6</v>
      </c>
      <c r="P41" s="26">
        <v>21</v>
      </c>
      <c r="Q41" s="36">
        <v>20.98</v>
      </c>
      <c r="R41" s="35">
        <v>26</v>
      </c>
      <c r="S41" s="26">
        <v>116.99</v>
      </c>
      <c r="T41" s="36">
        <v>117.67</v>
      </c>
      <c r="U41" s="35">
        <v>5</v>
      </c>
      <c r="V41" s="26">
        <v>192.13</v>
      </c>
      <c r="W41" s="36">
        <v>191.68</v>
      </c>
      <c r="X41" s="35"/>
      <c r="Y41" s="26"/>
      <c r="Z41" s="36"/>
      <c r="AA41" s="35">
        <v>3</v>
      </c>
      <c r="AB41" s="26">
        <v>1.1100000000000001</v>
      </c>
      <c r="AC41" s="36">
        <v>1.1100000000000001</v>
      </c>
      <c r="AD41" s="35" t="s">
        <v>400</v>
      </c>
      <c r="AE41" s="26" t="s">
        <v>400</v>
      </c>
      <c r="AF41" s="36" t="s">
        <v>400</v>
      </c>
      <c r="AG41" s="35" t="s">
        <v>400</v>
      </c>
      <c r="AH41" s="26" t="s">
        <v>400</v>
      </c>
      <c r="AI41" s="36" t="s">
        <v>400</v>
      </c>
      <c r="AJ41" s="35">
        <v>11</v>
      </c>
      <c r="AK41" s="26">
        <v>48</v>
      </c>
      <c r="AL41" s="36">
        <v>48.63</v>
      </c>
      <c r="AM41" s="35">
        <v>5</v>
      </c>
      <c r="AN41" s="26">
        <v>18.079999999999998</v>
      </c>
      <c r="AO41" s="36">
        <v>18.04</v>
      </c>
      <c r="AP41" s="5" t="str">
        <f t="shared" si="0"/>
        <v>2 11</v>
      </c>
    </row>
    <row r="42" spans="1:42" x14ac:dyDescent="0.2">
      <c r="A42" s="2" t="s">
        <v>236</v>
      </c>
      <c r="B42" s="2" t="s">
        <v>897</v>
      </c>
      <c r="C42" s="35" t="s">
        <v>400</v>
      </c>
      <c r="D42" s="26" t="s">
        <v>400</v>
      </c>
      <c r="E42" s="36" t="s">
        <v>400</v>
      </c>
      <c r="F42" s="35">
        <v>12</v>
      </c>
      <c r="G42" s="26">
        <v>5.96</v>
      </c>
      <c r="H42" s="36">
        <v>5.76</v>
      </c>
      <c r="I42" s="35">
        <v>19</v>
      </c>
      <c r="J42" s="26">
        <v>57.36</v>
      </c>
      <c r="K42" s="36">
        <v>56.85</v>
      </c>
      <c r="L42" s="35">
        <v>165</v>
      </c>
      <c r="M42" s="26">
        <v>522.35</v>
      </c>
      <c r="N42" s="36">
        <v>516.79999999999995</v>
      </c>
      <c r="O42" s="35" t="s">
        <v>400</v>
      </c>
      <c r="P42" s="26" t="s">
        <v>400</v>
      </c>
      <c r="Q42" s="36" t="s">
        <v>400</v>
      </c>
      <c r="R42" s="35">
        <v>9</v>
      </c>
      <c r="S42" s="26">
        <v>3.46</v>
      </c>
      <c r="T42" s="36">
        <v>3.46</v>
      </c>
      <c r="U42" s="35">
        <v>31</v>
      </c>
      <c r="V42" s="26">
        <v>55.28</v>
      </c>
      <c r="W42" s="36">
        <v>53.56</v>
      </c>
      <c r="X42" s="35">
        <v>11</v>
      </c>
      <c r="Y42" s="26">
        <v>8.94</v>
      </c>
      <c r="Z42" s="36">
        <v>9.34</v>
      </c>
      <c r="AA42" s="35" t="s">
        <v>400</v>
      </c>
      <c r="AB42" s="26" t="s">
        <v>400</v>
      </c>
      <c r="AC42" s="36" t="s">
        <v>400</v>
      </c>
      <c r="AD42" s="35">
        <v>3</v>
      </c>
      <c r="AE42" s="26">
        <v>0.42</v>
      </c>
      <c r="AF42" s="36">
        <v>0.42</v>
      </c>
      <c r="AG42" s="35">
        <v>51</v>
      </c>
      <c r="AH42" s="26">
        <v>75.510000000000005</v>
      </c>
      <c r="AI42" s="36">
        <v>75.03</v>
      </c>
      <c r="AJ42" s="35">
        <v>6</v>
      </c>
      <c r="AK42" s="26">
        <v>3.97</v>
      </c>
      <c r="AL42" s="36">
        <v>3.97</v>
      </c>
      <c r="AM42" s="35">
        <v>251</v>
      </c>
      <c r="AN42" s="26">
        <v>304.91000000000003</v>
      </c>
      <c r="AO42" s="36">
        <v>303.99</v>
      </c>
      <c r="AP42" s="5" t="str">
        <f t="shared" si="0"/>
        <v>3 13</v>
      </c>
    </row>
    <row r="43" spans="1:42" x14ac:dyDescent="0.2">
      <c r="A43" s="2" t="s">
        <v>237</v>
      </c>
      <c r="B43" s="2" t="s">
        <v>898</v>
      </c>
      <c r="C43" s="35"/>
      <c r="D43" s="26"/>
      <c r="E43" s="36"/>
      <c r="F43" s="35" t="s">
        <v>400</v>
      </c>
      <c r="G43" s="26" t="s">
        <v>400</v>
      </c>
      <c r="H43" s="36" t="s">
        <v>400</v>
      </c>
      <c r="I43" s="35" t="s">
        <v>400</v>
      </c>
      <c r="J43" s="26" t="s">
        <v>400</v>
      </c>
      <c r="K43" s="36" t="s">
        <v>400</v>
      </c>
      <c r="L43" s="35">
        <v>34</v>
      </c>
      <c r="M43" s="26">
        <v>136.80000000000001</v>
      </c>
      <c r="N43" s="36">
        <v>138.28</v>
      </c>
      <c r="O43" s="35">
        <v>3</v>
      </c>
      <c r="P43" s="26">
        <v>2.29</v>
      </c>
      <c r="Q43" s="36">
        <v>2.38</v>
      </c>
      <c r="R43" s="35">
        <v>19</v>
      </c>
      <c r="S43" s="26">
        <v>33.67</v>
      </c>
      <c r="T43" s="36">
        <v>34.270000000000003</v>
      </c>
      <c r="U43" s="35">
        <v>13</v>
      </c>
      <c r="V43" s="26">
        <v>43.65</v>
      </c>
      <c r="W43" s="36">
        <v>43.85</v>
      </c>
      <c r="X43" s="35">
        <v>14</v>
      </c>
      <c r="Y43" s="26">
        <v>12.56</v>
      </c>
      <c r="Z43" s="36">
        <v>12.47</v>
      </c>
      <c r="AA43" s="35"/>
      <c r="AB43" s="26"/>
      <c r="AC43" s="36"/>
      <c r="AD43" s="35"/>
      <c r="AE43" s="26"/>
      <c r="AF43" s="36"/>
      <c r="AG43" s="35">
        <v>17</v>
      </c>
      <c r="AH43" s="26">
        <v>14.23</v>
      </c>
      <c r="AI43" s="36">
        <v>14.03</v>
      </c>
      <c r="AJ43" s="35">
        <v>8</v>
      </c>
      <c r="AK43" s="26">
        <v>4.8</v>
      </c>
      <c r="AL43" s="36">
        <v>4.83</v>
      </c>
      <c r="AM43" s="35">
        <v>34</v>
      </c>
      <c r="AN43" s="26">
        <v>42.01</v>
      </c>
      <c r="AO43" s="36">
        <v>42.57</v>
      </c>
      <c r="AP43" s="5" t="str">
        <f t="shared" si="0"/>
        <v>2 10</v>
      </c>
    </row>
    <row r="44" spans="1:42" x14ac:dyDescent="0.2">
      <c r="A44" s="2" t="s">
        <v>238</v>
      </c>
      <c r="B44" s="2" t="s">
        <v>394</v>
      </c>
      <c r="C44" s="35" t="s">
        <v>400</v>
      </c>
      <c r="D44" s="26" t="s">
        <v>400</v>
      </c>
      <c r="E44" s="36" t="s">
        <v>400</v>
      </c>
      <c r="F44" s="35">
        <v>33</v>
      </c>
      <c r="G44" s="26">
        <v>1033.8399999999999</v>
      </c>
      <c r="H44" s="36">
        <v>515.28</v>
      </c>
      <c r="I44" s="35">
        <v>5</v>
      </c>
      <c r="J44" s="26">
        <v>90.4</v>
      </c>
      <c r="K44" s="36">
        <v>46.54</v>
      </c>
      <c r="L44" s="35">
        <v>125</v>
      </c>
      <c r="M44" s="26">
        <v>7495.94</v>
      </c>
      <c r="N44" s="36">
        <v>4602.3500000000004</v>
      </c>
      <c r="O44" s="35"/>
      <c r="P44" s="26"/>
      <c r="Q44" s="36"/>
      <c r="R44" s="35"/>
      <c r="S44" s="26"/>
      <c r="T44" s="36"/>
      <c r="U44" s="35">
        <v>90</v>
      </c>
      <c r="V44" s="26">
        <v>4304.22</v>
      </c>
      <c r="W44" s="36">
        <v>2311.96</v>
      </c>
      <c r="X44" s="35"/>
      <c r="Y44" s="26"/>
      <c r="Z44" s="36"/>
      <c r="AA44" s="35">
        <v>103</v>
      </c>
      <c r="AB44" s="26">
        <v>1304.57</v>
      </c>
      <c r="AC44" s="36">
        <v>798.3</v>
      </c>
      <c r="AD44" s="35" t="s">
        <v>400</v>
      </c>
      <c r="AE44" s="26" t="s">
        <v>400</v>
      </c>
      <c r="AF44" s="36" t="s">
        <v>400</v>
      </c>
      <c r="AG44" s="35"/>
      <c r="AH44" s="26"/>
      <c r="AI44" s="36"/>
      <c r="AJ44" s="35"/>
      <c r="AK44" s="26"/>
      <c r="AL44" s="36"/>
      <c r="AM44" s="35"/>
      <c r="AN44" s="26"/>
      <c r="AO44" s="36"/>
      <c r="AP44" s="5" t="str">
        <f t="shared" si="0"/>
        <v>2 7</v>
      </c>
    </row>
    <row r="45" spans="1:42" x14ac:dyDescent="0.2">
      <c r="A45" s="2" t="s">
        <v>239</v>
      </c>
      <c r="B45" s="2" t="s">
        <v>337</v>
      </c>
      <c r="C45" s="35"/>
      <c r="D45" s="26"/>
      <c r="E45" s="36"/>
      <c r="F45" s="35">
        <v>3</v>
      </c>
      <c r="G45" s="26">
        <v>17.989999999999998</v>
      </c>
      <c r="H45" s="36">
        <v>18.05</v>
      </c>
      <c r="I45" s="35" t="s">
        <v>400</v>
      </c>
      <c r="J45" s="26" t="s">
        <v>400</v>
      </c>
      <c r="K45" s="36" t="s">
        <v>400</v>
      </c>
      <c r="L45" s="35">
        <v>5</v>
      </c>
      <c r="M45" s="26">
        <v>3.26</v>
      </c>
      <c r="N45" s="36">
        <v>3.51</v>
      </c>
      <c r="O45" s="35">
        <v>4</v>
      </c>
      <c r="P45" s="26">
        <v>6.96</v>
      </c>
      <c r="Q45" s="36">
        <v>6.96</v>
      </c>
      <c r="R45" s="35" t="s">
        <v>400</v>
      </c>
      <c r="S45" s="26" t="s">
        <v>400</v>
      </c>
      <c r="T45" s="36" t="s">
        <v>400</v>
      </c>
      <c r="U45" s="35"/>
      <c r="V45" s="26"/>
      <c r="W45" s="36"/>
      <c r="X45" s="35"/>
      <c r="Y45" s="26"/>
      <c r="Z45" s="36"/>
      <c r="AA45" s="35"/>
      <c r="AB45" s="26"/>
      <c r="AC45" s="36"/>
      <c r="AD45" s="35"/>
      <c r="AE45" s="26"/>
      <c r="AF45" s="36"/>
      <c r="AG45" s="35">
        <v>4</v>
      </c>
      <c r="AH45" s="26">
        <v>21.99</v>
      </c>
      <c r="AI45" s="36">
        <v>15.24</v>
      </c>
      <c r="AJ45" s="35">
        <v>3</v>
      </c>
      <c r="AK45" s="26">
        <v>3.96</v>
      </c>
      <c r="AL45" s="36">
        <v>3.96</v>
      </c>
      <c r="AM45" s="35"/>
      <c r="AN45" s="26"/>
      <c r="AO45" s="36"/>
      <c r="AP45" s="5" t="str">
        <f t="shared" si="0"/>
        <v>2 7</v>
      </c>
    </row>
    <row r="46" spans="1:42" x14ac:dyDescent="0.2">
      <c r="A46" s="2" t="s">
        <v>240</v>
      </c>
      <c r="B46" s="2" t="s">
        <v>338</v>
      </c>
      <c r="C46" s="35"/>
      <c r="D46" s="26"/>
      <c r="E46" s="36"/>
      <c r="F46" s="35">
        <v>4</v>
      </c>
      <c r="G46" s="26">
        <v>5.25</v>
      </c>
      <c r="H46" s="36">
        <v>5.31</v>
      </c>
      <c r="I46" s="35">
        <v>4</v>
      </c>
      <c r="J46" s="26">
        <v>4.0599999999999996</v>
      </c>
      <c r="K46" s="36">
        <v>4.0599999999999996</v>
      </c>
      <c r="L46" s="35">
        <v>5</v>
      </c>
      <c r="M46" s="26">
        <v>4.62</v>
      </c>
      <c r="N46" s="36">
        <v>4.62</v>
      </c>
      <c r="O46" s="35">
        <v>6</v>
      </c>
      <c r="P46" s="26">
        <v>21.47</v>
      </c>
      <c r="Q46" s="36">
        <v>21.47</v>
      </c>
      <c r="R46" s="35">
        <v>5</v>
      </c>
      <c r="S46" s="26">
        <v>2.4300000000000002</v>
      </c>
      <c r="T46" s="36">
        <v>2.42</v>
      </c>
      <c r="U46" s="35" t="s">
        <v>400</v>
      </c>
      <c r="V46" s="26" t="s">
        <v>400</v>
      </c>
      <c r="W46" s="36" t="s">
        <v>400</v>
      </c>
      <c r="X46" s="35">
        <v>4</v>
      </c>
      <c r="Y46" s="26">
        <v>4.71</v>
      </c>
      <c r="Z46" s="36">
        <v>4.71</v>
      </c>
      <c r="AA46" s="35">
        <v>3</v>
      </c>
      <c r="AB46" s="26">
        <v>0.42</v>
      </c>
      <c r="AC46" s="36">
        <v>0.33</v>
      </c>
      <c r="AD46" s="35" t="s">
        <v>400</v>
      </c>
      <c r="AE46" s="26" t="s">
        <v>400</v>
      </c>
      <c r="AF46" s="36" t="s">
        <v>400</v>
      </c>
      <c r="AG46" s="35">
        <v>8</v>
      </c>
      <c r="AH46" s="26">
        <v>23.23</v>
      </c>
      <c r="AI46" s="36">
        <v>6.14</v>
      </c>
      <c r="AJ46" s="35">
        <v>3</v>
      </c>
      <c r="AK46" s="26">
        <v>2.59</v>
      </c>
      <c r="AL46" s="36">
        <v>2.69</v>
      </c>
      <c r="AM46" s="35">
        <v>4</v>
      </c>
      <c r="AN46" s="26">
        <v>0.92</v>
      </c>
      <c r="AO46" s="36">
        <v>0.92</v>
      </c>
      <c r="AP46" s="5" t="str">
        <f t="shared" si="0"/>
        <v>2 12</v>
      </c>
    </row>
    <row r="47" spans="1:42" x14ac:dyDescent="0.2">
      <c r="A47" s="2" t="s">
        <v>241</v>
      </c>
      <c r="B47" s="2" t="s">
        <v>339</v>
      </c>
      <c r="C47" s="35" t="s">
        <v>400</v>
      </c>
      <c r="D47" s="26" t="s">
        <v>400</v>
      </c>
      <c r="E47" s="36" t="s">
        <v>400</v>
      </c>
      <c r="F47" s="35" t="s">
        <v>400</v>
      </c>
      <c r="G47" s="26" t="s">
        <v>400</v>
      </c>
      <c r="H47" s="36" t="s">
        <v>400</v>
      </c>
      <c r="I47" s="35">
        <v>18</v>
      </c>
      <c r="J47" s="26">
        <v>57.52</v>
      </c>
      <c r="K47" s="36">
        <v>57.39</v>
      </c>
      <c r="L47" s="35"/>
      <c r="M47" s="26"/>
      <c r="N47" s="36"/>
      <c r="O47" s="35">
        <v>5</v>
      </c>
      <c r="P47" s="26">
        <v>2.91</v>
      </c>
      <c r="Q47" s="36">
        <v>2.91</v>
      </c>
      <c r="R47" s="35">
        <v>3</v>
      </c>
      <c r="S47" s="26">
        <v>9.58</v>
      </c>
      <c r="T47" s="36">
        <v>9.83</v>
      </c>
      <c r="U47" s="35" t="s">
        <v>400</v>
      </c>
      <c r="V47" s="26" t="s">
        <v>400</v>
      </c>
      <c r="W47" s="36" t="s">
        <v>400</v>
      </c>
      <c r="X47" s="35">
        <v>21</v>
      </c>
      <c r="Y47" s="26">
        <v>49.95</v>
      </c>
      <c r="Z47" s="36">
        <v>49.91</v>
      </c>
      <c r="AA47" s="35">
        <v>6</v>
      </c>
      <c r="AB47" s="26">
        <v>10.61</v>
      </c>
      <c r="AC47" s="36">
        <v>10.6</v>
      </c>
      <c r="AD47" s="35"/>
      <c r="AE47" s="26"/>
      <c r="AF47" s="36"/>
      <c r="AG47" s="35"/>
      <c r="AH47" s="26"/>
      <c r="AI47" s="36"/>
      <c r="AJ47" s="35">
        <v>12</v>
      </c>
      <c r="AK47" s="26">
        <v>30.68</v>
      </c>
      <c r="AL47" s="36">
        <v>31.82</v>
      </c>
      <c r="AM47" s="35">
        <v>21</v>
      </c>
      <c r="AN47" s="26">
        <v>52.63</v>
      </c>
      <c r="AO47" s="36">
        <v>52.91</v>
      </c>
      <c r="AP47" s="5" t="str">
        <f t="shared" si="0"/>
        <v>3 10</v>
      </c>
    </row>
    <row r="48" spans="1:42" x14ac:dyDescent="0.2">
      <c r="A48" s="2" t="s">
        <v>242</v>
      </c>
      <c r="B48" s="2" t="s">
        <v>899</v>
      </c>
      <c r="C48" s="35" t="s">
        <v>400</v>
      </c>
      <c r="D48" s="26" t="s">
        <v>400</v>
      </c>
      <c r="E48" s="36" t="s">
        <v>400</v>
      </c>
      <c r="F48" s="35" t="s">
        <v>400</v>
      </c>
      <c r="G48" s="26" t="s">
        <v>400</v>
      </c>
      <c r="H48" s="36" t="s">
        <v>400</v>
      </c>
      <c r="I48" s="35"/>
      <c r="J48" s="26"/>
      <c r="K48" s="36"/>
      <c r="L48" s="35">
        <v>3</v>
      </c>
      <c r="M48" s="26">
        <v>0.92</v>
      </c>
      <c r="N48" s="36">
        <v>0.92</v>
      </c>
      <c r="O48" s="35"/>
      <c r="P48" s="26"/>
      <c r="Q48" s="36"/>
      <c r="R48" s="35">
        <v>3</v>
      </c>
      <c r="S48" s="26">
        <v>7.03</v>
      </c>
      <c r="T48" s="36">
        <v>7.03</v>
      </c>
      <c r="U48" s="35" t="s">
        <v>400</v>
      </c>
      <c r="V48" s="26" t="s">
        <v>400</v>
      </c>
      <c r="W48" s="36" t="s">
        <v>400</v>
      </c>
      <c r="X48" s="35">
        <v>3</v>
      </c>
      <c r="Y48" s="26">
        <v>11.5</v>
      </c>
      <c r="Z48" s="36">
        <v>11.52</v>
      </c>
      <c r="AA48" s="35"/>
      <c r="AB48" s="26"/>
      <c r="AC48" s="36"/>
      <c r="AD48" s="35">
        <v>29</v>
      </c>
      <c r="AE48" s="26">
        <v>35.96</v>
      </c>
      <c r="AF48" s="36">
        <v>35.79</v>
      </c>
      <c r="AG48" s="35">
        <v>4</v>
      </c>
      <c r="AH48" s="26">
        <v>3.73</v>
      </c>
      <c r="AI48" s="36">
        <v>3.68</v>
      </c>
      <c r="AJ48" s="35" t="s">
        <v>400</v>
      </c>
      <c r="AK48" s="26" t="s">
        <v>400</v>
      </c>
      <c r="AL48" s="36" t="s">
        <v>400</v>
      </c>
      <c r="AM48" s="35">
        <v>5</v>
      </c>
      <c r="AN48" s="26">
        <v>3.34</v>
      </c>
      <c r="AO48" s="36">
        <v>3.34</v>
      </c>
      <c r="AP48" s="5" t="str">
        <f t="shared" si="0"/>
        <v>4 10</v>
      </c>
    </row>
    <row r="49" spans="1:42" x14ac:dyDescent="0.2">
      <c r="A49" s="2" t="s">
        <v>243</v>
      </c>
      <c r="B49" s="2" t="s">
        <v>900</v>
      </c>
      <c r="C49" s="35"/>
      <c r="D49" s="26"/>
      <c r="E49" s="36"/>
      <c r="F49" s="35"/>
      <c r="G49" s="26"/>
      <c r="H49" s="36"/>
      <c r="I49" s="35"/>
      <c r="J49" s="26"/>
      <c r="K49" s="36"/>
      <c r="L49" s="35"/>
      <c r="M49" s="26"/>
      <c r="N49" s="36"/>
      <c r="O49" s="35"/>
      <c r="P49" s="26"/>
      <c r="Q49" s="36"/>
      <c r="R49" s="35"/>
      <c r="S49" s="26"/>
      <c r="T49" s="36"/>
      <c r="U49" s="35">
        <v>3</v>
      </c>
      <c r="V49" s="26">
        <v>3.04</v>
      </c>
      <c r="W49" s="36">
        <v>2.87</v>
      </c>
      <c r="X49" s="35" t="s">
        <v>400</v>
      </c>
      <c r="Y49" s="26" t="s">
        <v>400</v>
      </c>
      <c r="Z49" s="36" t="s">
        <v>400</v>
      </c>
      <c r="AA49" s="35"/>
      <c r="AB49" s="26"/>
      <c r="AC49" s="36"/>
      <c r="AD49" s="35"/>
      <c r="AE49" s="26"/>
      <c r="AF49" s="36"/>
      <c r="AG49" s="35"/>
      <c r="AH49" s="26"/>
      <c r="AI49" s="36"/>
      <c r="AJ49" s="35" t="s">
        <v>400</v>
      </c>
      <c r="AK49" s="26" t="s">
        <v>400</v>
      </c>
      <c r="AL49" s="36" t="s">
        <v>400</v>
      </c>
      <c r="AM49" s="35" t="s">
        <v>400</v>
      </c>
      <c r="AN49" s="26" t="s">
        <v>400</v>
      </c>
      <c r="AO49" s="36" t="s">
        <v>400</v>
      </c>
      <c r="AP49" s="5" t="str">
        <f t="shared" si="0"/>
        <v>3 4</v>
      </c>
    </row>
    <row r="50" spans="1:42" x14ac:dyDescent="0.2">
      <c r="A50" s="2" t="s">
        <v>244</v>
      </c>
      <c r="B50" s="2" t="s">
        <v>340</v>
      </c>
      <c r="C50" s="35"/>
      <c r="D50" s="26"/>
      <c r="E50" s="36"/>
      <c r="F50" s="35">
        <v>3</v>
      </c>
      <c r="G50" s="26">
        <v>12.57</v>
      </c>
      <c r="H50" s="36">
        <v>12.84</v>
      </c>
      <c r="I50" s="35" t="s">
        <v>400</v>
      </c>
      <c r="J50" s="26" t="s">
        <v>400</v>
      </c>
      <c r="K50" s="36" t="s">
        <v>400</v>
      </c>
      <c r="L50" s="35" t="s">
        <v>400</v>
      </c>
      <c r="M50" s="26" t="s">
        <v>400</v>
      </c>
      <c r="N50" s="36" t="s">
        <v>400</v>
      </c>
      <c r="O50" s="35">
        <v>7</v>
      </c>
      <c r="P50" s="26">
        <v>47.2</v>
      </c>
      <c r="Q50" s="36">
        <v>47.73</v>
      </c>
      <c r="R50" s="35">
        <v>11</v>
      </c>
      <c r="S50" s="26">
        <v>51.13</v>
      </c>
      <c r="T50" s="36">
        <v>51.46</v>
      </c>
      <c r="U50" s="35"/>
      <c r="V50" s="26"/>
      <c r="W50" s="36"/>
      <c r="X50" s="35">
        <v>4</v>
      </c>
      <c r="Y50" s="26">
        <v>3.61</v>
      </c>
      <c r="Z50" s="36">
        <v>3.79</v>
      </c>
      <c r="AA50" s="35" t="s">
        <v>400</v>
      </c>
      <c r="AB50" s="26" t="s">
        <v>400</v>
      </c>
      <c r="AC50" s="36" t="s">
        <v>400</v>
      </c>
      <c r="AD50" s="35"/>
      <c r="AE50" s="26"/>
      <c r="AF50" s="36"/>
      <c r="AG50" s="35"/>
      <c r="AH50" s="26"/>
      <c r="AI50" s="36"/>
      <c r="AJ50" s="35">
        <v>6</v>
      </c>
      <c r="AK50" s="26">
        <v>11.43</v>
      </c>
      <c r="AL50" s="36">
        <v>11.43</v>
      </c>
      <c r="AM50" s="35" t="s">
        <v>400</v>
      </c>
      <c r="AN50" s="26" t="s">
        <v>400</v>
      </c>
      <c r="AO50" s="36" t="s">
        <v>400</v>
      </c>
      <c r="AP50" s="5" t="str">
        <f t="shared" si="0"/>
        <v>4 9</v>
      </c>
    </row>
    <row r="51" spans="1:42" x14ac:dyDescent="0.2">
      <c r="A51" s="2" t="s">
        <v>245</v>
      </c>
      <c r="B51" s="2" t="s">
        <v>901</v>
      </c>
      <c r="C51" s="35">
        <v>69</v>
      </c>
      <c r="D51" s="26">
        <v>425.48</v>
      </c>
      <c r="E51" s="36">
        <v>427.8</v>
      </c>
      <c r="F51" s="35">
        <v>61</v>
      </c>
      <c r="G51" s="26">
        <v>300.88</v>
      </c>
      <c r="H51" s="36">
        <v>298.83</v>
      </c>
      <c r="I51" s="35">
        <v>379</v>
      </c>
      <c r="J51" s="26">
        <v>2108.41</v>
      </c>
      <c r="K51" s="36">
        <v>2102</v>
      </c>
      <c r="L51" s="35">
        <v>34</v>
      </c>
      <c r="M51" s="26">
        <v>199.09</v>
      </c>
      <c r="N51" s="36">
        <v>197.18</v>
      </c>
      <c r="O51" s="35">
        <v>94</v>
      </c>
      <c r="P51" s="26">
        <v>872.16</v>
      </c>
      <c r="Q51" s="36">
        <v>878.12</v>
      </c>
      <c r="R51" s="35">
        <v>116</v>
      </c>
      <c r="S51" s="26">
        <v>1230.57</v>
      </c>
      <c r="T51" s="36">
        <v>1240.78</v>
      </c>
      <c r="U51" s="35">
        <v>49</v>
      </c>
      <c r="V51" s="26">
        <v>298.08999999999997</v>
      </c>
      <c r="W51" s="36">
        <v>296.14999999999998</v>
      </c>
      <c r="X51" s="35">
        <v>167</v>
      </c>
      <c r="Y51" s="26">
        <v>931.14</v>
      </c>
      <c r="Z51" s="36">
        <v>930.88</v>
      </c>
      <c r="AA51" s="35">
        <v>183</v>
      </c>
      <c r="AB51" s="26">
        <v>916</v>
      </c>
      <c r="AC51" s="36">
        <v>908.62</v>
      </c>
      <c r="AD51" s="35">
        <v>58</v>
      </c>
      <c r="AE51" s="26">
        <v>314.69</v>
      </c>
      <c r="AF51" s="36">
        <v>315.45</v>
      </c>
      <c r="AG51" s="35">
        <v>33</v>
      </c>
      <c r="AH51" s="26">
        <v>213.35</v>
      </c>
      <c r="AI51" s="36">
        <v>211.91</v>
      </c>
      <c r="AJ51" s="35">
        <v>127</v>
      </c>
      <c r="AK51" s="26">
        <v>711.63</v>
      </c>
      <c r="AL51" s="36">
        <v>714.23</v>
      </c>
      <c r="AM51" s="35">
        <v>57</v>
      </c>
      <c r="AN51" s="26">
        <v>387.41</v>
      </c>
      <c r="AO51" s="36">
        <v>390.84</v>
      </c>
      <c r="AP51" s="5" t="str">
        <f t="shared" si="0"/>
        <v>0 13</v>
      </c>
    </row>
    <row r="52" spans="1:42" x14ac:dyDescent="0.2">
      <c r="A52" s="2" t="s">
        <v>246</v>
      </c>
      <c r="B52" s="2" t="s">
        <v>902</v>
      </c>
      <c r="C52" s="35" t="s">
        <v>400</v>
      </c>
      <c r="D52" s="26" t="s">
        <v>400</v>
      </c>
      <c r="E52" s="36"/>
      <c r="F52" s="35">
        <v>8</v>
      </c>
      <c r="G52" s="26">
        <v>1.57</v>
      </c>
      <c r="H52" s="36"/>
      <c r="I52" s="35">
        <v>4</v>
      </c>
      <c r="J52" s="26">
        <v>1.22</v>
      </c>
      <c r="K52" s="36"/>
      <c r="L52" s="35">
        <v>11</v>
      </c>
      <c r="M52" s="26">
        <v>34.049999999999997</v>
      </c>
      <c r="N52" s="36"/>
      <c r="O52" s="35">
        <v>8</v>
      </c>
      <c r="P52" s="26">
        <v>0.9</v>
      </c>
      <c r="Q52" s="36"/>
      <c r="R52" s="35">
        <v>8</v>
      </c>
      <c r="S52" s="26">
        <v>1.52</v>
      </c>
      <c r="T52" s="36"/>
      <c r="U52" s="35">
        <v>8</v>
      </c>
      <c r="V52" s="26">
        <v>38.96</v>
      </c>
      <c r="W52" s="36"/>
      <c r="X52" s="35">
        <v>4</v>
      </c>
      <c r="Y52" s="26">
        <v>0.6</v>
      </c>
      <c r="Z52" s="36"/>
      <c r="AA52" s="35"/>
      <c r="AB52" s="26"/>
      <c r="AC52" s="36"/>
      <c r="AD52" s="35" t="s">
        <v>400</v>
      </c>
      <c r="AE52" s="26" t="s">
        <v>400</v>
      </c>
      <c r="AF52" s="36" t="s">
        <v>400</v>
      </c>
      <c r="AG52" s="35">
        <v>7</v>
      </c>
      <c r="AH52" s="26">
        <v>16.68</v>
      </c>
      <c r="AI52" s="36"/>
      <c r="AJ52" s="35">
        <v>11</v>
      </c>
      <c r="AK52" s="26">
        <v>2.98</v>
      </c>
      <c r="AL52" s="36"/>
      <c r="AM52" s="35">
        <v>8</v>
      </c>
      <c r="AN52" s="26">
        <v>4.6399999999999997</v>
      </c>
      <c r="AO52" s="36"/>
      <c r="AP52" s="5" t="str">
        <f t="shared" si="0"/>
        <v>1,66666666666667 8,33333333333333</v>
      </c>
    </row>
    <row r="53" spans="1:42" x14ac:dyDescent="0.2">
      <c r="A53" s="2" t="s">
        <v>247</v>
      </c>
      <c r="B53" s="2" t="s">
        <v>341</v>
      </c>
      <c r="C53" s="35" t="s">
        <v>400</v>
      </c>
      <c r="D53" s="26" t="s">
        <v>400</v>
      </c>
      <c r="E53" s="36" t="s">
        <v>400</v>
      </c>
      <c r="F53" s="35">
        <v>6</v>
      </c>
      <c r="G53" s="26">
        <v>14.06</v>
      </c>
      <c r="H53" s="36">
        <v>13.77</v>
      </c>
      <c r="I53" s="35">
        <v>44</v>
      </c>
      <c r="J53" s="26">
        <v>108.21</v>
      </c>
      <c r="K53" s="36">
        <v>100.4</v>
      </c>
      <c r="L53" s="35">
        <v>57</v>
      </c>
      <c r="M53" s="26">
        <v>269.95</v>
      </c>
      <c r="N53" s="36">
        <v>226.61</v>
      </c>
      <c r="O53" s="35">
        <v>3</v>
      </c>
      <c r="P53" s="26">
        <v>8.85</v>
      </c>
      <c r="Q53" s="36">
        <v>8.6199999999999992</v>
      </c>
      <c r="R53" s="35" t="s">
        <v>400</v>
      </c>
      <c r="S53" s="26" t="s">
        <v>400</v>
      </c>
      <c r="T53" s="36" t="s">
        <v>400</v>
      </c>
      <c r="U53" s="35">
        <v>28</v>
      </c>
      <c r="V53" s="26">
        <v>66.22</v>
      </c>
      <c r="W53" s="36">
        <v>65.930000000000007</v>
      </c>
      <c r="X53" s="35">
        <v>110</v>
      </c>
      <c r="Y53" s="26">
        <v>369.83</v>
      </c>
      <c r="Z53" s="36">
        <v>367.27</v>
      </c>
      <c r="AA53" s="35">
        <v>100</v>
      </c>
      <c r="AB53" s="26">
        <v>494.97</v>
      </c>
      <c r="AC53" s="36">
        <v>484.27</v>
      </c>
      <c r="AD53" s="35">
        <v>11</v>
      </c>
      <c r="AE53" s="26">
        <v>18.82</v>
      </c>
      <c r="AF53" s="36">
        <v>18.79</v>
      </c>
      <c r="AG53" s="35">
        <v>4</v>
      </c>
      <c r="AH53" s="26">
        <v>3.7</v>
      </c>
      <c r="AI53" s="36">
        <v>3.47</v>
      </c>
      <c r="AJ53" s="35">
        <v>7</v>
      </c>
      <c r="AK53" s="26">
        <v>16.64</v>
      </c>
      <c r="AL53" s="36">
        <v>14.16</v>
      </c>
      <c r="AM53" s="35">
        <v>21</v>
      </c>
      <c r="AN53" s="26">
        <v>100.09</v>
      </c>
      <c r="AO53" s="36">
        <v>99.08</v>
      </c>
      <c r="AP53" s="5" t="str">
        <f t="shared" si="0"/>
        <v>2 13</v>
      </c>
    </row>
    <row r="54" spans="1:42" x14ac:dyDescent="0.2">
      <c r="A54" s="2" t="s">
        <v>248</v>
      </c>
      <c r="B54" s="2" t="s">
        <v>404</v>
      </c>
      <c r="C54" s="35">
        <v>93</v>
      </c>
      <c r="D54" s="26">
        <v>1089.55</v>
      </c>
      <c r="E54" s="36">
        <v>1097.33</v>
      </c>
      <c r="F54" s="35">
        <v>150</v>
      </c>
      <c r="G54" s="26">
        <v>2424.36</v>
      </c>
      <c r="H54" s="36">
        <v>2438.9699999999998</v>
      </c>
      <c r="I54" s="35">
        <v>224</v>
      </c>
      <c r="J54" s="26">
        <v>1379.24</v>
      </c>
      <c r="K54" s="36">
        <v>1379.39</v>
      </c>
      <c r="L54" s="35">
        <v>95</v>
      </c>
      <c r="M54" s="26">
        <v>1115.17</v>
      </c>
      <c r="N54" s="36">
        <v>1115.69</v>
      </c>
      <c r="O54" s="35">
        <v>582</v>
      </c>
      <c r="P54" s="26">
        <v>9732.8799999999992</v>
      </c>
      <c r="Q54" s="36">
        <v>9790.1200000000008</v>
      </c>
      <c r="R54" s="35">
        <v>432</v>
      </c>
      <c r="S54" s="26">
        <v>5460.91</v>
      </c>
      <c r="T54" s="36">
        <v>5500.92</v>
      </c>
      <c r="U54" s="35">
        <v>37</v>
      </c>
      <c r="V54" s="26">
        <v>354.08</v>
      </c>
      <c r="W54" s="36">
        <v>352.54</v>
      </c>
      <c r="X54" s="35">
        <v>68</v>
      </c>
      <c r="Y54" s="26">
        <v>510.22</v>
      </c>
      <c r="Z54" s="36">
        <v>513.63</v>
      </c>
      <c r="AA54" s="35">
        <v>5</v>
      </c>
      <c r="AB54" s="26">
        <v>13.78</v>
      </c>
      <c r="AC54" s="36">
        <v>13.72</v>
      </c>
      <c r="AD54" s="35">
        <v>88</v>
      </c>
      <c r="AE54" s="26">
        <v>569.44000000000005</v>
      </c>
      <c r="AF54" s="36">
        <v>571</v>
      </c>
      <c r="AG54" s="35">
        <v>3</v>
      </c>
      <c r="AH54" s="26">
        <v>16.07</v>
      </c>
      <c r="AI54" s="36">
        <v>15.19</v>
      </c>
      <c r="AJ54" s="35">
        <v>426</v>
      </c>
      <c r="AK54" s="26">
        <v>4691.4399999999996</v>
      </c>
      <c r="AL54" s="36">
        <v>4729.51</v>
      </c>
      <c r="AM54" s="35">
        <v>248</v>
      </c>
      <c r="AN54" s="26">
        <v>2884.2</v>
      </c>
      <c r="AO54" s="36">
        <v>2905.92</v>
      </c>
      <c r="AP54" s="5" t="str">
        <f t="shared" si="0"/>
        <v>0 13</v>
      </c>
    </row>
    <row r="55" spans="1:42" x14ac:dyDescent="0.2">
      <c r="A55" s="2" t="s">
        <v>249</v>
      </c>
      <c r="B55" s="2" t="s">
        <v>342</v>
      </c>
      <c r="C55" s="35">
        <v>3</v>
      </c>
      <c r="D55" s="26">
        <v>52.73</v>
      </c>
      <c r="E55" s="36">
        <v>53.62</v>
      </c>
      <c r="F55" s="35"/>
      <c r="G55" s="26"/>
      <c r="H55" s="36"/>
      <c r="I55" s="35">
        <v>8</v>
      </c>
      <c r="J55" s="26">
        <v>26.71</v>
      </c>
      <c r="K55" s="36">
        <v>26.77</v>
      </c>
      <c r="L55" s="35">
        <v>4</v>
      </c>
      <c r="M55" s="26">
        <v>30.17</v>
      </c>
      <c r="N55" s="36">
        <v>30.15</v>
      </c>
      <c r="O55" s="35"/>
      <c r="P55" s="26"/>
      <c r="Q55" s="36"/>
      <c r="R55" s="35"/>
      <c r="S55" s="26"/>
      <c r="T55" s="36"/>
      <c r="U55" s="35">
        <v>4</v>
      </c>
      <c r="V55" s="26">
        <v>19.38</v>
      </c>
      <c r="W55" s="36">
        <v>19.21</v>
      </c>
      <c r="X55" s="35" t="s">
        <v>400</v>
      </c>
      <c r="Y55" s="26" t="s">
        <v>400</v>
      </c>
      <c r="Z55" s="36" t="s">
        <v>400</v>
      </c>
      <c r="AA55" s="35">
        <v>4</v>
      </c>
      <c r="AB55" s="26">
        <v>15.54</v>
      </c>
      <c r="AC55" s="36">
        <v>15.27</v>
      </c>
      <c r="AD55" s="35"/>
      <c r="AE55" s="26"/>
      <c r="AF55" s="36"/>
      <c r="AG55" s="35" t="s">
        <v>400</v>
      </c>
      <c r="AH55" s="26" t="s">
        <v>400</v>
      </c>
      <c r="AI55" s="36" t="s">
        <v>400</v>
      </c>
      <c r="AJ55" s="35" t="s">
        <v>400</v>
      </c>
      <c r="AK55" s="26" t="s">
        <v>400</v>
      </c>
      <c r="AL55" s="36" t="s">
        <v>400</v>
      </c>
      <c r="AM55" s="35">
        <v>3</v>
      </c>
      <c r="AN55" s="26">
        <v>15.38</v>
      </c>
      <c r="AO55" s="36">
        <v>15.37</v>
      </c>
      <c r="AP55" s="5" t="str">
        <f t="shared" si="0"/>
        <v>3 9</v>
      </c>
    </row>
    <row r="56" spans="1:42" x14ac:dyDescent="0.2">
      <c r="A56" s="2" t="s">
        <v>250</v>
      </c>
      <c r="B56" s="2" t="s">
        <v>903</v>
      </c>
      <c r="C56" s="35">
        <v>18</v>
      </c>
      <c r="D56" s="26">
        <v>241</v>
      </c>
      <c r="E56" s="36">
        <v>242.12</v>
      </c>
      <c r="F56" s="35">
        <v>45</v>
      </c>
      <c r="G56" s="26">
        <v>305.95999999999998</v>
      </c>
      <c r="H56" s="36">
        <v>305.55</v>
      </c>
      <c r="I56" s="35">
        <v>56</v>
      </c>
      <c r="J56" s="26">
        <v>182.08</v>
      </c>
      <c r="K56" s="36">
        <v>181.71</v>
      </c>
      <c r="L56" s="35">
        <v>14</v>
      </c>
      <c r="M56" s="26">
        <v>34.409999999999997</v>
      </c>
      <c r="N56" s="36">
        <v>35.130000000000003</v>
      </c>
      <c r="O56" s="35">
        <v>38</v>
      </c>
      <c r="P56" s="26">
        <v>430.62</v>
      </c>
      <c r="Q56" s="36">
        <v>434.38</v>
      </c>
      <c r="R56" s="35">
        <v>77</v>
      </c>
      <c r="S56" s="26">
        <v>866.72</v>
      </c>
      <c r="T56" s="36">
        <v>872.26</v>
      </c>
      <c r="U56" s="35">
        <v>7</v>
      </c>
      <c r="V56" s="26">
        <v>6.29</v>
      </c>
      <c r="W56" s="36">
        <v>6.28</v>
      </c>
      <c r="X56" s="35">
        <v>41</v>
      </c>
      <c r="Y56" s="26">
        <v>120.4</v>
      </c>
      <c r="Z56" s="36">
        <v>120.97</v>
      </c>
      <c r="AA56" s="35">
        <v>23</v>
      </c>
      <c r="AB56" s="26">
        <v>47.31</v>
      </c>
      <c r="AC56" s="36">
        <v>47.17</v>
      </c>
      <c r="AD56" s="35">
        <v>5</v>
      </c>
      <c r="AE56" s="26">
        <v>9.64</v>
      </c>
      <c r="AF56" s="36">
        <v>9.6199999999999992</v>
      </c>
      <c r="AG56" s="35">
        <v>3</v>
      </c>
      <c r="AH56" s="26">
        <v>8.94</v>
      </c>
      <c r="AI56" s="36">
        <v>8.9700000000000006</v>
      </c>
      <c r="AJ56" s="35">
        <v>53</v>
      </c>
      <c r="AK56" s="26">
        <v>265.45999999999998</v>
      </c>
      <c r="AL56" s="36">
        <v>266.72000000000003</v>
      </c>
      <c r="AM56" s="35">
        <v>34</v>
      </c>
      <c r="AN56" s="26">
        <v>187.69</v>
      </c>
      <c r="AO56" s="36">
        <v>187.27</v>
      </c>
      <c r="AP56" s="5" t="str">
        <f t="shared" si="0"/>
        <v>0 13</v>
      </c>
    </row>
    <row r="57" spans="1:42" x14ac:dyDescent="0.2">
      <c r="A57" s="2" t="s">
        <v>251</v>
      </c>
      <c r="B57" s="2" t="s">
        <v>904</v>
      </c>
      <c r="C57" s="35"/>
      <c r="D57" s="26"/>
      <c r="E57" s="36"/>
      <c r="F57" s="35"/>
      <c r="G57" s="26"/>
      <c r="H57" s="36"/>
      <c r="I57" s="35"/>
      <c r="J57" s="26"/>
      <c r="K57" s="36"/>
      <c r="L57" s="35" t="s">
        <v>400</v>
      </c>
      <c r="M57" s="26" t="s">
        <v>400</v>
      </c>
      <c r="N57" s="36" t="s">
        <v>400</v>
      </c>
      <c r="O57" s="35"/>
      <c r="P57" s="26"/>
      <c r="Q57" s="36"/>
      <c r="R57" s="35"/>
      <c r="S57" s="26"/>
      <c r="T57" s="36"/>
      <c r="U57" s="35"/>
      <c r="V57" s="26"/>
      <c r="W57" s="36"/>
      <c r="X57" s="35"/>
      <c r="Y57" s="26"/>
      <c r="Z57" s="36"/>
      <c r="AA57" s="35"/>
      <c r="AB57" s="26"/>
      <c r="AC57" s="36"/>
      <c r="AD57" s="35"/>
      <c r="AE57" s="26"/>
      <c r="AF57" s="36"/>
      <c r="AG57" s="35">
        <v>4</v>
      </c>
      <c r="AH57" s="26">
        <v>0.88</v>
      </c>
      <c r="AI57" s="36">
        <v>0.2</v>
      </c>
      <c r="AJ57" s="35"/>
      <c r="AK57" s="26"/>
      <c r="AL57" s="36"/>
      <c r="AM57" s="35" t="s">
        <v>400</v>
      </c>
      <c r="AN57" s="26" t="s">
        <v>400</v>
      </c>
      <c r="AO57" s="36" t="s">
        <v>400</v>
      </c>
      <c r="AP57" s="5" t="str">
        <f t="shared" si="0"/>
        <v>2 3</v>
      </c>
    </row>
    <row r="58" spans="1:42" x14ac:dyDescent="0.2">
      <c r="A58" s="2" t="s">
        <v>252</v>
      </c>
      <c r="B58" s="2" t="s">
        <v>395</v>
      </c>
      <c r="C58" s="35" t="s">
        <v>400</v>
      </c>
      <c r="D58" s="26" t="s">
        <v>400</v>
      </c>
      <c r="E58" s="36" t="s">
        <v>400</v>
      </c>
      <c r="F58" s="35" t="s">
        <v>400</v>
      </c>
      <c r="G58" s="26" t="s">
        <v>400</v>
      </c>
      <c r="H58" s="36" t="s">
        <v>400</v>
      </c>
      <c r="I58" s="35" t="s">
        <v>400</v>
      </c>
      <c r="J58" s="26" t="s">
        <v>400</v>
      </c>
      <c r="K58" s="36" t="s">
        <v>400</v>
      </c>
      <c r="L58" s="35">
        <v>4</v>
      </c>
      <c r="M58" s="26">
        <v>1.96</v>
      </c>
      <c r="N58" s="36">
        <v>1.94</v>
      </c>
      <c r="O58" s="35">
        <v>4</v>
      </c>
      <c r="P58" s="26">
        <v>31.75</v>
      </c>
      <c r="Q58" s="36">
        <v>32.08</v>
      </c>
      <c r="R58" s="35">
        <v>9</v>
      </c>
      <c r="S58" s="26">
        <v>26.1</v>
      </c>
      <c r="T58" s="36">
        <v>26.23</v>
      </c>
      <c r="U58" s="35" t="s">
        <v>400</v>
      </c>
      <c r="V58" s="26" t="s">
        <v>400</v>
      </c>
      <c r="W58" s="36" t="s">
        <v>400</v>
      </c>
      <c r="X58" s="35">
        <v>5</v>
      </c>
      <c r="Y58" s="26">
        <v>5.17</v>
      </c>
      <c r="Z58" s="36">
        <v>5.17</v>
      </c>
      <c r="AA58" s="35"/>
      <c r="AB58" s="26"/>
      <c r="AC58" s="36"/>
      <c r="AD58" s="35" t="s">
        <v>400</v>
      </c>
      <c r="AE58" s="26" t="s">
        <v>400</v>
      </c>
      <c r="AF58" s="36" t="s">
        <v>400</v>
      </c>
      <c r="AG58" s="35">
        <v>6</v>
      </c>
      <c r="AH58" s="26">
        <v>11.04</v>
      </c>
      <c r="AI58" s="36">
        <v>1.42</v>
      </c>
      <c r="AJ58" s="35">
        <v>3</v>
      </c>
      <c r="AK58" s="26">
        <v>3.56</v>
      </c>
      <c r="AL58" s="36">
        <v>3.65</v>
      </c>
      <c r="AM58" s="35">
        <v>12</v>
      </c>
      <c r="AN58" s="26">
        <v>10.19</v>
      </c>
      <c r="AO58" s="36">
        <v>10.35</v>
      </c>
      <c r="AP58" s="5" t="str">
        <f t="shared" si="0"/>
        <v>5 12</v>
      </c>
    </row>
    <row r="59" spans="1:42" x14ac:dyDescent="0.2">
      <c r="A59" s="2" t="s">
        <v>253</v>
      </c>
      <c r="B59" s="2" t="s">
        <v>377</v>
      </c>
      <c r="C59" s="35">
        <v>97</v>
      </c>
      <c r="D59" s="26">
        <v>49.61</v>
      </c>
      <c r="E59" s="36">
        <v>44.86</v>
      </c>
      <c r="F59" s="35">
        <v>87</v>
      </c>
      <c r="G59" s="26">
        <v>125.76</v>
      </c>
      <c r="H59" s="36">
        <v>124.21</v>
      </c>
      <c r="I59" s="35">
        <v>101</v>
      </c>
      <c r="J59" s="26">
        <v>70.39</v>
      </c>
      <c r="K59" s="36">
        <v>69.790000000000006</v>
      </c>
      <c r="L59" s="35">
        <v>71</v>
      </c>
      <c r="M59" s="26">
        <v>180.95</v>
      </c>
      <c r="N59" s="36">
        <v>176.47</v>
      </c>
      <c r="O59" s="35">
        <v>257</v>
      </c>
      <c r="P59" s="26">
        <v>280.57</v>
      </c>
      <c r="Q59" s="36">
        <v>281.85000000000002</v>
      </c>
      <c r="R59" s="35">
        <v>115</v>
      </c>
      <c r="S59" s="26">
        <v>139.51</v>
      </c>
      <c r="T59" s="36">
        <v>140.31</v>
      </c>
      <c r="U59" s="35">
        <v>84</v>
      </c>
      <c r="V59" s="26">
        <v>120.87</v>
      </c>
      <c r="W59" s="36">
        <v>121.23</v>
      </c>
      <c r="X59" s="35">
        <v>354</v>
      </c>
      <c r="Y59" s="26">
        <v>117.82</v>
      </c>
      <c r="Z59" s="36">
        <v>118.56</v>
      </c>
      <c r="AA59" s="35">
        <v>33</v>
      </c>
      <c r="AB59" s="26">
        <v>13.9</v>
      </c>
      <c r="AC59" s="36">
        <v>13.75</v>
      </c>
      <c r="AD59" s="35">
        <v>46</v>
      </c>
      <c r="AE59" s="26">
        <v>32.57</v>
      </c>
      <c r="AF59" s="36">
        <v>32.21</v>
      </c>
      <c r="AG59" s="35">
        <v>58</v>
      </c>
      <c r="AH59" s="26">
        <v>131.77000000000001</v>
      </c>
      <c r="AI59" s="36">
        <v>123.98</v>
      </c>
      <c r="AJ59" s="35">
        <v>113</v>
      </c>
      <c r="AK59" s="26">
        <v>93.1</v>
      </c>
      <c r="AL59" s="36">
        <v>93.37</v>
      </c>
      <c r="AM59" s="35">
        <v>196</v>
      </c>
      <c r="AN59" s="26">
        <v>196.74</v>
      </c>
      <c r="AO59" s="36">
        <v>182.09</v>
      </c>
      <c r="AP59" s="5" t="str">
        <f t="shared" si="0"/>
        <v>0 13</v>
      </c>
    </row>
    <row r="60" spans="1:42" x14ac:dyDescent="0.2">
      <c r="A60" s="2" t="s">
        <v>254</v>
      </c>
      <c r="B60" s="2" t="s">
        <v>905</v>
      </c>
      <c r="C60" s="35">
        <v>12</v>
      </c>
      <c r="D60" s="26">
        <v>12.47</v>
      </c>
      <c r="E60" s="36">
        <v>12.43</v>
      </c>
      <c r="F60" s="35">
        <v>66</v>
      </c>
      <c r="G60" s="26">
        <v>170.79</v>
      </c>
      <c r="H60" s="36">
        <v>170.9</v>
      </c>
      <c r="I60" s="35">
        <v>23</v>
      </c>
      <c r="J60" s="26">
        <v>12.44</v>
      </c>
      <c r="K60" s="36">
        <v>12.62</v>
      </c>
      <c r="L60" s="35">
        <v>205</v>
      </c>
      <c r="M60" s="26">
        <v>541.39</v>
      </c>
      <c r="N60" s="36">
        <v>542.55999999999995</v>
      </c>
      <c r="O60" s="35">
        <v>46</v>
      </c>
      <c r="P60" s="26">
        <v>40.51</v>
      </c>
      <c r="Q60" s="36">
        <v>40.97</v>
      </c>
      <c r="R60" s="35">
        <v>33</v>
      </c>
      <c r="S60" s="26">
        <v>28.83</v>
      </c>
      <c r="T60" s="36">
        <v>28.91</v>
      </c>
      <c r="U60" s="35">
        <v>71</v>
      </c>
      <c r="V60" s="26">
        <v>192.29</v>
      </c>
      <c r="W60" s="36">
        <v>192.96</v>
      </c>
      <c r="X60" s="35">
        <v>73</v>
      </c>
      <c r="Y60" s="26">
        <v>89.59</v>
      </c>
      <c r="Z60" s="36">
        <v>90.8</v>
      </c>
      <c r="AA60" s="35">
        <v>10</v>
      </c>
      <c r="AB60" s="26">
        <v>2.2599999999999998</v>
      </c>
      <c r="AC60" s="36">
        <v>2.25</v>
      </c>
      <c r="AD60" s="35">
        <v>7</v>
      </c>
      <c r="AE60" s="26">
        <v>2.16</v>
      </c>
      <c r="AF60" s="36">
        <v>2.1</v>
      </c>
      <c r="AG60" s="35">
        <v>17</v>
      </c>
      <c r="AH60" s="26">
        <v>39.450000000000003</v>
      </c>
      <c r="AI60" s="36">
        <v>39.25</v>
      </c>
      <c r="AJ60" s="35">
        <v>44</v>
      </c>
      <c r="AK60" s="26">
        <v>35.01</v>
      </c>
      <c r="AL60" s="36">
        <v>35.64</v>
      </c>
      <c r="AM60" s="35">
        <v>99</v>
      </c>
      <c r="AN60" s="26">
        <v>138.86000000000001</v>
      </c>
      <c r="AO60" s="36">
        <v>139.83000000000001</v>
      </c>
      <c r="AP60" s="5" t="str">
        <f t="shared" si="0"/>
        <v>0 13</v>
      </c>
    </row>
    <row r="61" spans="1:42" x14ac:dyDescent="0.2">
      <c r="A61" s="2" t="s">
        <v>255</v>
      </c>
      <c r="B61" s="2" t="s">
        <v>343</v>
      </c>
      <c r="C61" s="35" t="s">
        <v>400</v>
      </c>
      <c r="D61" s="26" t="s">
        <v>400</v>
      </c>
      <c r="E61" s="36" t="s">
        <v>400</v>
      </c>
      <c r="F61" s="35">
        <v>4</v>
      </c>
      <c r="G61" s="26">
        <v>12.83</v>
      </c>
      <c r="H61" s="36">
        <v>12.63</v>
      </c>
      <c r="I61" s="35" t="s">
        <v>400</v>
      </c>
      <c r="J61" s="26" t="s">
        <v>400</v>
      </c>
      <c r="K61" s="36" t="s">
        <v>400</v>
      </c>
      <c r="L61" s="35" t="s">
        <v>400</v>
      </c>
      <c r="M61" s="26" t="s">
        <v>400</v>
      </c>
      <c r="N61" s="36" t="s">
        <v>400</v>
      </c>
      <c r="O61" s="35">
        <v>3</v>
      </c>
      <c r="P61" s="26">
        <v>14.74</v>
      </c>
      <c r="Q61" s="36">
        <v>14.72</v>
      </c>
      <c r="R61" s="35">
        <v>5</v>
      </c>
      <c r="S61" s="26">
        <v>19.68</v>
      </c>
      <c r="T61" s="36">
        <v>19.68</v>
      </c>
      <c r="U61" s="35" t="s">
        <v>400</v>
      </c>
      <c r="V61" s="26" t="s">
        <v>400</v>
      </c>
      <c r="W61" s="36" t="s">
        <v>400</v>
      </c>
      <c r="X61" s="35">
        <v>4</v>
      </c>
      <c r="Y61" s="26">
        <v>3.98</v>
      </c>
      <c r="Z61" s="36">
        <v>3.98</v>
      </c>
      <c r="AA61" s="35"/>
      <c r="AB61" s="26"/>
      <c r="AC61" s="36"/>
      <c r="AD61" s="35"/>
      <c r="AE61" s="26"/>
      <c r="AF61" s="36"/>
      <c r="AG61" s="35"/>
      <c r="AH61" s="26"/>
      <c r="AI61" s="36"/>
      <c r="AJ61" s="35">
        <v>4</v>
      </c>
      <c r="AK61" s="26">
        <v>12.91</v>
      </c>
      <c r="AL61" s="36">
        <v>12.91</v>
      </c>
      <c r="AM61" s="35">
        <v>3</v>
      </c>
      <c r="AN61" s="26">
        <v>3.52</v>
      </c>
      <c r="AO61" s="36">
        <v>3.52</v>
      </c>
      <c r="AP61" s="5" t="str">
        <f t="shared" si="0"/>
        <v>4 10</v>
      </c>
    </row>
    <row r="62" spans="1:42" x14ac:dyDescent="0.2">
      <c r="A62" s="2" t="s">
        <v>256</v>
      </c>
      <c r="B62" s="2" t="s">
        <v>906</v>
      </c>
      <c r="C62" s="35">
        <v>3</v>
      </c>
      <c r="D62" s="26">
        <v>0.52</v>
      </c>
      <c r="E62" s="36">
        <v>0.52</v>
      </c>
      <c r="F62" s="35">
        <v>7</v>
      </c>
      <c r="G62" s="26">
        <v>2.52</v>
      </c>
      <c r="H62" s="36">
        <v>2.52</v>
      </c>
      <c r="I62" s="35">
        <v>11</v>
      </c>
      <c r="J62" s="26">
        <v>1.37</v>
      </c>
      <c r="K62" s="36">
        <v>1.37</v>
      </c>
      <c r="L62" s="35">
        <v>37</v>
      </c>
      <c r="M62" s="26">
        <v>35.25</v>
      </c>
      <c r="N62" s="36">
        <v>32.159999999999997</v>
      </c>
      <c r="O62" s="35">
        <v>10</v>
      </c>
      <c r="P62" s="26">
        <v>8.2200000000000006</v>
      </c>
      <c r="Q62" s="36">
        <v>8.2200000000000006</v>
      </c>
      <c r="R62" s="35">
        <v>20</v>
      </c>
      <c r="S62" s="26">
        <v>8.18</v>
      </c>
      <c r="T62" s="36">
        <v>8.14</v>
      </c>
      <c r="U62" s="35">
        <v>31</v>
      </c>
      <c r="V62" s="26">
        <v>35.299999999999997</v>
      </c>
      <c r="W62" s="36">
        <v>35.93</v>
      </c>
      <c r="X62" s="35">
        <v>12</v>
      </c>
      <c r="Y62" s="26">
        <v>9.09</v>
      </c>
      <c r="Z62" s="36">
        <v>9.09</v>
      </c>
      <c r="AA62" s="35">
        <v>7</v>
      </c>
      <c r="AB62" s="26">
        <v>0.83</v>
      </c>
      <c r="AC62" s="36">
        <v>0.83</v>
      </c>
      <c r="AD62" s="35">
        <v>6</v>
      </c>
      <c r="AE62" s="26">
        <v>3.34</v>
      </c>
      <c r="AF62" s="36">
        <v>3.3</v>
      </c>
      <c r="AG62" s="35">
        <v>8</v>
      </c>
      <c r="AH62" s="26">
        <v>5.5</v>
      </c>
      <c r="AI62" s="36">
        <v>5.0199999999999996</v>
      </c>
      <c r="AJ62" s="35">
        <v>12</v>
      </c>
      <c r="AK62" s="26">
        <v>4.7300000000000004</v>
      </c>
      <c r="AL62" s="36">
        <v>4.99</v>
      </c>
      <c r="AM62" s="35">
        <v>47</v>
      </c>
      <c r="AN62" s="26">
        <v>61.46</v>
      </c>
      <c r="AO62" s="36">
        <v>61.84</v>
      </c>
      <c r="AP62" s="5" t="str">
        <f t="shared" si="0"/>
        <v>0 13</v>
      </c>
    </row>
    <row r="63" spans="1:42" x14ac:dyDescent="0.2">
      <c r="A63" s="2" t="s">
        <v>257</v>
      </c>
      <c r="B63" s="2" t="s">
        <v>907</v>
      </c>
      <c r="C63" s="35">
        <v>87</v>
      </c>
      <c r="D63" s="26">
        <v>515.80999999999995</v>
      </c>
      <c r="E63" s="36">
        <v>521.92999999999995</v>
      </c>
      <c r="F63" s="35">
        <v>104</v>
      </c>
      <c r="G63" s="26">
        <v>690.78</v>
      </c>
      <c r="H63" s="36">
        <v>694.39</v>
      </c>
      <c r="I63" s="35">
        <v>64</v>
      </c>
      <c r="J63" s="26">
        <v>242.64</v>
      </c>
      <c r="K63" s="36">
        <v>243.25</v>
      </c>
      <c r="L63" s="35">
        <v>32</v>
      </c>
      <c r="M63" s="26">
        <v>164.37</v>
      </c>
      <c r="N63" s="36">
        <v>163.34</v>
      </c>
      <c r="O63" s="35">
        <v>315</v>
      </c>
      <c r="P63" s="26">
        <v>2471.0300000000002</v>
      </c>
      <c r="Q63" s="36">
        <v>2489.67</v>
      </c>
      <c r="R63" s="35">
        <v>760</v>
      </c>
      <c r="S63" s="26">
        <v>6051.47</v>
      </c>
      <c r="T63" s="36">
        <v>6101.28</v>
      </c>
      <c r="U63" s="35">
        <v>41</v>
      </c>
      <c r="V63" s="26">
        <v>216.81</v>
      </c>
      <c r="W63" s="36">
        <v>217.59</v>
      </c>
      <c r="X63" s="35">
        <v>90</v>
      </c>
      <c r="Y63" s="26">
        <v>269.27999999999997</v>
      </c>
      <c r="Z63" s="36">
        <v>271.82</v>
      </c>
      <c r="AA63" s="35" t="s">
        <v>400</v>
      </c>
      <c r="AB63" s="26" t="s">
        <v>400</v>
      </c>
      <c r="AC63" s="36" t="s">
        <v>400</v>
      </c>
      <c r="AD63" s="35">
        <v>70</v>
      </c>
      <c r="AE63" s="26">
        <v>297.55</v>
      </c>
      <c r="AF63" s="36">
        <v>299.70999999999998</v>
      </c>
      <c r="AG63" s="35" t="s">
        <v>400</v>
      </c>
      <c r="AH63" s="26" t="s">
        <v>400</v>
      </c>
      <c r="AI63" s="36" t="s">
        <v>400</v>
      </c>
      <c r="AJ63" s="35">
        <v>354</v>
      </c>
      <c r="AK63" s="26">
        <v>1959.96</v>
      </c>
      <c r="AL63" s="36">
        <v>1982.84</v>
      </c>
      <c r="AM63" s="35">
        <v>307</v>
      </c>
      <c r="AN63" s="26">
        <v>1449.66</v>
      </c>
      <c r="AO63" s="36">
        <v>1460.9</v>
      </c>
      <c r="AP63" s="5" t="str">
        <f t="shared" si="0"/>
        <v>2 13</v>
      </c>
    </row>
    <row r="64" spans="1:42" x14ac:dyDescent="0.2">
      <c r="A64" s="2" t="s">
        <v>908</v>
      </c>
      <c r="B64" s="2" t="s">
        <v>909</v>
      </c>
      <c r="C64" s="35">
        <v>4</v>
      </c>
      <c r="D64" s="26">
        <v>19.64</v>
      </c>
      <c r="E64" s="36">
        <v>19.64</v>
      </c>
      <c r="F64" s="35">
        <v>8</v>
      </c>
      <c r="G64" s="26">
        <v>42.65</v>
      </c>
      <c r="H64" s="36">
        <v>43.35</v>
      </c>
      <c r="I64" s="35" t="s">
        <v>400</v>
      </c>
      <c r="J64" s="26" t="s">
        <v>400</v>
      </c>
      <c r="K64" s="36" t="s">
        <v>400</v>
      </c>
      <c r="L64" s="35">
        <v>3</v>
      </c>
      <c r="M64" s="26">
        <v>21.88</v>
      </c>
      <c r="N64" s="36">
        <v>22.48</v>
      </c>
      <c r="O64" s="35">
        <v>18</v>
      </c>
      <c r="P64" s="26">
        <v>94.8</v>
      </c>
      <c r="Q64" s="36">
        <v>95.45</v>
      </c>
      <c r="R64" s="35">
        <v>13</v>
      </c>
      <c r="S64" s="26">
        <v>133.56</v>
      </c>
      <c r="T64" s="36">
        <v>133.94999999999999</v>
      </c>
      <c r="U64" s="35">
        <v>12</v>
      </c>
      <c r="V64" s="26">
        <v>57.04</v>
      </c>
      <c r="W64" s="36">
        <v>57</v>
      </c>
      <c r="X64" s="35">
        <v>7</v>
      </c>
      <c r="Y64" s="26">
        <v>14.41</v>
      </c>
      <c r="Z64" s="36">
        <v>14.63</v>
      </c>
      <c r="AA64" s="35"/>
      <c r="AB64" s="26"/>
      <c r="AC64" s="36"/>
      <c r="AD64" s="35" t="s">
        <v>400</v>
      </c>
      <c r="AE64" s="26" t="s">
        <v>400</v>
      </c>
      <c r="AF64" s="36" t="s">
        <v>400</v>
      </c>
      <c r="AG64" s="35" t="s">
        <v>400</v>
      </c>
      <c r="AH64" s="26" t="s">
        <v>400</v>
      </c>
      <c r="AI64" s="36" t="s">
        <v>400</v>
      </c>
      <c r="AJ64" s="35">
        <v>8</v>
      </c>
      <c r="AK64" s="26">
        <v>66.05</v>
      </c>
      <c r="AL64" s="36">
        <v>67.55</v>
      </c>
      <c r="AM64" s="35">
        <v>8</v>
      </c>
      <c r="AN64" s="26">
        <v>24.99</v>
      </c>
      <c r="AO64" s="36">
        <v>25.07</v>
      </c>
      <c r="AP64" s="5" t="str">
        <f t="shared" si="0"/>
        <v>3 12</v>
      </c>
    </row>
    <row r="65" spans="1:42" x14ac:dyDescent="0.2">
      <c r="A65" s="2" t="s">
        <v>258</v>
      </c>
      <c r="B65" s="2" t="s">
        <v>910</v>
      </c>
      <c r="C65" s="35"/>
      <c r="D65" s="26"/>
      <c r="E65" s="36"/>
      <c r="F65" s="35" t="s">
        <v>400</v>
      </c>
      <c r="G65" s="26" t="s">
        <v>400</v>
      </c>
      <c r="H65" s="36" t="s">
        <v>400</v>
      </c>
      <c r="I65" s="35"/>
      <c r="J65" s="26"/>
      <c r="K65" s="36"/>
      <c r="L65" s="35"/>
      <c r="M65" s="26"/>
      <c r="N65" s="36"/>
      <c r="O65" s="35"/>
      <c r="P65" s="26"/>
      <c r="Q65" s="36"/>
      <c r="R65" s="35" t="s">
        <v>400</v>
      </c>
      <c r="S65" s="26" t="s">
        <v>400</v>
      </c>
      <c r="T65" s="36" t="s">
        <v>400</v>
      </c>
      <c r="U65" s="35"/>
      <c r="V65" s="26"/>
      <c r="W65" s="36"/>
      <c r="X65" s="35" t="s">
        <v>400</v>
      </c>
      <c r="Y65" s="26" t="s">
        <v>400</v>
      </c>
      <c r="Z65" s="36" t="s">
        <v>400</v>
      </c>
      <c r="AA65" s="35"/>
      <c r="AB65" s="26"/>
      <c r="AC65" s="36"/>
      <c r="AD65" s="35"/>
      <c r="AE65" s="26"/>
      <c r="AF65" s="36"/>
      <c r="AG65" s="35" t="s">
        <v>400</v>
      </c>
      <c r="AH65" s="26" t="s">
        <v>400</v>
      </c>
      <c r="AI65" s="36" t="s">
        <v>400</v>
      </c>
      <c r="AJ65" s="35" t="s">
        <v>400</v>
      </c>
      <c r="AK65" s="26" t="s">
        <v>400</v>
      </c>
      <c r="AL65" s="36" t="s">
        <v>400</v>
      </c>
      <c r="AM65" s="35" t="s">
        <v>400</v>
      </c>
      <c r="AN65" s="26" t="s">
        <v>400</v>
      </c>
      <c r="AO65" s="36" t="s">
        <v>400</v>
      </c>
      <c r="AP65" s="5" t="str">
        <f t="shared" si="0"/>
        <v>6 6</v>
      </c>
    </row>
    <row r="66" spans="1:42" x14ac:dyDescent="0.2">
      <c r="A66" s="2" t="s">
        <v>911</v>
      </c>
      <c r="B66" s="2" t="s">
        <v>912</v>
      </c>
      <c r="C66" s="35"/>
      <c r="D66" s="26"/>
      <c r="E66" s="36"/>
      <c r="F66" s="35"/>
      <c r="G66" s="26"/>
      <c r="H66" s="36"/>
      <c r="I66" s="35">
        <v>14</v>
      </c>
      <c r="J66" s="26">
        <v>84.36</v>
      </c>
      <c r="K66" s="36">
        <v>84.29</v>
      </c>
      <c r="L66" s="35"/>
      <c r="M66" s="26"/>
      <c r="N66" s="36"/>
      <c r="O66" s="35">
        <v>4</v>
      </c>
      <c r="P66" s="26">
        <v>24.14</v>
      </c>
      <c r="Q66" s="36">
        <v>24.73</v>
      </c>
      <c r="R66" s="35">
        <v>4</v>
      </c>
      <c r="S66" s="26">
        <v>36.74</v>
      </c>
      <c r="T66" s="36">
        <v>37.39</v>
      </c>
      <c r="U66" s="35" t="s">
        <v>400</v>
      </c>
      <c r="V66" s="26" t="s">
        <v>400</v>
      </c>
      <c r="W66" s="36" t="s">
        <v>400</v>
      </c>
      <c r="X66" s="35"/>
      <c r="Y66" s="26"/>
      <c r="Z66" s="36"/>
      <c r="AA66" s="35"/>
      <c r="AB66" s="26"/>
      <c r="AC66" s="36"/>
      <c r="AD66" s="35" t="s">
        <v>400</v>
      </c>
      <c r="AE66" s="26" t="s">
        <v>400</v>
      </c>
      <c r="AF66" s="36" t="s">
        <v>400</v>
      </c>
      <c r="AG66" s="35"/>
      <c r="AH66" s="26"/>
      <c r="AI66" s="36"/>
      <c r="AJ66" s="35">
        <v>34</v>
      </c>
      <c r="AK66" s="26">
        <v>304.99</v>
      </c>
      <c r="AL66" s="36">
        <v>309.22000000000003</v>
      </c>
      <c r="AM66" s="35">
        <v>6</v>
      </c>
      <c r="AN66" s="26">
        <v>34.57</v>
      </c>
      <c r="AO66" s="36">
        <v>34.93</v>
      </c>
      <c r="AP66" s="5" t="str">
        <f t="shared" si="0"/>
        <v>2 7</v>
      </c>
    </row>
    <row r="67" spans="1:42" x14ac:dyDescent="0.2">
      <c r="A67" s="2" t="s">
        <v>259</v>
      </c>
      <c r="B67" s="2" t="s">
        <v>344</v>
      </c>
      <c r="C67" s="35" t="s">
        <v>400</v>
      </c>
      <c r="D67" s="26" t="s">
        <v>400</v>
      </c>
      <c r="E67" s="36" t="s">
        <v>400</v>
      </c>
      <c r="F67" s="35">
        <v>3</v>
      </c>
      <c r="G67" s="26">
        <v>0.23</v>
      </c>
      <c r="H67" s="36">
        <v>0.23</v>
      </c>
      <c r="I67" s="35">
        <v>5</v>
      </c>
      <c r="J67" s="26">
        <v>1.5</v>
      </c>
      <c r="K67" s="36">
        <v>1.43</v>
      </c>
      <c r="L67" s="35" t="s">
        <v>400</v>
      </c>
      <c r="M67" s="26" t="s">
        <v>400</v>
      </c>
      <c r="N67" s="36" t="s">
        <v>400</v>
      </c>
      <c r="O67" s="35" t="s">
        <v>400</v>
      </c>
      <c r="P67" s="26" t="s">
        <v>400</v>
      </c>
      <c r="Q67" s="36" t="s">
        <v>400</v>
      </c>
      <c r="R67" s="35">
        <v>5</v>
      </c>
      <c r="S67" s="26">
        <v>1.41</v>
      </c>
      <c r="T67" s="36">
        <v>1.17</v>
      </c>
      <c r="U67" s="35"/>
      <c r="V67" s="26"/>
      <c r="W67" s="36"/>
      <c r="X67" s="35" t="s">
        <v>400</v>
      </c>
      <c r="Y67" s="26" t="s">
        <v>400</v>
      </c>
      <c r="Z67" s="36" t="s">
        <v>400</v>
      </c>
      <c r="AA67" s="35" t="s">
        <v>400</v>
      </c>
      <c r="AB67" s="26" t="s">
        <v>400</v>
      </c>
      <c r="AC67" s="36" t="s">
        <v>400</v>
      </c>
      <c r="AD67" s="35"/>
      <c r="AE67" s="26"/>
      <c r="AF67" s="36"/>
      <c r="AG67" s="35"/>
      <c r="AH67" s="26"/>
      <c r="AI67" s="36"/>
      <c r="AJ67" s="35">
        <v>3</v>
      </c>
      <c r="AK67" s="26">
        <v>0.26</v>
      </c>
      <c r="AL67" s="36">
        <v>0.26</v>
      </c>
      <c r="AM67" s="35" t="s">
        <v>400</v>
      </c>
      <c r="AN67" s="26" t="s">
        <v>400</v>
      </c>
      <c r="AO67" s="36" t="s">
        <v>400</v>
      </c>
      <c r="AP67" s="5" t="str">
        <f t="shared" si="0"/>
        <v>6 10</v>
      </c>
    </row>
    <row r="68" spans="1:42" x14ac:dyDescent="0.2">
      <c r="A68" s="2" t="s">
        <v>913</v>
      </c>
      <c r="B68" s="2" t="s">
        <v>914</v>
      </c>
      <c r="C68" s="35" t="s">
        <v>400</v>
      </c>
      <c r="D68" s="26" t="s">
        <v>400</v>
      </c>
      <c r="E68" s="36" t="s">
        <v>400</v>
      </c>
      <c r="F68" s="35" t="s">
        <v>400</v>
      </c>
      <c r="G68" s="26" t="s">
        <v>400</v>
      </c>
      <c r="H68" s="36" t="s">
        <v>400</v>
      </c>
      <c r="I68" s="35" t="s">
        <v>400</v>
      </c>
      <c r="J68" s="26" t="s">
        <v>400</v>
      </c>
      <c r="K68" s="36" t="s">
        <v>400</v>
      </c>
      <c r="L68" s="35">
        <v>4</v>
      </c>
      <c r="M68" s="26">
        <v>8.07</v>
      </c>
      <c r="N68" s="36">
        <v>8.07</v>
      </c>
      <c r="O68" s="35">
        <v>5</v>
      </c>
      <c r="P68" s="26">
        <v>1.99</v>
      </c>
      <c r="Q68" s="36">
        <v>1.98</v>
      </c>
      <c r="R68" s="35" t="s">
        <v>400</v>
      </c>
      <c r="S68" s="26" t="s">
        <v>400</v>
      </c>
      <c r="T68" s="36" t="s">
        <v>400</v>
      </c>
      <c r="U68" s="35">
        <v>4</v>
      </c>
      <c r="V68" s="26">
        <v>2.17</v>
      </c>
      <c r="W68" s="36">
        <v>2.0299999999999998</v>
      </c>
      <c r="X68" s="35" t="s">
        <v>400</v>
      </c>
      <c r="Y68" s="26" t="s">
        <v>400</v>
      </c>
      <c r="Z68" s="36" t="s">
        <v>400</v>
      </c>
      <c r="AA68" s="35"/>
      <c r="AB68" s="26"/>
      <c r="AC68" s="36"/>
      <c r="AD68" s="35" t="s">
        <v>400</v>
      </c>
      <c r="AE68" s="26" t="s">
        <v>400</v>
      </c>
      <c r="AF68" s="36" t="s">
        <v>400</v>
      </c>
      <c r="AG68" s="35" t="s">
        <v>400</v>
      </c>
      <c r="AH68" s="26" t="s">
        <v>400</v>
      </c>
      <c r="AI68" s="36" t="s">
        <v>400</v>
      </c>
      <c r="AJ68" s="35" t="s">
        <v>400</v>
      </c>
      <c r="AK68" s="26" t="s">
        <v>400</v>
      </c>
      <c r="AL68" s="36" t="s">
        <v>400</v>
      </c>
      <c r="AM68" s="35" t="s">
        <v>400</v>
      </c>
      <c r="AN68" s="26" t="s">
        <v>400</v>
      </c>
      <c r="AO68" s="36" t="s">
        <v>400</v>
      </c>
      <c r="AP68" s="5" t="str">
        <f t="shared" si="0"/>
        <v>9 12</v>
      </c>
    </row>
    <row r="69" spans="1:42" x14ac:dyDescent="0.2">
      <c r="A69" s="2" t="s">
        <v>915</v>
      </c>
      <c r="B69" s="2" t="s">
        <v>916</v>
      </c>
      <c r="C69" s="35">
        <v>292</v>
      </c>
      <c r="D69" s="26">
        <v>905.33</v>
      </c>
      <c r="E69" s="36">
        <v>895.76</v>
      </c>
      <c r="F69" s="35">
        <v>1998</v>
      </c>
      <c r="G69" s="26">
        <v>10645.02</v>
      </c>
      <c r="H69" s="36">
        <v>10445.11</v>
      </c>
      <c r="I69" s="35">
        <v>57</v>
      </c>
      <c r="J69" s="26">
        <v>105.62</v>
      </c>
      <c r="K69" s="36">
        <v>105.82</v>
      </c>
      <c r="L69" s="35">
        <v>1168</v>
      </c>
      <c r="M69" s="26">
        <v>5592.88</v>
      </c>
      <c r="N69" s="36">
        <v>5486.25</v>
      </c>
      <c r="O69" s="35">
        <v>2457</v>
      </c>
      <c r="P69" s="26">
        <v>15791.7</v>
      </c>
      <c r="Q69" s="36">
        <v>15651.73</v>
      </c>
      <c r="R69" s="35">
        <v>3911</v>
      </c>
      <c r="S69" s="26">
        <v>21316.35</v>
      </c>
      <c r="T69" s="36">
        <v>21081.47</v>
      </c>
      <c r="U69" s="35">
        <v>1533</v>
      </c>
      <c r="V69" s="26">
        <v>6009.52</v>
      </c>
      <c r="W69" s="36">
        <v>5939.41</v>
      </c>
      <c r="X69" s="35">
        <v>578</v>
      </c>
      <c r="Y69" s="26">
        <v>2412.5300000000002</v>
      </c>
      <c r="Z69" s="36">
        <v>2402.73</v>
      </c>
      <c r="AA69" s="35">
        <v>10</v>
      </c>
      <c r="AB69" s="26">
        <v>8.66</v>
      </c>
      <c r="AC69" s="36">
        <v>8.6300000000000008</v>
      </c>
      <c r="AD69" s="35">
        <v>1204</v>
      </c>
      <c r="AE69" s="26">
        <v>4285.84</v>
      </c>
      <c r="AF69" s="36">
        <v>4249.7700000000004</v>
      </c>
      <c r="AG69" s="35">
        <v>498</v>
      </c>
      <c r="AH69" s="26">
        <v>2528.1</v>
      </c>
      <c r="AI69" s="36">
        <v>2417.6</v>
      </c>
      <c r="AJ69" s="35">
        <v>1610</v>
      </c>
      <c r="AK69" s="26">
        <v>6673.5</v>
      </c>
      <c r="AL69" s="36">
        <v>6619.63</v>
      </c>
      <c r="AM69" s="35">
        <v>2182</v>
      </c>
      <c r="AN69" s="26">
        <v>11064.14</v>
      </c>
      <c r="AO69" s="36">
        <v>10913.38</v>
      </c>
      <c r="AP69" s="5" t="str">
        <f t="shared" si="0"/>
        <v>0 13</v>
      </c>
    </row>
    <row r="70" spans="1:42" x14ac:dyDescent="0.2">
      <c r="A70" s="2" t="s">
        <v>260</v>
      </c>
      <c r="B70" s="2" t="s">
        <v>917</v>
      </c>
      <c r="C70" s="35"/>
      <c r="D70" s="26"/>
      <c r="E70" s="36"/>
      <c r="F70" s="35" t="s">
        <v>400</v>
      </c>
      <c r="G70" s="26" t="s">
        <v>400</v>
      </c>
      <c r="H70" s="36" t="s">
        <v>400</v>
      </c>
      <c r="I70" s="35"/>
      <c r="J70" s="26"/>
      <c r="K70" s="36"/>
      <c r="L70" s="35"/>
      <c r="M70" s="26"/>
      <c r="N70" s="36"/>
      <c r="O70" s="35" t="s">
        <v>400</v>
      </c>
      <c r="P70" s="26" t="s">
        <v>400</v>
      </c>
      <c r="Q70" s="36" t="s">
        <v>400</v>
      </c>
      <c r="R70" s="35">
        <v>7</v>
      </c>
      <c r="S70" s="26">
        <v>7.15</v>
      </c>
      <c r="T70" s="36">
        <v>6.95</v>
      </c>
      <c r="U70" s="35">
        <v>3</v>
      </c>
      <c r="V70" s="26">
        <v>4.66</v>
      </c>
      <c r="W70" s="36">
        <v>4.5999999999999996</v>
      </c>
      <c r="X70" s="35"/>
      <c r="Y70" s="26"/>
      <c r="Z70" s="36"/>
      <c r="AA70" s="35"/>
      <c r="AB70" s="26"/>
      <c r="AC70" s="36"/>
      <c r="AD70" s="35">
        <v>3</v>
      </c>
      <c r="AE70" s="26">
        <v>0.72</v>
      </c>
      <c r="AF70" s="36">
        <v>0.72</v>
      </c>
      <c r="AG70" s="35" t="s">
        <v>400</v>
      </c>
      <c r="AH70" s="26" t="s">
        <v>400</v>
      </c>
      <c r="AI70" s="36" t="s">
        <v>400</v>
      </c>
      <c r="AJ70" s="35">
        <v>7</v>
      </c>
      <c r="AK70" s="26">
        <v>38.83</v>
      </c>
      <c r="AL70" s="36">
        <v>32.28</v>
      </c>
      <c r="AM70" s="35">
        <v>4</v>
      </c>
      <c r="AN70" s="26">
        <v>7.43</v>
      </c>
      <c r="AO70" s="36">
        <v>7.22</v>
      </c>
      <c r="AP70" s="5" t="str">
        <f t="shared" si="0"/>
        <v>3 8</v>
      </c>
    </row>
    <row r="71" spans="1:42" x14ac:dyDescent="0.2">
      <c r="A71" s="2" t="s">
        <v>261</v>
      </c>
      <c r="B71" s="2" t="s">
        <v>918</v>
      </c>
      <c r="C71" s="35" t="s">
        <v>400</v>
      </c>
      <c r="D71" s="26" t="s">
        <v>400</v>
      </c>
      <c r="E71" s="36" t="s">
        <v>400</v>
      </c>
      <c r="F71" s="35">
        <v>27</v>
      </c>
      <c r="G71" s="26">
        <v>62.68</v>
      </c>
      <c r="H71" s="36">
        <v>63.35</v>
      </c>
      <c r="I71" s="35">
        <v>11</v>
      </c>
      <c r="J71" s="26">
        <v>37.71</v>
      </c>
      <c r="K71" s="36">
        <v>37.659999999999997</v>
      </c>
      <c r="L71" s="35">
        <v>97</v>
      </c>
      <c r="M71" s="26">
        <v>565.92999999999995</v>
      </c>
      <c r="N71" s="36">
        <v>559.01</v>
      </c>
      <c r="O71" s="35">
        <v>7</v>
      </c>
      <c r="P71" s="26">
        <v>92.25</v>
      </c>
      <c r="Q71" s="36">
        <v>92.99</v>
      </c>
      <c r="R71" s="35">
        <v>6</v>
      </c>
      <c r="S71" s="26">
        <v>27.59</v>
      </c>
      <c r="T71" s="36">
        <v>27.67</v>
      </c>
      <c r="U71" s="35">
        <v>17</v>
      </c>
      <c r="V71" s="26">
        <v>62.37</v>
      </c>
      <c r="W71" s="36">
        <v>62.34</v>
      </c>
      <c r="X71" s="35">
        <v>37</v>
      </c>
      <c r="Y71" s="26">
        <v>201.15</v>
      </c>
      <c r="Z71" s="36">
        <v>201.1</v>
      </c>
      <c r="AA71" s="35" t="s">
        <v>400</v>
      </c>
      <c r="AB71" s="26" t="s">
        <v>400</v>
      </c>
      <c r="AC71" s="36" t="s">
        <v>400</v>
      </c>
      <c r="AD71" s="35"/>
      <c r="AE71" s="26"/>
      <c r="AF71" s="36"/>
      <c r="AG71" s="35">
        <v>5</v>
      </c>
      <c r="AH71" s="26">
        <v>1.94</v>
      </c>
      <c r="AI71" s="36">
        <v>1.92</v>
      </c>
      <c r="AJ71" s="35">
        <v>9</v>
      </c>
      <c r="AK71" s="26">
        <v>12.68</v>
      </c>
      <c r="AL71" s="36">
        <v>12.74</v>
      </c>
      <c r="AM71" s="35">
        <v>15</v>
      </c>
      <c r="AN71" s="26">
        <v>132.12</v>
      </c>
      <c r="AO71" s="36">
        <v>131.57</v>
      </c>
      <c r="AP71" s="5" t="str">
        <f t="shared" si="0"/>
        <v>2 12</v>
      </c>
    </row>
    <row r="72" spans="1:42" x14ac:dyDescent="0.2">
      <c r="A72" s="2" t="s">
        <v>262</v>
      </c>
      <c r="B72" s="2" t="s">
        <v>919</v>
      </c>
      <c r="C72" s="35"/>
      <c r="D72" s="26"/>
      <c r="E72" s="36"/>
      <c r="F72" s="35">
        <v>6</v>
      </c>
      <c r="G72" s="26">
        <v>18.21</v>
      </c>
      <c r="H72" s="36">
        <v>18.39</v>
      </c>
      <c r="I72" s="35" t="s">
        <v>400</v>
      </c>
      <c r="J72" s="26" t="s">
        <v>400</v>
      </c>
      <c r="K72" s="36" t="s">
        <v>400</v>
      </c>
      <c r="L72" s="35">
        <v>20</v>
      </c>
      <c r="M72" s="26">
        <v>125.56</v>
      </c>
      <c r="N72" s="36">
        <v>124.85</v>
      </c>
      <c r="O72" s="35">
        <v>6</v>
      </c>
      <c r="P72" s="26">
        <v>62.72</v>
      </c>
      <c r="Q72" s="36">
        <v>62.98</v>
      </c>
      <c r="R72" s="35">
        <v>11</v>
      </c>
      <c r="S72" s="26">
        <v>27.17</v>
      </c>
      <c r="T72" s="36">
        <v>27.14</v>
      </c>
      <c r="U72" s="35">
        <v>5</v>
      </c>
      <c r="V72" s="26">
        <v>35.700000000000003</v>
      </c>
      <c r="W72" s="36">
        <v>38.56</v>
      </c>
      <c r="X72" s="35">
        <v>4</v>
      </c>
      <c r="Y72" s="26">
        <v>2.63</v>
      </c>
      <c r="Z72" s="36">
        <v>2.68</v>
      </c>
      <c r="AA72" s="35" t="s">
        <v>400</v>
      </c>
      <c r="AB72" s="26" t="s">
        <v>400</v>
      </c>
      <c r="AC72" s="36" t="s">
        <v>400</v>
      </c>
      <c r="AD72" s="35"/>
      <c r="AE72" s="26"/>
      <c r="AF72" s="36"/>
      <c r="AG72" s="35">
        <v>15</v>
      </c>
      <c r="AH72" s="26">
        <v>58.65</v>
      </c>
      <c r="AI72" s="36">
        <v>58.52</v>
      </c>
      <c r="AJ72" s="35">
        <v>3</v>
      </c>
      <c r="AK72" s="26">
        <v>0.27</v>
      </c>
      <c r="AL72" s="36">
        <v>0.27</v>
      </c>
      <c r="AM72" s="35">
        <v>8</v>
      </c>
      <c r="AN72" s="26">
        <v>23.28</v>
      </c>
      <c r="AO72" s="36">
        <v>23.27</v>
      </c>
      <c r="AP72" s="5" t="str">
        <f t="shared" si="0"/>
        <v>2 11</v>
      </c>
    </row>
    <row r="73" spans="1:42" x14ac:dyDescent="0.2">
      <c r="A73" s="2" t="s">
        <v>263</v>
      </c>
      <c r="B73" s="2" t="s">
        <v>405</v>
      </c>
      <c r="C73" s="35"/>
      <c r="D73" s="26"/>
      <c r="E73" s="36"/>
      <c r="F73" s="35" t="s">
        <v>400</v>
      </c>
      <c r="G73" s="26" t="s">
        <v>400</v>
      </c>
      <c r="H73" s="36" t="s">
        <v>400</v>
      </c>
      <c r="I73" s="35">
        <v>8</v>
      </c>
      <c r="J73" s="26">
        <v>31.37</v>
      </c>
      <c r="K73" s="36">
        <v>31.54</v>
      </c>
      <c r="L73" s="35"/>
      <c r="M73" s="26"/>
      <c r="N73" s="36"/>
      <c r="O73" s="35">
        <v>5</v>
      </c>
      <c r="P73" s="26">
        <v>20.03</v>
      </c>
      <c r="Q73" s="36">
        <v>20</v>
      </c>
      <c r="R73" s="35">
        <v>6</v>
      </c>
      <c r="S73" s="26">
        <v>26.79</v>
      </c>
      <c r="T73" s="36">
        <v>26.75</v>
      </c>
      <c r="U73" s="35"/>
      <c r="V73" s="26"/>
      <c r="W73" s="36"/>
      <c r="X73" s="35"/>
      <c r="Y73" s="26"/>
      <c r="Z73" s="36"/>
      <c r="AA73" s="35" t="s">
        <v>400</v>
      </c>
      <c r="AB73" s="26" t="s">
        <v>400</v>
      </c>
      <c r="AC73" s="36" t="s">
        <v>400</v>
      </c>
      <c r="AD73" s="35" t="s">
        <v>400</v>
      </c>
      <c r="AE73" s="26" t="s">
        <v>400</v>
      </c>
      <c r="AF73" s="36" t="s">
        <v>400</v>
      </c>
      <c r="AG73" s="35"/>
      <c r="AH73" s="26"/>
      <c r="AI73" s="36"/>
      <c r="AJ73" s="35">
        <v>33</v>
      </c>
      <c r="AK73" s="26">
        <v>240.67</v>
      </c>
      <c r="AL73" s="36">
        <v>242.52</v>
      </c>
      <c r="AM73" s="35"/>
      <c r="AN73" s="26"/>
      <c r="AO73" s="36"/>
      <c r="AP73" s="5" t="str">
        <f t="shared" si="0"/>
        <v>3 7</v>
      </c>
    </row>
    <row r="74" spans="1:42" x14ac:dyDescent="0.2">
      <c r="A74" s="2" t="s">
        <v>264</v>
      </c>
      <c r="B74" s="2" t="s">
        <v>396</v>
      </c>
      <c r="C74" s="35" t="s">
        <v>400</v>
      </c>
      <c r="D74" s="26" t="s">
        <v>400</v>
      </c>
      <c r="E74" s="36" t="s">
        <v>400</v>
      </c>
      <c r="F74" s="35" t="s">
        <v>400</v>
      </c>
      <c r="G74" s="26" t="s">
        <v>400</v>
      </c>
      <c r="H74" s="36" t="s">
        <v>400</v>
      </c>
      <c r="I74" s="35">
        <v>4</v>
      </c>
      <c r="J74" s="26">
        <v>10.220000000000001</v>
      </c>
      <c r="K74" s="36">
        <v>10.220000000000001</v>
      </c>
      <c r="L74" s="35"/>
      <c r="M74" s="26"/>
      <c r="N74" s="36"/>
      <c r="O74" s="35" t="s">
        <v>400</v>
      </c>
      <c r="P74" s="26" t="s">
        <v>400</v>
      </c>
      <c r="Q74" s="36" t="s">
        <v>400</v>
      </c>
      <c r="R74" s="35"/>
      <c r="S74" s="26"/>
      <c r="T74" s="36"/>
      <c r="U74" s="35" t="s">
        <v>400</v>
      </c>
      <c r="V74" s="26" t="s">
        <v>400</v>
      </c>
      <c r="W74" s="36" t="s">
        <v>400</v>
      </c>
      <c r="X74" s="35">
        <v>5</v>
      </c>
      <c r="Y74" s="26">
        <v>6.97</v>
      </c>
      <c r="Z74" s="36">
        <v>6.96</v>
      </c>
      <c r="AA74" s="35"/>
      <c r="AB74" s="26"/>
      <c r="AC74" s="36"/>
      <c r="AD74" s="35" t="s">
        <v>400</v>
      </c>
      <c r="AE74" s="26" t="s">
        <v>400</v>
      </c>
      <c r="AF74" s="36" t="s">
        <v>400</v>
      </c>
      <c r="AG74" s="35"/>
      <c r="AH74" s="26"/>
      <c r="AI74" s="36"/>
      <c r="AJ74" s="35" t="s">
        <v>400</v>
      </c>
      <c r="AK74" s="26" t="s">
        <v>400</v>
      </c>
      <c r="AL74" s="36" t="s">
        <v>400</v>
      </c>
      <c r="AM74" s="35"/>
      <c r="AN74" s="26"/>
      <c r="AO74" s="36"/>
      <c r="AP74" s="5" t="str">
        <f t="shared" si="0"/>
        <v>6 8</v>
      </c>
    </row>
    <row r="75" spans="1:42" x14ac:dyDescent="0.2">
      <c r="A75" s="2" t="s">
        <v>265</v>
      </c>
      <c r="B75" s="2" t="s">
        <v>920</v>
      </c>
      <c r="C75" s="35">
        <v>13</v>
      </c>
      <c r="D75" s="26">
        <v>47.11</v>
      </c>
      <c r="E75" s="36">
        <v>47.55</v>
      </c>
      <c r="F75" s="35">
        <v>26</v>
      </c>
      <c r="G75" s="26">
        <v>154.82</v>
      </c>
      <c r="H75" s="36">
        <v>154.91</v>
      </c>
      <c r="I75" s="35">
        <v>22</v>
      </c>
      <c r="J75" s="26">
        <v>66.3</v>
      </c>
      <c r="K75" s="36">
        <v>66.569999999999993</v>
      </c>
      <c r="L75" s="35">
        <v>25</v>
      </c>
      <c r="M75" s="26">
        <v>115.93</v>
      </c>
      <c r="N75" s="36">
        <v>116.79</v>
      </c>
      <c r="O75" s="35">
        <v>53</v>
      </c>
      <c r="P75" s="26">
        <v>372.4</v>
      </c>
      <c r="Q75" s="36">
        <v>375.38</v>
      </c>
      <c r="R75" s="35">
        <v>114</v>
      </c>
      <c r="S75" s="26">
        <v>1106.21</v>
      </c>
      <c r="T75" s="36">
        <v>1116.51</v>
      </c>
      <c r="U75" s="35">
        <v>13</v>
      </c>
      <c r="V75" s="26">
        <v>55.59</v>
      </c>
      <c r="W75" s="36">
        <v>54.96</v>
      </c>
      <c r="X75" s="35" t="s">
        <v>400</v>
      </c>
      <c r="Y75" s="26" t="s">
        <v>400</v>
      </c>
      <c r="Z75" s="36" t="s">
        <v>400</v>
      </c>
      <c r="AA75" s="35">
        <v>16</v>
      </c>
      <c r="AB75" s="26">
        <v>54.71</v>
      </c>
      <c r="AC75" s="36">
        <v>54.51</v>
      </c>
      <c r="AD75" s="35">
        <v>6</v>
      </c>
      <c r="AE75" s="26">
        <v>40.03</v>
      </c>
      <c r="AF75" s="36">
        <v>40.11</v>
      </c>
      <c r="AG75" s="35" t="s">
        <v>400</v>
      </c>
      <c r="AH75" s="26" t="s">
        <v>400</v>
      </c>
      <c r="AI75" s="36" t="s">
        <v>400</v>
      </c>
      <c r="AJ75" s="35">
        <v>35</v>
      </c>
      <c r="AK75" s="26">
        <v>177.64</v>
      </c>
      <c r="AL75" s="36">
        <v>180.59</v>
      </c>
      <c r="AM75" s="35">
        <v>27</v>
      </c>
      <c r="AN75" s="26">
        <v>164.13</v>
      </c>
      <c r="AO75" s="36">
        <v>165.51</v>
      </c>
      <c r="AP75" s="5" t="str">
        <f t="shared" si="0"/>
        <v>2 13</v>
      </c>
    </row>
    <row r="76" spans="1:42" x14ac:dyDescent="0.2">
      <c r="A76" s="2" t="s">
        <v>266</v>
      </c>
      <c r="B76" s="2" t="s">
        <v>345</v>
      </c>
      <c r="C76" s="35"/>
      <c r="D76" s="26"/>
      <c r="E76" s="36"/>
      <c r="F76" s="35"/>
      <c r="G76" s="26"/>
      <c r="H76" s="36"/>
      <c r="I76" s="35"/>
      <c r="J76" s="26"/>
      <c r="K76" s="36"/>
      <c r="L76" s="35"/>
      <c r="M76" s="26"/>
      <c r="N76" s="36"/>
      <c r="O76" s="35"/>
      <c r="P76" s="26"/>
      <c r="Q76" s="36"/>
      <c r="R76" s="35" t="s">
        <v>400</v>
      </c>
      <c r="S76" s="26" t="s">
        <v>400</v>
      </c>
      <c r="T76" s="36" t="s">
        <v>400</v>
      </c>
      <c r="U76" s="35"/>
      <c r="V76" s="26"/>
      <c r="W76" s="36"/>
      <c r="X76" s="35"/>
      <c r="Y76" s="26"/>
      <c r="Z76" s="36"/>
      <c r="AA76" s="35"/>
      <c r="AB76" s="26"/>
      <c r="AC76" s="36"/>
      <c r="AD76" s="35"/>
      <c r="AE76" s="26"/>
      <c r="AF76" s="36"/>
      <c r="AG76" s="35"/>
      <c r="AH76" s="26"/>
      <c r="AI76" s="36"/>
      <c r="AJ76" s="35"/>
      <c r="AK76" s="26"/>
      <c r="AL76" s="36"/>
      <c r="AM76" s="35"/>
      <c r="AN76" s="26"/>
      <c r="AO76" s="36"/>
      <c r="AP76" s="5" t="str">
        <f t="shared" si="0"/>
        <v>1 1</v>
      </c>
    </row>
    <row r="77" spans="1:42" x14ac:dyDescent="0.2">
      <c r="A77" s="2" t="s">
        <v>267</v>
      </c>
      <c r="B77" s="2" t="s">
        <v>406</v>
      </c>
      <c r="C77" s="35" t="s">
        <v>400</v>
      </c>
      <c r="D77" s="26" t="s">
        <v>400</v>
      </c>
      <c r="E77" s="36" t="s">
        <v>400</v>
      </c>
      <c r="F77" s="35">
        <v>14</v>
      </c>
      <c r="G77" s="26">
        <v>129.84</v>
      </c>
      <c r="H77" s="36">
        <v>130.71</v>
      </c>
      <c r="I77" s="35" t="s">
        <v>400</v>
      </c>
      <c r="J77" s="26" t="s">
        <v>400</v>
      </c>
      <c r="K77" s="36" t="s">
        <v>400</v>
      </c>
      <c r="L77" s="35"/>
      <c r="M77" s="26"/>
      <c r="N77" s="36"/>
      <c r="O77" s="35">
        <v>23</v>
      </c>
      <c r="P77" s="26">
        <v>252.01</v>
      </c>
      <c r="Q77" s="36">
        <v>253.54</v>
      </c>
      <c r="R77" s="35">
        <v>24</v>
      </c>
      <c r="S77" s="26">
        <v>269.98</v>
      </c>
      <c r="T77" s="36">
        <v>272.13</v>
      </c>
      <c r="U77" s="35"/>
      <c r="V77" s="26"/>
      <c r="W77" s="36"/>
      <c r="X77" s="35">
        <v>5</v>
      </c>
      <c r="Y77" s="26">
        <v>27.32</v>
      </c>
      <c r="Z77" s="36">
        <v>27.45</v>
      </c>
      <c r="AA77" s="35"/>
      <c r="AB77" s="26"/>
      <c r="AC77" s="36"/>
      <c r="AD77" s="35"/>
      <c r="AE77" s="26"/>
      <c r="AF77" s="36"/>
      <c r="AG77" s="35"/>
      <c r="AH77" s="26"/>
      <c r="AI77" s="36"/>
      <c r="AJ77" s="35">
        <v>45</v>
      </c>
      <c r="AK77" s="26">
        <v>328.5</v>
      </c>
      <c r="AL77" s="36">
        <v>331.28</v>
      </c>
      <c r="AM77" s="35">
        <v>14</v>
      </c>
      <c r="AN77" s="26">
        <v>108.71</v>
      </c>
      <c r="AO77" s="36">
        <v>110</v>
      </c>
      <c r="AP77" s="5" t="str">
        <f t="shared" si="0"/>
        <v>2 8</v>
      </c>
    </row>
    <row r="78" spans="1:42" x14ac:dyDescent="0.2">
      <c r="A78" s="2" t="s">
        <v>268</v>
      </c>
      <c r="B78" s="2" t="s">
        <v>346</v>
      </c>
      <c r="C78" s="35">
        <v>4</v>
      </c>
      <c r="D78" s="26">
        <v>31.57</v>
      </c>
      <c r="E78" s="36">
        <v>31.87</v>
      </c>
      <c r="F78" s="35">
        <v>24</v>
      </c>
      <c r="G78" s="26">
        <v>248.6</v>
      </c>
      <c r="H78" s="36">
        <v>250.66</v>
      </c>
      <c r="I78" s="35">
        <v>5</v>
      </c>
      <c r="J78" s="26">
        <v>16.39</v>
      </c>
      <c r="K78" s="36">
        <v>16.36</v>
      </c>
      <c r="L78" s="35" t="s">
        <v>400</v>
      </c>
      <c r="M78" s="26" t="s">
        <v>400</v>
      </c>
      <c r="N78" s="36" t="s">
        <v>400</v>
      </c>
      <c r="O78" s="35">
        <v>69</v>
      </c>
      <c r="P78" s="26">
        <v>836.81</v>
      </c>
      <c r="Q78" s="36">
        <v>844.9</v>
      </c>
      <c r="R78" s="35">
        <v>49</v>
      </c>
      <c r="S78" s="26">
        <v>566.71</v>
      </c>
      <c r="T78" s="36">
        <v>574.16</v>
      </c>
      <c r="U78" s="35">
        <v>3</v>
      </c>
      <c r="V78" s="26">
        <v>35.049999999999997</v>
      </c>
      <c r="W78" s="36">
        <v>34.97</v>
      </c>
      <c r="X78" s="35" t="s">
        <v>400</v>
      </c>
      <c r="Y78" s="26" t="s">
        <v>400</v>
      </c>
      <c r="Z78" s="36" t="s">
        <v>400</v>
      </c>
      <c r="AA78" s="35"/>
      <c r="AB78" s="26"/>
      <c r="AC78" s="36"/>
      <c r="AD78" s="35" t="s">
        <v>400</v>
      </c>
      <c r="AE78" s="26" t="s">
        <v>400</v>
      </c>
      <c r="AF78" s="36" t="s">
        <v>400</v>
      </c>
      <c r="AG78" s="35"/>
      <c r="AH78" s="26"/>
      <c r="AI78" s="36"/>
      <c r="AJ78" s="35">
        <v>13</v>
      </c>
      <c r="AK78" s="26">
        <v>81.400000000000006</v>
      </c>
      <c r="AL78" s="36">
        <v>82.2</v>
      </c>
      <c r="AM78" s="35">
        <v>14</v>
      </c>
      <c r="AN78" s="26">
        <v>89.19</v>
      </c>
      <c r="AO78" s="36">
        <v>89.85</v>
      </c>
      <c r="AP78" s="5" t="str">
        <f t="shared" si="0"/>
        <v>3 11</v>
      </c>
    </row>
    <row r="79" spans="1:42" x14ac:dyDescent="0.2">
      <c r="A79" s="2" t="s">
        <v>269</v>
      </c>
      <c r="B79" s="2" t="s">
        <v>921</v>
      </c>
      <c r="C79" s="35" t="s">
        <v>400</v>
      </c>
      <c r="D79" s="26" t="s">
        <v>400</v>
      </c>
      <c r="E79" s="36" t="s">
        <v>400</v>
      </c>
      <c r="F79" s="35" t="s">
        <v>400</v>
      </c>
      <c r="G79" s="26" t="s">
        <v>400</v>
      </c>
      <c r="H79" s="36" t="s">
        <v>400</v>
      </c>
      <c r="I79" s="35"/>
      <c r="J79" s="26"/>
      <c r="K79" s="36"/>
      <c r="L79" s="35" t="s">
        <v>400</v>
      </c>
      <c r="M79" s="26" t="s">
        <v>400</v>
      </c>
      <c r="N79" s="36" t="s">
        <v>400</v>
      </c>
      <c r="O79" s="35">
        <v>12</v>
      </c>
      <c r="P79" s="26">
        <v>22.34</v>
      </c>
      <c r="Q79" s="36">
        <v>22.38</v>
      </c>
      <c r="R79" s="35">
        <v>14</v>
      </c>
      <c r="S79" s="26">
        <v>36.58</v>
      </c>
      <c r="T79" s="36">
        <v>37.36</v>
      </c>
      <c r="U79" s="35"/>
      <c r="V79" s="26"/>
      <c r="W79" s="36"/>
      <c r="X79" s="35" t="s">
        <v>400</v>
      </c>
      <c r="Y79" s="26" t="s">
        <v>400</v>
      </c>
      <c r="Z79" s="36" t="s">
        <v>400</v>
      </c>
      <c r="AA79" s="35"/>
      <c r="AB79" s="26"/>
      <c r="AC79" s="36"/>
      <c r="AD79" s="35" t="s">
        <v>400</v>
      </c>
      <c r="AE79" s="26" t="s">
        <v>400</v>
      </c>
      <c r="AF79" s="36" t="s">
        <v>400</v>
      </c>
      <c r="AG79" s="35"/>
      <c r="AH79" s="26"/>
      <c r="AI79" s="36"/>
      <c r="AJ79" s="35">
        <v>4</v>
      </c>
      <c r="AK79" s="26">
        <v>29.31</v>
      </c>
      <c r="AL79" s="36">
        <v>29.27</v>
      </c>
      <c r="AM79" s="35">
        <v>6</v>
      </c>
      <c r="AN79" s="26">
        <v>34.81</v>
      </c>
      <c r="AO79" s="36">
        <v>34.74</v>
      </c>
      <c r="AP79" s="5" t="str">
        <f t="shared" si="0"/>
        <v>5 9</v>
      </c>
    </row>
    <row r="80" spans="1:42" x14ac:dyDescent="0.2">
      <c r="A80" s="2" t="s">
        <v>270</v>
      </c>
      <c r="B80" s="2" t="s">
        <v>407</v>
      </c>
      <c r="C80" s="35">
        <v>452</v>
      </c>
      <c r="D80" s="26">
        <v>4845.08</v>
      </c>
      <c r="E80" s="36">
        <v>4888.1000000000004</v>
      </c>
      <c r="F80" s="35">
        <v>828</v>
      </c>
      <c r="G80" s="26">
        <v>10012.07</v>
      </c>
      <c r="H80" s="36">
        <v>9977.1200000000008</v>
      </c>
      <c r="I80" s="35">
        <v>1905</v>
      </c>
      <c r="J80" s="26">
        <v>23254.89</v>
      </c>
      <c r="K80" s="36">
        <v>23227.16</v>
      </c>
      <c r="L80" s="35">
        <v>676</v>
      </c>
      <c r="M80" s="26">
        <v>6821.68</v>
      </c>
      <c r="N80" s="36">
        <v>6769.11</v>
      </c>
      <c r="O80" s="35">
        <v>1145</v>
      </c>
      <c r="P80" s="26">
        <v>12683.52</v>
      </c>
      <c r="Q80" s="36">
        <v>12770.72</v>
      </c>
      <c r="R80" s="35">
        <v>1455</v>
      </c>
      <c r="S80" s="26">
        <v>20582.52</v>
      </c>
      <c r="T80" s="36">
        <v>20690</v>
      </c>
      <c r="U80" s="35">
        <v>382</v>
      </c>
      <c r="V80" s="26">
        <v>3228.18</v>
      </c>
      <c r="W80" s="36">
        <v>3210.44</v>
      </c>
      <c r="X80" s="35">
        <v>948</v>
      </c>
      <c r="Y80" s="26">
        <v>8137.48</v>
      </c>
      <c r="Z80" s="36">
        <v>8153.71</v>
      </c>
      <c r="AA80" s="35">
        <v>270</v>
      </c>
      <c r="AB80" s="26">
        <v>2532.1999999999998</v>
      </c>
      <c r="AC80" s="36">
        <v>2513.4899999999998</v>
      </c>
      <c r="AD80" s="35">
        <v>261</v>
      </c>
      <c r="AE80" s="26">
        <v>1331.52</v>
      </c>
      <c r="AF80" s="36">
        <v>1338.04</v>
      </c>
      <c r="AG80" s="35">
        <v>97</v>
      </c>
      <c r="AH80" s="26">
        <v>744.73</v>
      </c>
      <c r="AI80" s="36">
        <v>741.49</v>
      </c>
      <c r="AJ80" s="35">
        <v>1560</v>
      </c>
      <c r="AK80" s="26">
        <v>15869.12</v>
      </c>
      <c r="AL80" s="36">
        <v>15965.05</v>
      </c>
      <c r="AM80" s="35">
        <v>1092</v>
      </c>
      <c r="AN80" s="26">
        <v>10278.31</v>
      </c>
      <c r="AO80" s="36">
        <v>10313.9</v>
      </c>
      <c r="AP80" s="5" t="str">
        <f t="shared" si="0"/>
        <v>0 13</v>
      </c>
    </row>
    <row r="81" spans="1:42" x14ac:dyDescent="0.2">
      <c r="A81" s="2" t="s">
        <v>271</v>
      </c>
      <c r="B81" s="2" t="s">
        <v>922</v>
      </c>
      <c r="C81" s="35">
        <v>56</v>
      </c>
      <c r="D81" s="26">
        <v>341.13</v>
      </c>
      <c r="E81" s="36">
        <v>343.06</v>
      </c>
      <c r="F81" s="35">
        <v>23</v>
      </c>
      <c r="G81" s="26">
        <v>178</v>
      </c>
      <c r="H81" s="36">
        <v>177.46</v>
      </c>
      <c r="I81" s="35">
        <v>1709</v>
      </c>
      <c r="J81" s="26">
        <v>13479.6</v>
      </c>
      <c r="K81" s="36">
        <v>13442.8</v>
      </c>
      <c r="L81" s="35" t="s">
        <v>400</v>
      </c>
      <c r="M81" s="26" t="s">
        <v>400</v>
      </c>
      <c r="N81" s="36" t="s">
        <v>400</v>
      </c>
      <c r="O81" s="35">
        <v>69</v>
      </c>
      <c r="P81" s="26">
        <v>388.37</v>
      </c>
      <c r="Q81" s="36">
        <v>389.66</v>
      </c>
      <c r="R81" s="35">
        <v>46</v>
      </c>
      <c r="S81" s="26">
        <v>347.46</v>
      </c>
      <c r="T81" s="36">
        <v>348.91</v>
      </c>
      <c r="U81" s="35">
        <v>18</v>
      </c>
      <c r="V81" s="26">
        <v>98.19</v>
      </c>
      <c r="W81" s="36">
        <v>97.31</v>
      </c>
      <c r="X81" s="35">
        <v>243</v>
      </c>
      <c r="Y81" s="26">
        <v>1302.45</v>
      </c>
      <c r="Z81" s="36">
        <v>1303.07</v>
      </c>
      <c r="AA81" s="35">
        <v>289</v>
      </c>
      <c r="AB81" s="26">
        <v>2028.2</v>
      </c>
      <c r="AC81" s="36">
        <v>2015.7</v>
      </c>
      <c r="AD81" s="35">
        <v>71</v>
      </c>
      <c r="AE81" s="26">
        <v>309.08</v>
      </c>
      <c r="AF81" s="36">
        <v>310.26</v>
      </c>
      <c r="AG81" s="35" t="s">
        <v>400</v>
      </c>
      <c r="AH81" s="26" t="s">
        <v>400</v>
      </c>
      <c r="AI81" s="36" t="s">
        <v>400</v>
      </c>
      <c r="AJ81" s="35">
        <v>449</v>
      </c>
      <c r="AK81" s="26">
        <v>3521.3</v>
      </c>
      <c r="AL81" s="36">
        <v>3524.39</v>
      </c>
      <c r="AM81" s="35">
        <v>127</v>
      </c>
      <c r="AN81" s="26">
        <v>907.43</v>
      </c>
      <c r="AO81" s="36">
        <v>907.6</v>
      </c>
      <c r="AP81" s="5" t="str">
        <f t="shared" si="0"/>
        <v>2 13</v>
      </c>
    </row>
    <row r="82" spans="1:42" x14ac:dyDescent="0.2">
      <c r="A82" s="2" t="s">
        <v>923</v>
      </c>
      <c r="B82" s="2" t="s">
        <v>924</v>
      </c>
      <c r="C82" s="35">
        <v>3</v>
      </c>
      <c r="D82" s="26">
        <v>19.899999999999999</v>
      </c>
      <c r="E82" s="36">
        <v>19.82</v>
      </c>
      <c r="F82" s="35" t="s">
        <v>400</v>
      </c>
      <c r="G82" s="26" t="s">
        <v>400</v>
      </c>
      <c r="H82" s="36" t="s">
        <v>400</v>
      </c>
      <c r="I82" s="35">
        <v>35</v>
      </c>
      <c r="J82" s="26">
        <v>141.28</v>
      </c>
      <c r="K82" s="36">
        <v>140.99</v>
      </c>
      <c r="L82" s="35"/>
      <c r="M82" s="26"/>
      <c r="N82" s="36"/>
      <c r="O82" s="35" t="s">
        <v>400</v>
      </c>
      <c r="P82" s="26" t="s">
        <v>400</v>
      </c>
      <c r="Q82" s="36" t="s">
        <v>400</v>
      </c>
      <c r="R82" s="35">
        <v>4</v>
      </c>
      <c r="S82" s="26">
        <v>16.86</v>
      </c>
      <c r="T82" s="36">
        <v>16.86</v>
      </c>
      <c r="U82" s="35">
        <v>4</v>
      </c>
      <c r="V82" s="26">
        <v>10.23</v>
      </c>
      <c r="W82" s="36">
        <v>10.19</v>
      </c>
      <c r="X82" s="35">
        <v>15</v>
      </c>
      <c r="Y82" s="26">
        <v>38.11</v>
      </c>
      <c r="Z82" s="36">
        <v>38.14</v>
      </c>
      <c r="AA82" s="35">
        <v>32</v>
      </c>
      <c r="AB82" s="26">
        <v>137.38999999999999</v>
      </c>
      <c r="AC82" s="36">
        <v>137.01</v>
      </c>
      <c r="AD82" s="35">
        <v>3</v>
      </c>
      <c r="AE82" s="26">
        <v>15.73</v>
      </c>
      <c r="AF82" s="36">
        <v>15.75</v>
      </c>
      <c r="AG82" s="35"/>
      <c r="AH82" s="26"/>
      <c r="AI82" s="36"/>
      <c r="AJ82" s="35">
        <v>7</v>
      </c>
      <c r="AK82" s="26">
        <v>24.85</v>
      </c>
      <c r="AL82" s="36">
        <v>24.96</v>
      </c>
      <c r="AM82" s="35">
        <v>3</v>
      </c>
      <c r="AN82" s="26">
        <v>10.08</v>
      </c>
      <c r="AO82" s="36">
        <v>10.08</v>
      </c>
      <c r="AP82" s="5" t="str">
        <f t="shared" si="0"/>
        <v>2 11</v>
      </c>
    </row>
    <row r="83" spans="1:42" x14ac:dyDescent="0.2">
      <c r="A83" s="2" t="s">
        <v>925</v>
      </c>
      <c r="B83" s="2" t="s">
        <v>926</v>
      </c>
      <c r="C83" s="35">
        <v>76</v>
      </c>
      <c r="D83" s="26">
        <v>69.709999999999994</v>
      </c>
      <c r="E83" s="36">
        <v>68.55</v>
      </c>
      <c r="F83" s="35">
        <v>67</v>
      </c>
      <c r="G83" s="26">
        <v>86.29</v>
      </c>
      <c r="H83" s="36">
        <v>85.22</v>
      </c>
      <c r="I83" s="35">
        <v>102</v>
      </c>
      <c r="J83" s="26">
        <v>102.74</v>
      </c>
      <c r="K83" s="36">
        <v>101.13</v>
      </c>
      <c r="L83" s="35">
        <v>136</v>
      </c>
      <c r="M83" s="26">
        <v>246.49</v>
      </c>
      <c r="N83" s="36">
        <v>239.45</v>
      </c>
      <c r="O83" s="35">
        <v>110</v>
      </c>
      <c r="P83" s="26">
        <v>128.41999999999999</v>
      </c>
      <c r="Q83" s="36">
        <v>127.13</v>
      </c>
      <c r="R83" s="35">
        <v>80</v>
      </c>
      <c r="S83" s="26">
        <v>62.36</v>
      </c>
      <c r="T83" s="36">
        <v>61.3</v>
      </c>
      <c r="U83" s="35">
        <v>75</v>
      </c>
      <c r="V83" s="26">
        <v>93.09</v>
      </c>
      <c r="W83" s="36">
        <v>91.52</v>
      </c>
      <c r="X83" s="35">
        <v>72</v>
      </c>
      <c r="Y83" s="26">
        <v>73.31</v>
      </c>
      <c r="Z83" s="36">
        <v>71.45</v>
      </c>
      <c r="AA83" s="35">
        <v>35</v>
      </c>
      <c r="AB83" s="26">
        <v>17.57</v>
      </c>
      <c r="AC83" s="36">
        <v>17.649999999999999</v>
      </c>
      <c r="AD83" s="35">
        <v>69</v>
      </c>
      <c r="AE83" s="26">
        <v>61.24</v>
      </c>
      <c r="AF83" s="36">
        <v>61.16</v>
      </c>
      <c r="AG83" s="35">
        <v>54</v>
      </c>
      <c r="AH83" s="26">
        <v>165.71</v>
      </c>
      <c r="AI83" s="36">
        <v>123.19</v>
      </c>
      <c r="AJ83" s="35">
        <v>107</v>
      </c>
      <c r="AK83" s="26">
        <v>94.12</v>
      </c>
      <c r="AL83" s="36">
        <v>93.38</v>
      </c>
      <c r="AM83" s="35">
        <v>262</v>
      </c>
      <c r="AN83" s="26">
        <v>256.48</v>
      </c>
      <c r="AO83" s="36">
        <v>255.45</v>
      </c>
      <c r="AP83" s="5" t="str">
        <f t="shared" si="0"/>
        <v>0 13</v>
      </c>
    </row>
    <row r="84" spans="1:42" x14ac:dyDescent="0.2">
      <c r="A84" s="2" t="s">
        <v>272</v>
      </c>
      <c r="B84" s="2" t="s">
        <v>347</v>
      </c>
      <c r="C84" s="35"/>
      <c r="D84" s="26"/>
      <c r="E84" s="36"/>
      <c r="F84" s="35">
        <v>3</v>
      </c>
      <c r="G84" s="26">
        <v>5.0999999999999996</v>
      </c>
      <c r="H84" s="36">
        <v>5.09</v>
      </c>
      <c r="I84" s="35">
        <v>5</v>
      </c>
      <c r="J84" s="26">
        <v>19</v>
      </c>
      <c r="K84" s="36">
        <v>18.96</v>
      </c>
      <c r="L84" s="35">
        <v>4</v>
      </c>
      <c r="M84" s="26">
        <v>10.75</v>
      </c>
      <c r="N84" s="36">
        <v>10.82</v>
      </c>
      <c r="O84" s="35" t="s">
        <v>400</v>
      </c>
      <c r="P84" s="26" t="s">
        <v>400</v>
      </c>
      <c r="Q84" s="36" t="s">
        <v>400</v>
      </c>
      <c r="R84" s="35">
        <v>64</v>
      </c>
      <c r="S84" s="26">
        <v>1199.19</v>
      </c>
      <c r="T84" s="36">
        <v>1208.71</v>
      </c>
      <c r="U84" s="35" t="s">
        <v>400</v>
      </c>
      <c r="V84" s="26" t="s">
        <v>400</v>
      </c>
      <c r="W84" s="36" t="s">
        <v>400</v>
      </c>
      <c r="X84" s="35">
        <v>4</v>
      </c>
      <c r="Y84" s="26">
        <v>6.06</v>
      </c>
      <c r="Z84" s="36">
        <v>6.24</v>
      </c>
      <c r="AA84" s="35" t="s">
        <v>400</v>
      </c>
      <c r="AB84" s="26" t="s">
        <v>400</v>
      </c>
      <c r="AC84" s="36" t="s">
        <v>400</v>
      </c>
      <c r="AD84" s="35">
        <v>24</v>
      </c>
      <c r="AE84" s="26">
        <v>271.58</v>
      </c>
      <c r="AF84" s="36">
        <v>272.43</v>
      </c>
      <c r="AG84" s="35"/>
      <c r="AH84" s="26"/>
      <c r="AI84" s="36"/>
      <c r="AJ84" s="35">
        <v>6</v>
      </c>
      <c r="AK84" s="26">
        <v>6.61</v>
      </c>
      <c r="AL84" s="36">
        <v>6.61</v>
      </c>
      <c r="AM84" s="35">
        <v>5</v>
      </c>
      <c r="AN84" s="26">
        <v>14.98</v>
      </c>
      <c r="AO84" s="36">
        <v>15.07</v>
      </c>
      <c r="AP84" s="5" t="str">
        <f t="shared" si="0"/>
        <v>3 11</v>
      </c>
    </row>
    <row r="85" spans="1:42" x14ac:dyDescent="0.2">
      <c r="A85" s="2" t="s">
        <v>273</v>
      </c>
      <c r="B85" s="2" t="s">
        <v>927</v>
      </c>
      <c r="C85" s="35">
        <v>353</v>
      </c>
      <c r="D85" s="26">
        <v>7225.43</v>
      </c>
      <c r="E85" s="36">
        <v>7294.91</v>
      </c>
      <c r="F85" s="35">
        <v>207</v>
      </c>
      <c r="G85" s="26">
        <v>2158.09</v>
      </c>
      <c r="H85" s="36">
        <v>2181.7399999999998</v>
      </c>
      <c r="I85" s="35">
        <v>1477</v>
      </c>
      <c r="J85" s="26">
        <v>13242.84</v>
      </c>
      <c r="K85" s="36">
        <v>13277.94</v>
      </c>
      <c r="L85" s="35">
        <v>32</v>
      </c>
      <c r="M85" s="26">
        <v>339.92</v>
      </c>
      <c r="N85" s="36">
        <v>341.74</v>
      </c>
      <c r="O85" s="35">
        <v>1188</v>
      </c>
      <c r="P85" s="26">
        <v>22947.19</v>
      </c>
      <c r="Q85" s="36">
        <v>23139.119999999999</v>
      </c>
      <c r="R85" s="35">
        <v>1659</v>
      </c>
      <c r="S85" s="26">
        <v>40198.79</v>
      </c>
      <c r="T85" s="36">
        <v>40564.120000000003</v>
      </c>
      <c r="U85" s="35">
        <v>58</v>
      </c>
      <c r="V85" s="26">
        <v>624.19000000000005</v>
      </c>
      <c r="W85" s="36">
        <v>625.72</v>
      </c>
      <c r="X85" s="35">
        <v>670</v>
      </c>
      <c r="Y85" s="26">
        <v>5829.27</v>
      </c>
      <c r="Z85" s="36">
        <v>5895.54</v>
      </c>
      <c r="AA85" s="35">
        <v>47</v>
      </c>
      <c r="AB85" s="26">
        <v>253.35</v>
      </c>
      <c r="AC85" s="36">
        <v>252.44</v>
      </c>
      <c r="AD85" s="35">
        <v>1602</v>
      </c>
      <c r="AE85" s="26">
        <v>28366.65</v>
      </c>
      <c r="AF85" s="36">
        <v>28512.97</v>
      </c>
      <c r="AG85" s="35">
        <v>9</v>
      </c>
      <c r="AH85" s="26">
        <v>119.08</v>
      </c>
      <c r="AI85" s="36">
        <v>118.7</v>
      </c>
      <c r="AJ85" s="35">
        <v>969</v>
      </c>
      <c r="AK85" s="26">
        <v>12516.81</v>
      </c>
      <c r="AL85" s="36">
        <v>12659.26</v>
      </c>
      <c r="AM85" s="35">
        <v>1091</v>
      </c>
      <c r="AN85" s="26">
        <v>18061.45</v>
      </c>
      <c r="AO85" s="36">
        <v>18203.61</v>
      </c>
      <c r="AP85" s="5" t="str">
        <f t="shared" ref="AP85:AP148" si="1">COUNTIF(C85:AO85,"s")/3 &amp; " "&amp;13-COUNTBLANK(C85:AO85)/3</f>
        <v>0 13</v>
      </c>
    </row>
    <row r="86" spans="1:42" x14ac:dyDescent="0.2">
      <c r="A86" s="2" t="s">
        <v>375</v>
      </c>
      <c r="B86" s="2" t="s">
        <v>928</v>
      </c>
      <c r="C86" s="35">
        <v>48</v>
      </c>
      <c r="D86" s="26">
        <v>320.75</v>
      </c>
      <c r="E86" s="36">
        <v>322.61</v>
      </c>
      <c r="F86" s="35">
        <v>66</v>
      </c>
      <c r="G86" s="26">
        <v>637.59</v>
      </c>
      <c r="H86" s="36">
        <v>638.79</v>
      </c>
      <c r="I86" s="35">
        <v>277</v>
      </c>
      <c r="J86" s="26">
        <v>1797.37</v>
      </c>
      <c r="K86" s="36">
        <v>1792.75</v>
      </c>
      <c r="L86" s="35">
        <v>60</v>
      </c>
      <c r="M86" s="26">
        <v>395.7</v>
      </c>
      <c r="N86" s="36">
        <v>393.64</v>
      </c>
      <c r="O86" s="35">
        <v>136</v>
      </c>
      <c r="P86" s="26">
        <v>1856.36</v>
      </c>
      <c r="Q86" s="36">
        <v>1869.54</v>
      </c>
      <c r="R86" s="35">
        <v>148</v>
      </c>
      <c r="S86" s="26">
        <v>2259.4499999999998</v>
      </c>
      <c r="T86" s="36">
        <v>2271.81</v>
      </c>
      <c r="U86" s="35">
        <v>44</v>
      </c>
      <c r="V86" s="26">
        <v>348.46</v>
      </c>
      <c r="W86" s="36">
        <v>346.35</v>
      </c>
      <c r="X86" s="35">
        <v>54</v>
      </c>
      <c r="Y86" s="26">
        <v>386.47</v>
      </c>
      <c r="Z86" s="36">
        <v>387.02</v>
      </c>
      <c r="AA86" s="35">
        <v>66</v>
      </c>
      <c r="AB86" s="26">
        <v>300.79000000000002</v>
      </c>
      <c r="AC86" s="36">
        <v>298.83</v>
      </c>
      <c r="AD86" s="35">
        <v>35</v>
      </c>
      <c r="AE86" s="26">
        <v>305.92</v>
      </c>
      <c r="AF86" s="36">
        <v>306.75</v>
      </c>
      <c r="AG86" s="35">
        <v>32</v>
      </c>
      <c r="AH86" s="26">
        <v>353.27</v>
      </c>
      <c r="AI86" s="36">
        <v>351.08</v>
      </c>
      <c r="AJ86" s="35">
        <v>144</v>
      </c>
      <c r="AK86" s="26">
        <v>1179.03</v>
      </c>
      <c r="AL86" s="36">
        <v>1186.1099999999999</v>
      </c>
      <c r="AM86" s="35">
        <v>82</v>
      </c>
      <c r="AN86" s="26">
        <v>652.30999999999995</v>
      </c>
      <c r="AO86" s="36">
        <v>653.15</v>
      </c>
      <c r="AP86" s="5" t="str">
        <f t="shared" si="1"/>
        <v>0 13</v>
      </c>
    </row>
    <row r="87" spans="1:42" x14ac:dyDescent="0.2">
      <c r="A87" s="2" t="s">
        <v>376</v>
      </c>
      <c r="B87" s="2" t="s">
        <v>929</v>
      </c>
      <c r="C87" s="35">
        <v>35</v>
      </c>
      <c r="D87" s="26">
        <v>327.01</v>
      </c>
      <c r="E87" s="36">
        <v>327.49</v>
      </c>
      <c r="F87" s="35">
        <v>35</v>
      </c>
      <c r="G87" s="26">
        <v>351.08</v>
      </c>
      <c r="H87" s="36">
        <v>349.63</v>
      </c>
      <c r="I87" s="35">
        <v>695</v>
      </c>
      <c r="J87" s="26">
        <v>8459.91</v>
      </c>
      <c r="K87" s="36">
        <v>8447.41</v>
      </c>
      <c r="L87" s="35">
        <v>56</v>
      </c>
      <c r="M87" s="26">
        <v>467.82</v>
      </c>
      <c r="N87" s="36">
        <v>464.61</v>
      </c>
      <c r="O87" s="35">
        <v>81</v>
      </c>
      <c r="P87" s="26">
        <v>858.23</v>
      </c>
      <c r="Q87" s="36">
        <v>860.55</v>
      </c>
      <c r="R87" s="35">
        <v>160</v>
      </c>
      <c r="S87" s="26">
        <v>1855.1</v>
      </c>
      <c r="T87" s="36">
        <v>1867.23</v>
      </c>
      <c r="U87" s="35">
        <v>27</v>
      </c>
      <c r="V87" s="26">
        <v>220.4</v>
      </c>
      <c r="W87" s="36">
        <v>217.41</v>
      </c>
      <c r="X87" s="35">
        <v>100</v>
      </c>
      <c r="Y87" s="26">
        <v>540.6</v>
      </c>
      <c r="Z87" s="36">
        <v>541.32000000000005</v>
      </c>
      <c r="AA87" s="35">
        <v>158</v>
      </c>
      <c r="AB87" s="26">
        <v>2121.2800000000002</v>
      </c>
      <c r="AC87" s="36">
        <v>2102.67</v>
      </c>
      <c r="AD87" s="35">
        <v>26</v>
      </c>
      <c r="AE87" s="26">
        <v>199.75</v>
      </c>
      <c r="AF87" s="36">
        <v>200.09</v>
      </c>
      <c r="AG87" s="35">
        <v>5</v>
      </c>
      <c r="AH87" s="26">
        <v>23.96</v>
      </c>
      <c r="AI87" s="36">
        <v>23.85</v>
      </c>
      <c r="AJ87" s="35">
        <v>125</v>
      </c>
      <c r="AK87" s="26">
        <v>808.32</v>
      </c>
      <c r="AL87" s="36">
        <v>806.46</v>
      </c>
      <c r="AM87" s="35">
        <v>68</v>
      </c>
      <c r="AN87" s="26">
        <v>442.91</v>
      </c>
      <c r="AO87" s="36">
        <v>441.96</v>
      </c>
      <c r="AP87" s="5" t="str">
        <f t="shared" si="1"/>
        <v>0 13</v>
      </c>
    </row>
    <row r="88" spans="1:42" x14ac:dyDescent="0.2">
      <c r="A88" s="2" t="s">
        <v>274</v>
      </c>
      <c r="B88" s="2" t="s">
        <v>378</v>
      </c>
      <c r="C88" s="35">
        <v>206</v>
      </c>
      <c r="D88" s="26">
        <v>1391.64</v>
      </c>
      <c r="E88" s="36">
        <v>1397.14</v>
      </c>
      <c r="F88" s="35">
        <v>131</v>
      </c>
      <c r="G88" s="26">
        <v>1280.53</v>
      </c>
      <c r="H88" s="36">
        <v>1275.31</v>
      </c>
      <c r="I88" s="35">
        <v>2466</v>
      </c>
      <c r="J88" s="26">
        <v>27830.47</v>
      </c>
      <c r="K88" s="36">
        <v>27779.91</v>
      </c>
      <c r="L88" s="35">
        <v>144</v>
      </c>
      <c r="M88" s="26">
        <v>1061.32</v>
      </c>
      <c r="N88" s="36">
        <v>1054.3900000000001</v>
      </c>
      <c r="O88" s="35">
        <v>371</v>
      </c>
      <c r="P88" s="26">
        <v>2797.23</v>
      </c>
      <c r="Q88" s="36">
        <v>2811.23</v>
      </c>
      <c r="R88" s="35">
        <v>334</v>
      </c>
      <c r="S88" s="26">
        <v>3184.69</v>
      </c>
      <c r="T88" s="36">
        <v>3199.98</v>
      </c>
      <c r="U88" s="35">
        <v>110</v>
      </c>
      <c r="V88" s="26">
        <v>843.76</v>
      </c>
      <c r="W88" s="36">
        <v>838.88</v>
      </c>
      <c r="X88" s="35">
        <v>473</v>
      </c>
      <c r="Y88" s="26">
        <v>3205.81</v>
      </c>
      <c r="Z88" s="36">
        <v>3203.7</v>
      </c>
      <c r="AA88" s="35">
        <v>611</v>
      </c>
      <c r="AB88" s="26">
        <v>8603.2199999999993</v>
      </c>
      <c r="AC88" s="36">
        <v>8492.4500000000007</v>
      </c>
      <c r="AD88" s="35">
        <v>169</v>
      </c>
      <c r="AE88" s="26">
        <v>943.52</v>
      </c>
      <c r="AF88" s="36">
        <v>945.68</v>
      </c>
      <c r="AG88" s="35">
        <v>22</v>
      </c>
      <c r="AH88" s="26">
        <v>95.22</v>
      </c>
      <c r="AI88" s="36">
        <v>94.25</v>
      </c>
      <c r="AJ88" s="35">
        <v>670</v>
      </c>
      <c r="AK88" s="26">
        <v>5512.51</v>
      </c>
      <c r="AL88" s="36">
        <v>5521.7</v>
      </c>
      <c r="AM88" s="35">
        <v>156</v>
      </c>
      <c r="AN88" s="26">
        <v>1091.0999999999999</v>
      </c>
      <c r="AO88" s="36">
        <v>1095.52</v>
      </c>
      <c r="AP88" s="5" t="str">
        <f t="shared" si="1"/>
        <v>0 13</v>
      </c>
    </row>
    <row r="89" spans="1:42" x14ac:dyDescent="0.2">
      <c r="A89" s="2" t="s">
        <v>275</v>
      </c>
      <c r="B89" s="2" t="s">
        <v>930</v>
      </c>
      <c r="C89" s="35"/>
      <c r="D89" s="26"/>
      <c r="E89" s="36"/>
      <c r="F89" s="35">
        <v>32</v>
      </c>
      <c r="G89" s="26">
        <v>301.29000000000002</v>
      </c>
      <c r="H89" s="36">
        <v>303.13</v>
      </c>
      <c r="I89" s="35"/>
      <c r="J89" s="26"/>
      <c r="K89" s="36"/>
      <c r="L89" s="35">
        <v>101</v>
      </c>
      <c r="M89" s="26">
        <v>1608.94</v>
      </c>
      <c r="N89" s="36">
        <v>1585.16</v>
      </c>
      <c r="O89" s="35" t="s">
        <v>400</v>
      </c>
      <c r="P89" s="26" t="s">
        <v>400</v>
      </c>
      <c r="Q89" s="36" t="s">
        <v>400</v>
      </c>
      <c r="R89" s="35">
        <v>67</v>
      </c>
      <c r="S89" s="26">
        <v>466.39</v>
      </c>
      <c r="T89" s="36">
        <v>470.67</v>
      </c>
      <c r="U89" s="35">
        <v>56</v>
      </c>
      <c r="V89" s="26">
        <v>968.89</v>
      </c>
      <c r="W89" s="36">
        <v>969.41</v>
      </c>
      <c r="X89" s="35">
        <v>77</v>
      </c>
      <c r="Y89" s="26">
        <v>260.83</v>
      </c>
      <c r="Z89" s="36">
        <v>265.31</v>
      </c>
      <c r="AA89" s="35" t="s">
        <v>400</v>
      </c>
      <c r="AB89" s="26" t="s">
        <v>400</v>
      </c>
      <c r="AC89" s="36" t="s">
        <v>400</v>
      </c>
      <c r="AD89" s="35"/>
      <c r="AE89" s="26"/>
      <c r="AF89" s="36"/>
      <c r="AG89" s="35">
        <v>13</v>
      </c>
      <c r="AH89" s="26">
        <v>18</v>
      </c>
      <c r="AI89" s="36">
        <v>17.97</v>
      </c>
      <c r="AJ89" s="35">
        <v>16</v>
      </c>
      <c r="AK89" s="26">
        <v>17.66</v>
      </c>
      <c r="AL89" s="36">
        <v>18.059999999999999</v>
      </c>
      <c r="AM89" s="35">
        <v>203</v>
      </c>
      <c r="AN89" s="26">
        <v>1289.6099999999999</v>
      </c>
      <c r="AO89" s="36">
        <v>1298.0899999999999</v>
      </c>
      <c r="AP89" s="5" t="str">
        <f t="shared" si="1"/>
        <v>2 10</v>
      </c>
    </row>
    <row r="90" spans="1:42" x14ac:dyDescent="0.2">
      <c r="A90" s="2" t="s">
        <v>276</v>
      </c>
      <c r="B90" s="2" t="s">
        <v>348</v>
      </c>
      <c r="C90" s="35" t="s">
        <v>400</v>
      </c>
      <c r="D90" s="26" t="s">
        <v>400</v>
      </c>
      <c r="E90" s="36" t="s">
        <v>400</v>
      </c>
      <c r="F90" s="35">
        <v>4</v>
      </c>
      <c r="G90" s="26">
        <v>47.43</v>
      </c>
      <c r="H90" s="36">
        <v>47.75</v>
      </c>
      <c r="I90" s="35">
        <v>7</v>
      </c>
      <c r="J90" s="26">
        <v>24.88</v>
      </c>
      <c r="K90" s="36">
        <v>25.08</v>
      </c>
      <c r="L90" s="35">
        <v>4</v>
      </c>
      <c r="M90" s="26">
        <v>6.4</v>
      </c>
      <c r="N90" s="36">
        <v>6.5</v>
      </c>
      <c r="O90" s="35">
        <v>9</v>
      </c>
      <c r="P90" s="26">
        <v>40.98</v>
      </c>
      <c r="Q90" s="36">
        <v>41.17</v>
      </c>
      <c r="R90" s="35">
        <v>4</v>
      </c>
      <c r="S90" s="26">
        <v>87.64</v>
      </c>
      <c r="T90" s="36">
        <v>87.47</v>
      </c>
      <c r="U90" s="35" t="s">
        <v>400</v>
      </c>
      <c r="V90" s="26" t="s">
        <v>400</v>
      </c>
      <c r="W90" s="36" t="s">
        <v>400</v>
      </c>
      <c r="X90" s="35">
        <v>6</v>
      </c>
      <c r="Y90" s="26">
        <v>15.44</v>
      </c>
      <c r="Z90" s="36">
        <v>15.43</v>
      </c>
      <c r="AA90" s="35"/>
      <c r="AB90" s="26"/>
      <c r="AC90" s="36"/>
      <c r="AD90" s="35"/>
      <c r="AE90" s="26"/>
      <c r="AF90" s="36"/>
      <c r="AG90" s="35"/>
      <c r="AH90" s="26"/>
      <c r="AI90" s="36"/>
      <c r="AJ90" s="35">
        <v>16</v>
      </c>
      <c r="AK90" s="26">
        <v>40.520000000000003</v>
      </c>
      <c r="AL90" s="36">
        <v>41.17</v>
      </c>
      <c r="AM90" s="35">
        <v>3</v>
      </c>
      <c r="AN90" s="26">
        <v>2.79</v>
      </c>
      <c r="AO90" s="36">
        <v>2.79</v>
      </c>
      <c r="AP90" s="5" t="str">
        <f t="shared" si="1"/>
        <v>2 10</v>
      </c>
    </row>
    <row r="91" spans="1:42" x14ac:dyDescent="0.2">
      <c r="A91" s="2" t="s">
        <v>277</v>
      </c>
      <c r="B91" s="2" t="s">
        <v>349</v>
      </c>
      <c r="C91" s="35" t="s">
        <v>400</v>
      </c>
      <c r="D91" s="26" t="s">
        <v>400</v>
      </c>
      <c r="E91" s="36" t="s">
        <v>400</v>
      </c>
      <c r="F91" s="35">
        <v>4</v>
      </c>
      <c r="G91" s="26">
        <v>8.48</v>
      </c>
      <c r="H91" s="36">
        <v>8.4600000000000009</v>
      </c>
      <c r="I91" s="35">
        <v>17</v>
      </c>
      <c r="J91" s="26">
        <v>61.82</v>
      </c>
      <c r="K91" s="36">
        <v>61.82</v>
      </c>
      <c r="L91" s="35">
        <v>12</v>
      </c>
      <c r="M91" s="26">
        <v>68.83</v>
      </c>
      <c r="N91" s="36">
        <v>68.25</v>
      </c>
      <c r="O91" s="35" t="s">
        <v>400</v>
      </c>
      <c r="P91" s="26" t="s">
        <v>400</v>
      </c>
      <c r="Q91" s="36" t="s">
        <v>400</v>
      </c>
      <c r="R91" s="35">
        <v>4</v>
      </c>
      <c r="S91" s="26">
        <v>6.34</v>
      </c>
      <c r="T91" s="36">
        <v>6.34</v>
      </c>
      <c r="U91" s="35">
        <v>12</v>
      </c>
      <c r="V91" s="26">
        <v>70</v>
      </c>
      <c r="W91" s="36">
        <v>69</v>
      </c>
      <c r="X91" s="35">
        <v>19</v>
      </c>
      <c r="Y91" s="26">
        <v>65.48</v>
      </c>
      <c r="Z91" s="36">
        <v>65.47</v>
      </c>
      <c r="AA91" s="35">
        <v>9</v>
      </c>
      <c r="AB91" s="26">
        <v>31.79</v>
      </c>
      <c r="AC91" s="36">
        <v>30.59</v>
      </c>
      <c r="AD91" s="35" t="s">
        <v>400</v>
      </c>
      <c r="AE91" s="26" t="s">
        <v>400</v>
      </c>
      <c r="AF91" s="36" t="s">
        <v>400</v>
      </c>
      <c r="AG91" s="35"/>
      <c r="AH91" s="26"/>
      <c r="AI91" s="36"/>
      <c r="AJ91" s="35">
        <v>8</v>
      </c>
      <c r="AK91" s="26">
        <v>13.86</v>
      </c>
      <c r="AL91" s="36">
        <v>13.86</v>
      </c>
      <c r="AM91" s="35" t="s">
        <v>400</v>
      </c>
      <c r="AN91" s="26" t="s">
        <v>400</v>
      </c>
      <c r="AO91" s="36" t="s">
        <v>400</v>
      </c>
      <c r="AP91" s="5" t="str">
        <f t="shared" si="1"/>
        <v>4 12</v>
      </c>
    </row>
    <row r="92" spans="1:42" x14ac:dyDescent="0.2">
      <c r="A92" s="2" t="s">
        <v>278</v>
      </c>
      <c r="B92" s="2" t="s">
        <v>931</v>
      </c>
      <c r="C92" s="35">
        <v>3</v>
      </c>
      <c r="D92" s="26">
        <v>24.52</v>
      </c>
      <c r="E92" s="36">
        <v>24.7</v>
      </c>
      <c r="F92" s="35">
        <v>15</v>
      </c>
      <c r="G92" s="26">
        <v>124.3</v>
      </c>
      <c r="H92" s="36">
        <v>122.13</v>
      </c>
      <c r="I92" s="35" t="s">
        <v>400</v>
      </c>
      <c r="J92" s="26" t="s">
        <v>400</v>
      </c>
      <c r="K92" s="36" t="s">
        <v>400</v>
      </c>
      <c r="L92" s="35">
        <v>12</v>
      </c>
      <c r="M92" s="26">
        <v>57.47</v>
      </c>
      <c r="N92" s="36">
        <v>57.16</v>
      </c>
      <c r="O92" s="35">
        <v>12</v>
      </c>
      <c r="P92" s="26">
        <v>165.15</v>
      </c>
      <c r="Q92" s="36">
        <v>165.76</v>
      </c>
      <c r="R92" s="35">
        <v>6</v>
      </c>
      <c r="S92" s="26">
        <v>14.33</v>
      </c>
      <c r="T92" s="36">
        <v>14.33</v>
      </c>
      <c r="U92" s="35">
        <v>3</v>
      </c>
      <c r="V92" s="26">
        <v>33.25</v>
      </c>
      <c r="W92" s="36">
        <v>32.94</v>
      </c>
      <c r="X92" s="35">
        <v>4</v>
      </c>
      <c r="Y92" s="26">
        <v>6.24</v>
      </c>
      <c r="Z92" s="36">
        <v>6.22</v>
      </c>
      <c r="AA92" s="35" t="s">
        <v>400</v>
      </c>
      <c r="AB92" s="26" t="s">
        <v>400</v>
      </c>
      <c r="AC92" s="36" t="s">
        <v>400</v>
      </c>
      <c r="AD92" s="35"/>
      <c r="AE92" s="26"/>
      <c r="AF92" s="36"/>
      <c r="AG92" s="35">
        <v>6</v>
      </c>
      <c r="AH92" s="26">
        <v>54.45</v>
      </c>
      <c r="AI92" s="36">
        <v>54.07</v>
      </c>
      <c r="AJ92" s="35">
        <v>6</v>
      </c>
      <c r="AK92" s="26">
        <v>52.98</v>
      </c>
      <c r="AL92" s="36">
        <v>53.09</v>
      </c>
      <c r="AM92" s="35">
        <v>4</v>
      </c>
      <c r="AN92" s="26">
        <v>41.54</v>
      </c>
      <c r="AO92" s="36">
        <v>41.93</v>
      </c>
      <c r="AP92" s="5" t="str">
        <f t="shared" si="1"/>
        <v>2 12</v>
      </c>
    </row>
    <row r="93" spans="1:42" x14ac:dyDescent="0.2">
      <c r="A93" s="2" t="s">
        <v>279</v>
      </c>
      <c r="B93" s="2" t="s">
        <v>932</v>
      </c>
      <c r="C93" s="35">
        <v>16</v>
      </c>
      <c r="D93" s="26">
        <v>302.17</v>
      </c>
      <c r="E93" s="36">
        <v>305.83</v>
      </c>
      <c r="F93" s="35">
        <v>35</v>
      </c>
      <c r="G93" s="26">
        <v>615.19000000000005</v>
      </c>
      <c r="H93" s="36">
        <v>616.95000000000005</v>
      </c>
      <c r="I93" s="35">
        <v>16</v>
      </c>
      <c r="J93" s="26">
        <v>98.04</v>
      </c>
      <c r="K93" s="36">
        <v>97.52</v>
      </c>
      <c r="L93" s="35" t="s">
        <v>400</v>
      </c>
      <c r="M93" s="26" t="s">
        <v>400</v>
      </c>
      <c r="N93" s="36" t="s">
        <v>400</v>
      </c>
      <c r="O93" s="35">
        <v>123</v>
      </c>
      <c r="P93" s="26">
        <v>2378.2800000000002</v>
      </c>
      <c r="Q93" s="36">
        <v>2399.7199999999998</v>
      </c>
      <c r="R93" s="35">
        <v>264</v>
      </c>
      <c r="S93" s="26">
        <v>6679.48</v>
      </c>
      <c r="T93" s="36">
        <v>6741.59</v>
      </c>
      <c r="U93" s="35">
        <v>6</v>
      </c>
      <c r="V93" s="26">
        <v>18.32</v>
      </c>
      <c r="W93" s="36">
        <v>18.36</v>
      </c>
      <c r="X93" s="35">
        <v>39</v>
      </c>
      <c r="Y93" s="26">
        <v>324.97000000000003</v>
      </c>
      <c r="Z93" s="36">
        <v>326.91000000000003</v>
      </c>
      <c r="AA93" s="35" t="s">
        <v>400</v>
      </c>
      <c r="AB93" s="26" t="s">
        <v>400</v>
      </c>
      <c r="AC93" s="36" t="s">
        <v>400</v>
      </c>
      <c r="AD93" s="35">
        <v>41</v>
      </c>
      <c r="AE93" s="26">
        <v>245.53</v>
      </c>
      <c r="AF93" s="36">
        <v>245.41</v>
      </c>
      <c r="AG93" s="35"/>
      <c r="AH93" s="26"/>
      <c r="AI93" s="36"/>
      <c r="AJ93" s="35">
        <v>88</v>
      </c>
      <c r="AK93" s="26">
        <v>1206.4100000000001</v>
      </c>
      <c r="AL93" s="36">
        <v>1219.05</v>
      </c>
      <c r="AM93" s="35">
        <v>37</v>
      </c>
      <c r="AN93" s="26">
        <v>465.91</v>
      </c>
      <c r="AO93" s="36">
        <v>467.93</v>
      </c>
      <c r="AP93" s="5" t="str">
        <f t="shared" si="1"/>
        <v>2 12</v>
      </c>
    </row>
    <row r="94" spans="1:42" x14ac:dyDescent="0.2">
      <c r="A94" s="2" t="s">
        <v>389</v>
      </c>
      <c r="B94" s="2" t="s">
        <v>933</v>
      </c>
      <c r="C94" s="35"/>
      <c r="D94" s="26"/>
      <c r="E94" s="36"/>
      <c r="F94" s="35" t="s">
        <v>400</v>
      </c>
      <c r="G94" s="26" t="s">
        <v>400</v>
      </c>
      <c r="H94" s="36" t="s">
        <v>400</v>
      </c>
      <c r="I94" s="35"/>
      <c r="J94" s="26"/>
      <c r="K94" s="36"/>
      <c r="L94" s="35"/>
      <c r="M94" s="26"/>
      <c r="N94" s="36"/>
      <c r="O94" s="35"/>
      <c r="P94" s="26"/>
      <c r="Q94" s="36"/>
      <c r="R94" s="35"/>
      <c r="S94" s="26"/>
      <c r="T94" s="36"/>
      <c r="U94" s="35"/>
      <c r="V94" s="26"/>
      <c r="W94" s="36"/>
      <c r="X94" s="35"/>
      <c r="Y94" s="26"/>
      <c r="Z94" s="36"/>
      <c r="AA94" s="35"/>
      <c r="AB94" s="26"/>
      <c r="AC94" s="36"/>
      <c r="AD94" s="35"/>
      <c r="AE94" s="26"/>
      <c r="AF94" s="36"/>
      <c r="AG94" s="35"/>
      <c r="AH94" s="26"/>
      <c r="AI94" s="36"/>
      <c r="AJ94" s="35"/>
      <c r="AK94" s="26"/>
      <c r="AL94" s="36"/>
      <c r="AM94" s="35"/>
      <c r="AN94" s="26"/>
      <c r="AO94" s="36"/>
      <c r="AP94" s="5" t="str">
        <f t="shared" si="1"/>
        <v>1 1</v>
      </c>
    </row>
    <row r="95" spans="1:42" x14ac:dyDescent="0.2">
      <c r="A95" s="2" t="s">
        <v>934</v>
      </c>
      <c r="B95" s="2" t="s">
        <v>935</v>
      </c>
      <c r="C95" s="35">
        <v>3</v>
      </c>
      <c r="D95" s="26">
        <v>85.26</v>
      </c>
      <c r="E95" s="36">
        <v>85.94</v>
      </c>
      <c r="F95" s="35" t="s">
        <v>400</v>
      </c>
      <c r="G95" s="26" t="s">
        <v>400</v>
      </c>
      <c r="H95" s="36" t="s">
        <v>400</v>
      </c>
      <c r="I95" s="35">
        <v>7</v>
      </c>
      <c r="J95" s="26">
        <v>27.15</v>
      </c>
      <c r="K95" s="36">
        <v>26.96</v>
      </c>
      <c r="L95" s="35" t="s">
        <v>400</v>
      </c>
      <c r="M95" s="26" t="s">
        <v>400</v>
      </c>
      <c r="N95" s="36" t="s">
        <v>400</v>
      </c>
      <c r="O95" s="35" t="s">
        <v>400</v>
      </c>
      <c r="P95" s="26" t="s">
        <v>400</v>
      </c>
      <c r="Q95" s="36" t="s">
        <v>400</v>
      </c>
      <c r="R95" s="35">
        <v>11</v>
      </c>
      <c r="S95" s="26">
        <v>83.38</v>
      </c>
      <c r="T95" s="36">
        <v>83.87</v>
      </c>
      <c r="U95" s="35"/>
      <c r="V95" s="26"/>
      <c r="W95" s="36"/>
      <c r="X95" s="35">
        <v>14</v>
      </c>
      <c r="Y95" s="26">
        <v>55.41</v>
      </c>
      <c r="Z95" s="36">
        <v>55.72</v>
      </c>
      <c r="AA95" s="35"/>
      <c r="AB95" s="26"/>
      <c r="AC95" s="36"/>
      <c r="AD95" s="35">
        <v>7</v>
      </c>
      <c r="AE95" s="26">
        <v>15.89</v>
      </c>
      <c r="AF95" s="36">
        <v>15.96</v>
      </c>
      <c r="AG95" s="35"/>
      <c r="AH95" s="26"/>
      <c r="AI95" s="36"/>
      <c r="AJ95" s="35">
        <v>7</v>
      </c>
      <c r="AK95" s="26">
        <v>21.73</v>
      </c>
      <c r="AL95" s="36">
        <v>21.91</v>
      </c>
      <c r="AM95" s="35">
        <v>8</v>
      </c>
      <c r="AN95" s="26">
        <v>26.97</v>
      </c>
      <c r="AO95" s="36">
        <v>27.36</v>
      </c>
      <c r="AP95" s="5" t="str">
        <f t="shared" si="1"/>
        <v>3 10</v>
      </c>
    </row>
    <row r="96" spans="1:42" x14ac:dyDescent="0.2">
      <c r="A96" s="2" t="s">
        <v>280</v>
      </c>
      <c r="B96" s="2" t="s">
        <v>350</v>
      </c>
      <c r="C96" s="35">
        <v>3</v>
      </c>
      <c r="D96" s="26">
        <v>10.17</v>
      </c>
      <c r="E96" s="36">
        <v>10.17</v>
      </c>
      <c r="F96" s="35">
        <v>9</v>
      </c>
      <c r="G96" s="26">
        <v>89.3</v>
      </c>
      <c r="H96" s="36">
        <v>89.07</v>
      </c>
      <c r="I96" s="35">
        <v>3</v>
      </c>
      <c r="J96" s="26">
        <v>14.21</v>
      </c>
      <c r="K96" s="36">
        <v>14.2</v>
      </c>
      <c r="L96" s="35" t="s">
        <v>400</v>
      </c>
      <c r="M96" s="26" t="s">
        <v>400</v>
      </c>
      <c r="N96" s="36" t="s">
        <v>400</v>
      </c>
      <c r="O96" s="35">
        <v>9</v>
      </c>
      <c r="P96" s="26">
        <v>134.85</v>
      </c>
      <c r="Q96" s="36">
        <v>134.81</v>
      </c>
      <c r="R96" s="35">
        <v>18</v>
      </c>
      <c r="S96" s="26">
        <v>382.07</v>
      </c>
      <c r="T96" s="36">
        <v>391.65</v>
      </c>
      <c r="U96" s="35">
        <v>6</v>
      </c>
      <c r="V96" s="26">
        <v>1.06</v>
      </c>
      <c r="W96" s="36">
        <v>1.06</v>
      </c>
      <c r="X96" s="35">
        <v>26</v>
      </c>
      <c r="Y96" s="26">
        <v>153.58000000000001</v>
      </c>
      <c r="Z96" s="36">
        <v>154.21</v>
      </c>
      <c r="AA96" s="35" t="s">
        <v>400</v>
      </c>
      <c r="AB96" s="26" t="s">
        <v>400</v>
      </c>
      <c r="AC96" s="36" t="s">
        <v>400</v>
      </c>
      <c r="AD96" s="35">
        <v>3</v>
      </c>
      <c r="AE96" s="26">
        <v>26.33</v>
      </c>
      <c r="AF96" s="36">
        <v>26.6</v>
      </c>
      <c r="AG96" s="35">
        <v>3</v>
      </c>
      <c r="AH96" s="26">
        <v>0.28000000000000003</v>
      </c>
      <c r="AI96" s="36">
        <v>0.27</v>
      </c>
      <c r="AJ96" s="35">
        <v>8</v>
      </c>
      <c r="AK96" s="26">
        <v>218.48</v>
      </c>
      <c r="AL96" s="36">
        <v>219.1</v>
      </c>
      <c r="AM96" s="35">
        <v>72</v>
      </c>
      <c r="AN96" s="26">
        <v>1763.44</v>
      </c>
      <c r="AO96" s="36">
        <v>1765.97</v>
      </c>
      <c r="AP96" s="5" t="str">
        <f t="shared" si="1"/>
        <v>2 13</v>
      </c>
    </row>
    <row r="97" spans="1:42" x14ac:dyDescent="0.2">
      <c r="A97" s="2" t="s">
        <v>281</v>
      </c>
      <c r="B97" s="2" t="s">
        <v>936</v>
      </c>
      <c r="C97" s="35">
        <v>4</v>
      </c>
      <c r="D97" s="26">
        <v>21.58</v>
      </c>
      <c r="E97" s="36">
        <v>21.53</v>
      </c>
      <c r="F97" s="35">
        <v>16</v>
      </c>
      <c r="G97" s="26">
        <v>24.12</v>
      </c>
      <c r="H97" s="36">
        <v>23.29</v>
      </c>
      <c r="I97" s="35">
        <v>27</v>
      </c>
      <c r="J97" s="26">
        <v>39.799999999999997</v>
      </c>
      <c r="K97" s="36">
        <v>39.85</v>
      </c>
      <c r="L97" s="35">
        <v>7</v>
      </c>
      <c r="M97" s="26">
        <v>9.8699999999999992</v>
      </c>
      <c r="N97" s="36">
        <v>9.82</v>
      </c>
      <c r="O97" s="35">
        <v>11</v>
      </c>
      <c r="P97" s="26">
        <v>12.35</v>
      </c>
      <c r="Q97" s="36">
        <v>12.23</v>
      </c>
      <c r="R97" s="35">
        <v>30</v>
      </c>
      <c r="S97" s="26">
        <v>255.43</v>
      </c>
      <c r="T97" s="36">
        <v>255.81</v>
      </c>
      <c r="U97" s="35">
        <v>13</v>
      </c>
      <c r="V97" s="26">
        <v>9.94</v>
      </c>
      <c r="W97" s="36">
        <v>9.7200000000000006</v>
      </c>
      <c r="X97" s="35">
        <v>595</v>
      </c>
      <c r="Y97" s="26">
        <v>3189.54</v>
      </c>
      <c r="Z97" s="36">
        <v>3187.56</v>
      </c>
      <c r="AA97" s="35">
        <v>3</v>
      </c>
      <c r="AB97" s="26">
        <v>0.75</v>
      </c>
      <c r="AC97" s="36">
        <v>0.75</v>
      </c>
      <c r="AD97" s="35">
        <v>17</v>
      </c>
      <c r="AE97" s="26">
        <v>101.04</v>
      </c>
      <c r="AF97" s="36">
        <v>101.18</v>
      </c>
      <c r="AG97" s="35">
        <v>11</v>
      </c>
      <c r="AH97" s="26">
        <v>48</v>
      </c>
      <c r="AI97" s="36">
        <v>47.31</v>
      </c>
      <c r="AJ97" s="35">
        <v>29</v>
      </c>
      <c r="AK97" s="26">
        <v>140.16999999999999</v>
      </c>
      <c r="AL97" s="36">
        <v>141.47</v>
      </c>
      <c r="AM97" s="35">
        <v>48</v>
      </c>
      <c r="AN97" s="26">
        <v>270.14</v>
      </c>
      <c r="AO97" s="36">
        <v>270.04000000000002</v>
      </c>
      <c r="AP97" s="5" t="str">
        <f t="shared" si="1"/>
        <v>0 13</v>
      </c>
    </row>
    <row r="98" spans="1:42" x14ac:dyDescent="0.2">
      <c r="A98" s="2" t="s">
        <v>282</v>
      </c>
      <c r="B98" s="2" t="s">
        <v>937</v>
      </c>
      <c r="C98" s="35"/>
      <c r="D98" s="26"/>
      <c r="E98" s="36"/>
      <c r="F98" s="35"/>
      <c r="G98" s="26"/>
      <c r="H98" s="36"/>
      <c r="I98" s="35"/>
      <c r="J98" s="26"/>
      <c r="K98" s="36"/>
      <c r="L98" s="35" t="s">
        <v>400</v>
      </c>
      <c r="M98" s="26" t="s">
        <v>400</v>
      </c>
      <c r="N98" s="36" t="s">
        <v>400</v>
      </c>
      <c r="O98" s="35">
        <v>3</v>
      </c>
      <c r="P98" s="26">
        <v>3.94</v>
      </c>
      <c r="Q98" s="36">
        <v>3.94</v>
      </c>
      <c r="R98" s="35" t="s">
        <v>400</v>
      </c>
      <c r="S98" s="26" t="s">
        <v>400</v>
      </c>
      <c r="T98" s="36" t="s">
        <v>400</v>
      </c>
      <c r="U98" s="35">
        <v>8</v>
      </c>
      <c r="V98" s="26">
        <v>3.83</v>
      </c>
      <c r="W98" s="36">
        <v>3.81</v>
      </c>
      <c r="X98" s="35" t="s">
        <v>400</v>
      </c>
      <c r="Y98" s="26" t="s">
        <v>400</v>
      </c>
      <c r="Z98" s="36" t="s">
        <v>400</v>
      </c>
      <c r="AA98" s="35" t="s">
        <v>400</v>
      </c>
      <c r="AB98" s="26" t="s">
        <v>400</v>
      </c>
      <c r="AC98" s="36" t="s">
        <v>400</v>
      </c>
      <c r="AD98" s="35" t="s">
        <v>400</v>
      </c>
      <c r="AE98" s="26" t="s">
        <v>400</v>
      </c>
      <c r="AF98" s="36" t="s">
        <v>400</v>
      </c>
      <c r="AG98" s="35">
        <v>3</v>
      </c>
      <c r="AH98" s="26">
        <v>0.89</v>
      </c>
      <c r="AI98" s="36">
        <v>0.89</v>
      </c>
      <c r="AJ98" s="35" t="s">
        <v>400</v>
      </c>
      <c r="AK98" s="26" t="s">
        <v>400</v>
      </c>
      <c r="AL98" s="36" t="s">
        <v>400</v>
      </c>
      <c r="AM98" s="35">
        <v>5</v>
      </c>
      <c r="AN98" s="26">
        <v>10.19</v>
      </c>
      <c r="AO98" s="36">
        <v>10.19</v>
      </c>
      <c r="AP98" s="5" t="str">
        <f t="shared" si="1"/>
        <v>6 10</v>
      </c>
    </row>
    <row r="99" spans="1:42" x14ac:dyDescent="0.2">
      <c r="A99" s="2" t="s">
        <v>283</v>
      </c>
      <c r="B99" s="2" t="s">
        <v>938</v>
      </c>
      <c r="C99" s="35"/>
      <c r="D99" s="26"/>
      <c r="E99" s="36"/>
      <c r="F99" s="35"/>
      <c r="G99" s="26"/>
      <c r="H99" s="36"/>
      <c r="I99" s="35">
        <v>7</v>
      </c>
      <c r="J99" s="26">
        <v>9.09</v>
      </c>
      <c r="K99" s="36">
        <v>9.09</v>
      </c>
      <c r="L99" s="35">
        <v>4</v>
      </c>
      <c r="M99" s="26">
        <v>16.8</v>
      </c>
      <c r="N99" s="36">
        <v>16.54</v>
      </c>
      <c r="O99" s="35" t="s">
        <v>400</v>
      </c>
      <c r="P99" s="26" t="s">
        <v>400</v>
      </c>
      <c r="Q99" s="36" t="s">
        <v>400</v>
      </c>
      <c r="R99" s="35">
        <v>9</v>
      </c>
      <c r="S99" s="26">
        <v>47.14</v>
      </c>
      <c r="T99" s="36">
        <v>48.53</v>
      </c>
      <c r="U99" s="35"/>
      <c r="V99" s="26"/>
      <c r="W99" s="36"/>
      <c r="X99" s="35">
        <v>5</v>
      </c>
      <c r="Y99" s="26">
        <v>11.21</v>
      </c>
      <c r="Z99" s="36">
        <v>11.32</v>
      </c>
      <c r="AA99" s="35"/>
      <c r="AB99" s="26"/>
      <c r="AC99" s="36"/>
      <c r="AD99" s="35"/>
      <c r="AE99" s="26"/>
      <c r="AF99" s="36"/>
      <c r="AG99" s="35">
        <v>3</v>
      </c>
      <c r="AH99" s="26">
        <v>89.07</v>
      </c>
      <c r="AI99" s="36">
        <v>88.16</v>
      </c>
      <c r="AJ99" s="35" t="s">
        <v>400</v>
      </c>
      <c r="AK99" s="26" t="s">
        <v>400</v>
      </c>
      <c r="AL99" s="36" t="s">
        <v>400</v>
      </c>
      <c r="AM99" s="35">
        <v>4</v>
      </c>
      <c r="AN99" s="26">
        <v>4.53</v>
      </c>
      <c r="AO99" s="36">
        <v>4.49</v>
      </c>
      <c r="AP99" s="5" t="str">
        <f t="shared" si="1"/>
        <v>2 8</v>
      </c>
    </row>
    <row r="100" spans="1:42" x14ac:dyDescent="0.2">
      <c r="A100" s="2" t="s">
        <v>939</v>
      </c>
      <c r="B100" s="2" t="s">
        <v>940</v>
      </c>
      <c r="C100" s="35"/>
      <c r="D100" s="26"/>
      <c r="E100" s="36"/>
      <c r="F100" s="35"/>
      <c r="G100" s="26"/>
      <c r="H100" s="36"/>
      <c r="I100" s="35">
        <v>3</v>
      </c>
      <c r="J100" s="26">
        <v>6.62</v>
      </c>
      <c r="K100" s="36">
        <v>6.61</v>
      </c>
      <c r="L100" s="35"/>
      <c r="M100" s="26"/>
      <c r="N100" s="36"/>
      <c r="O100" s="35" t="s">
        <v>400</v>
      </c>
      <c r="P100" s="26" t="s">
        <v>400</v>
      </c>
      <c r="Q100" s="36" t="s">
        <v>400</v>
      </c>
      <c r="R100" s="35"/>
      <c r="S100" s="26"/>
      <c r="T100" s="36"/>
      <c r="U100" s="35"/>
      <c r="V100" s="26"/>
      <c r="W100" s="36"/>
      <c r="X100" s="35"/>
      <c r="Y100" s="26"/>
      <c r="Z100" s="36"/>
      <c r="AA100" s="35" t="s">
        <v>400</v>
      </c>
      <c r="AB100" s="26" t="s">
        <v>400</v>
      </c>
      <c r="AC100" s="36" t="s">
        <v>400</v>
      </c>
      <c r="AD100" s="35" t="s">
        <v>400</v>
      </c>
      <c r="AE100" s="26" t="s">
        <v>400</v>
      </c>
      <c r="AF100" s="36" t="s">
        <v>400</v>
      </c>
      <c r="AG100" s="35"/>
      <c r="AH100" s="26"/>
      <c r="AI100" s="36"/>
      <c r="AJ100" s="35">
        <v>3</v>
      </c>
      <c r="AK100" s="26">
        <v>8.74</v>
      </c>
      <c r="AL100" s="36">
        <v>8.7200000000000006</v>
      </c>
      <c r="AM100" s="35"/>
      <c r="AN100" s="26"/>
      <c r="AO100" s="36"/>
      <c r="AP100" s="5" t="str">
        <f t="shared" si="1"/>
        <v>3 5</v>
      </c>
    </row>
    <row r="101" spans="1:42" x14ac:dyDescent="0.2">
      <c r="A101" s="2" t="s">
        <v>284</v>
      </c>
      <c r="B101" s="2" t="s">
        <v>941</v>
      </c>
      <c r="C101" s="35" t="s">
        <v>400</v>
      </c>
      <c r="D101" s="26" t="s">
        <v>400</v>
      </c>
      <c r="E101" s="36" t="s">
        <v>400</v>
      </c>
      <c r="F101" s="35">
        <v>55</v>
      </c>
      <c r="G101" s="26">
        <v>290.43</v>
      </c>
      <c r="H101" s="36">
        <v>292.02</v>
      </c>
      <c r="I101" s="35">
        <v>4</v>
      </c>
      <c r="J101" s="26">
        <v>0.62</v>
      </c>
      <c r="K101" s="36">
        <v>0.63</v>
      </c>
      <c r="L101" s="35">
        <v>45</v>
      </c>
      <c r="M101" s="26">
        <v>37.72</v>
      </c>
      <c r="N101" s="36">
        <v>36.81</v>
      </c>
      <c r="O101" s="35">
        <v>22</v>
      </c>
      <c r="P101" s="26">
        <v>52.55</v>
      </c>
      <c r="Q101" s="36">
        <v>52.8</v>
      </c>
      <c r="R101" s="35">
        <v>76</v>
      </c>
      <c r="S101" s="26">
        <v>231.38</v>
      </c>
      <c r="T101" s="36">
        <v>232.19</v>
      </c>
      <c r="U101" s="35">
        <v>10</v>
      </c>
      <c r="V101" s="26">
        <v>8.49</v>
      </c>
      <c r="W101" s="36">
        <v>8.4600000000000009</v>
      </c>
      <c r="X101" s="35">
        <v>9</v>
      </c>
      <c r="Y101" s="26">
        <v>5.17</v>
      </c>
      <c r="Z101" s="36">
        <v>5.15</v>
      </c>
      <c r="AA101" s="35" t="s">
        <v>400</v>
      </c>
      <c r="AB101" s="26" t="s">
        <v>400</v>
      </c>
      <c r="AC101" s="36" t="s">
        <v>400</v>
      </c>
      <c r="AD101" s="35">
        <v>6</v>
      </c>
      <c r="AE101" s="26">
        <v>3.03</v>
      </c>
      <c r="AF101" s="36">
        <v>3.06</v>
      </c>
      <c r="AG101" s="35">
        <v>8</v>
      </c>
      <c r="AH101" s="26">
        <v>3.32</v>
      </c>
      <c r="AI101" s="36">
        <v>2.38</v>
      </c>
      <c r="AJ101" s="35">
        <v>45</v>
      </c>
      <c r="AK101" s="26">
        <v>74.62</v>
      </c>
      <c r="AL101" s="36">
        <v>74.98</v>
      </c>
      <c r="AM101" s="35">
        <v>50</v>
      </c>
      <c r="AN101" s="26">
        <v>81.83</v>
      </c>
      <c r="AO101" s="36">
        <v>81.99</v>
      </c>
      <c r="AP101" s="5" t="str">
        <f t="shared" si="1"/>
        <v>2 13</v>
      </c>
    </row>
    <row r="102" spans="1:42" x14ac:dyDescent="0.2">
      <c r="A102" s="2" t="s">
        <v>285</v>
      </c>
      <c r="B102" s="2" t="s">
        <v>351</v>
      </c>
      <c r="C102" s="35" t="s">
        <v>400</v>
      </c>
      <c r="D102" s="26" t="s">
        <v>400</v>
      </c>
      <c r="E102" s="36" t="s">
        <v>400</v>
      </c>
      <c r="F102" s="35">
        <v>481</v>
      </c>
      <c r="G102" s="26">
        <v>810</v>
      </c>
      <c r="H102" s="36">
        <v>802.28</v>
      </c>
      <c r="I102" s="35"/>
      <c r="J102" s="26"/>
      <c r="K102" s="36"/>
      <c r="L102" s="35">
        <v>795</v>
      </c>
      <c r="M102" s="26">
        <v>1483.15</v>
      </c>
      <c r="N102" s="36">
        <v>1453.49</v>
      </c>
      <c r="O102" s="35">
        <v>6</v>
      </c>
      <c r="P102" s="26">
        <v>7.6</v>
      </c>
      <c r="Q102" s="36">
        <v>7.55</v>
      </c>
      <c r="R102" s="35">
        <v>14</v>
      </c>
      <c r="S102" s="26">
        <v>25.36</v>
      </c>
      <c r="T102" s="36">
        <v>25.24</v>
      </c>
      <c r="U102" s="35">
        <v>832</v>
      </c>
      <c r="V102" s="26">
        <v>1301.26</v>
      </c>
      <c r="W102" s="36">
        <v>1300.55</v>
      </c>
      <c r="X102" s="35">
        <v>8</v>
      </c>
      <c r="Y102" s="26">
        <v>12.24</v>
      </c>
      <c r="Z102" s="36">
        <v>12.24</v>
      </c>
      <c r="AA102" s="35" t="s">
        <v>400</v>
      </c>
      <c r="AB102" s="26" t="s">
        <v>400</v>
      </c>
      <c r="AC102" s="36" t="s">
        <v>400</v>
      </c>
      <c r="AD102" s="35" t="s">
        <v>400</v>
      </c>
      <c r="AE102" s="26" t="s">
        <v>400</v>
      </c>
      <c r="AF102" s="36" t="s">
        <v>400</v>
      </c>
      <c r="AG102" s="35">
        <v>174</v>
      </c>
      <c r="AH102" s="26">
        <v>522.41999999999996</v>
      </c>
      <c r="AI102" s="36">
        <v>520.16999999999996</v>
      </c>
      <c r="AJ102" s="35">
        <v>32</v>
      </c>
      <c r="AK102" s="26">
        <v>91.38</v>
      </c>
      <c r="AL102" s="36">
        <v>90.71</v>
      </c>
      <c r="AM102" s="35">
        <v>7</v>
      </c>
      <c r="AN102" s="26">
        <v>11.3</v>
      </c>
      <c r="AO102" s="36">
        <v>11.36</v>
      </c>
      <c r="AP102" s="5" t="str">
        <f t="shared" si="1"/>
        <v>3 12</v>
      </c>
    </row>
    <row r="103" spans="1:42" x14ac:dyDescent="0.2">
      <c r="A103" s="2" t="s">
        <v>286</v>
      </c>
      <c r="B103" s="2" t="s">
        <v>942</v>
      </c>
      <c r="C103" s="35">
        <v>257</v>
      </c>
      <c r="D103" s="26">
        <v>2020.31</v>
      </c>
      <c r="E103" s="36">
        <v>2038.39</v>
      </c>
      <c r="F103" s="35">
        <v>486</v>
      </c>
      <c r="G103" s="26">
        <v>5730.29</v>
      </c>
      <c r="H103" s="36">
        <v>5734.99</v>
      </c>
      <c r="I103" s="35">
        <v>2848</v>
      </c>
      <c r="J103" s="26">
        <v>22772.07</v>
      </c>
      <c r="K103" s="36">
        <v>22759.71</v>
      </c>
      <c r="L103" s="35">
        <v>276</v>
      </c>
      <c r="M103" s="26">
        <v>1867.06</v>
      </c>
      <c r="N103" s="36">
        <v>1858.41</v>
      </c>
      <c r="O103" s="35">
        <v>1159</v>
      </c>
      <c r="P103" s="26">
        <v>13562.25</v>
      </c>
      <c r="Q103" s="36">
        <v>13668.78</v>
      </c>
      <c r="R103" s="35">
        <v>1222</v>
      </c>
      <c r="S103" s="26">
        <v>14770.13</v>
      </c>
      <c r="T103" s="36">
        <v>14865.09</v>
      </c>
      <c r="U103" s="35">
        <v>170</v>
      </c>
      <c r="V103" s="26">
        <v>1945.3</v>
      </c>
      <c r="W103" s="36">
        <v>1936.2</v>
      </c>
      <c r="X103" s="35">
        <v>880</v>
      </c>
      <c r="Y103" s="26">
        <v>6695.26</v>
      </c>
      <c r="Z103" s="36">
        <v>6714.85</v>
      </c>
      <c r="AA103" s="35">
        <v>296</v>
      </c>
      <c r="AB103" s="26">
        <v>2115.79</v>
      </c>
      <c r="AC103" s="36">
        <v>2106.88</v>
      </c>
      <c r="AD103" s="35">
        <v>299</v>
      </c>
      <c r="AE103" s="26">
        <v>1526.31</v>
      </c>
      <c r="AF103" s="36">
        <v>1534.13</v>
      </c>
      <c r="AG103" s="35">
        <v>16</v>
      </c>
      <c r="AH103" s="26">
        <v>106.69</v>
      </c>
      <c r="AI103" s="36">
        <v>105.8</v>
      </c>
      <c r="AJ103" s="35">
        <v>1824</v>
      </c>
      <c r="AK103" s="26">
        <v>20784.810000000001</v>
      </c>
      <c r="AL103" s="36">
        <v>20912.57</v>
      </c>
      <c r="AM103" s="35">
        <v>1046</v>
      </c>
      <c r="AN103" s="26">
        <v>9831.11</v>
      </c>
      <c r="AO103" s="36">
        <v>9883.98</v>
      </c>
      <c r="AP103" s="5" t="str">
        <f t="shared" si="1"/>
        <v>0 13</v>
      </c>
    </row>
    <row r="104" spans="1:42" x14ac:dyDescent="0.2">
      <c r="A104" s="2" t="s">
        <v>287</v>
      </c>
      <c r="B104" s="2" t="s">
        <v>352</v>
      </c>
      <c r="C104" s="35">
        <v>29</v>
      </c>
      <c r="D104" s="26">
        <v>195.54</v>
      </c>
      <c r="E104" s="36">
        <v>196.35</v>
      </c>
      <c r="F104" s="35">
        <v>83</v>
      </c>
      <c r="G104" s="26">
        <v>688.49</v>
      </c>
      <c r="H104" s="36">
        <v>691.64</v>
      </c>
      <c r="I104" s="35">
        <v>185</v>
      </c>
      <c r="J104" s="26">
        <v>681.86</v>
      </c>
      <c r="K104" s="36">
        <v>680.24</v>
      </c>
      <c r="L104" s="35">
        <v>133</v>
      </c>
      <c r="M104" s="26">
        <v>867.9</v>
      </c>
      <c r="N104" s="36">
        <v>863.51</v>
      </c>
      <c r="O104" s="35">
        <v>191</v>
      </c>
      <c r="P104" s="26">
        <v>1759.61</v>
      </c>
      <c r="Q104" s="36">
        <v>1770.19</v>
      </c>
      <c r="R104" s="35">
        <v>211</v>
      </c>
      <c r="S104" s="26">
        <v>2149.34</v>
      </c>
      <c r="T104" s="36">
        <v>2160.8200000000002</v>
      </c>
      <c r="U104" s="35">
        <v>52</v>
      </c>
      <c r="V104" s="26">
        <v>410.89</v>
      </c>
      <c r="W104" s="36">
        <v>411.52</v>
      </c>
      <c r="X104" s="35">
        <v>135</v>
      </c>
      <c r="Y104" s="26">
        <v>416.45</v>
      </c>
      <c r="Z104" s="36">
        <v>418.79</v>
      </c>
      <c r="AA104" s="35">
        <v>170</v>
      </c>
      <c r="AB104" s="26">
        <v>591.77</v>
      </c>
      <c r="AC104" s="36">
        <v>587.88</v>
      </c>
      <c r="AD104" s="35">
        <v>15</v>
      </c>
      <c r="AE104" s="26">
        <v>55.06</v>
      </c>
      <c r="AF104" s="36">
        <v>54.97</v>
      </c>
      <c r="AG104" s="35">
        <v>6</v>
      </c>
      <c r="AH104" s="26">
        <v>38.119999999999997</v>
      </c>
      <c r="AI104" s="36">
        <v>38.1</v>
      </c>
      <c r="AJ104" s="35">
        <v>142</v>
      </c>
      <c r="AK104" s="26">
        <v>915.57</v>
      </c>
      <c r="AL104" s="36">
        <v>921.71</v>
      </c>
      <c r="AM104" s="35">
        <v>130</v>
      </c>
      <c r="AN104" s="26">
        <v>749.61</v>
      </c>
      <c r="AO104" s="36">
        <v>756</v>
      </c>
      <c r="AP104" s="5" t="str">
        <f t="shared" si="1"/>
        <v>0 13</v>
      </c>
    </row>
    <row r="105" spans="1:42" x14ac:dyDescent="0.2">
      <c r="A105" s="2" t="s">
        <v>288</v>
      </c>
      <c r="B105" s="2" t="s">
        <v>943</v>
      </c>
      <c r="C105" s="35"/>
      <c r="D105" s="26"/>
      <c r="E105" s="36"/>
      <c r="F105" s="35" t="s">
        <v>400</v>
      </c>
      <c r="G105" s="26" t="s">
        <v>400</v>
      </c>
      <c r="H105" s="36" t="s">
        <v>400</v>
      </c>
      <c r="I105" s="35" t="s">
        <v>400</v>
      </c>
      <c r="J105" s="26" t="s">
        <v>400</v>
      </c>
      <c r="K105" s="36" t="s">
        <v>400</v>
      </c>
      <c r="L105" s="35">
        <v>3</v>
      </c>
      <c r="M105" s="26">
        <v>6.3</v>
      </c>
      <c r="N105" s="36">
        <v>6.17</v>
      </c>
      <c r="O105" s="35" t="s">
        <v>400</v>
      </c>
      <c r="P105" s="26" t="s">
        <v>400</v>
      </c>
      <c r="Q105" s="36" t="s">
        <v>400</v>
      </c>
      <c r="R105" s="35" t="s">
        <v>400</v>
      </c>
      <c r="S105" s="26" t="s">
        <v>400</v>
      </c>
      <c r="T105" s="36" t="s">
        <v>400</v>
      </c>
      <c r="U105" s="35" t="s">
        <v>400</v>
      </c>
      <c r="V105" s="26" t="s">
        <v>400</v>
      </c>
      <c r="W105" s="36" t="s">
        <v>400</v>
      </c>
      <c r="X105" s="35"/>
      <c r="Y105" s="26"/>
      <c r="Z105" s="36"/>
      <c r="AA105" s="35"/>
      <c r="AB105" s="26"/>
      <c r="AC105" s="36"/>
      <c r="AD105" s="35"/>
      <c r="AE105" s="26"/>
      <c r="AF105" s="36"/>
      <c r="AG105" s="35"/>
      <c r="AH105" s="26"/>
      <c r="AI105" s="36"/>
      <c r="AJ105" s="35" t="s">
        <v>400</v>
      </c>
      <c r="AK105" s="26" t="s">
        <v>400</v>
      </c>
      <c r="AL105" s="36" t="s">
        <v>400</v>
      </c>
      <c r="AM105" s="35" t="s">
        <v>400</v>
      </c>
      <c r="AN105" s="26" t="s">
        <v>400</v>
      </c>
      <c r="AO105" s="36" t="s">
        <v>400</v>
      </c>
      <c r="AP105" s="5" t="str">
        <f t="shared" si="1"/>
        <v>7 8</v>
      </c>
    </row>
    <row r="106" spans="1:42" x14ac:dyDescent="0.2">
      <c r="A106" s="2" t="s">
        <v>289</v>
      </c>
      <c r="B106" s="2" t="s">
        <v>397</v>
      </c>
      <c r="C106" s="35">
        <v>8</v>
      </c>
      <c r="D106" s="26">
        <v>40.06</v>
      </c>
      <c r="E106" s="36">
        <v>40</v>
      </c>
      <c r="F106" s="35">
        <v>66</v>
      </c>
      <c r="G106" s="26">
        <v>649.27</v>
      </c>
      <c r="H106" s="36">
        <v>651.4</v>
      </c>
      <c r="I106" s="35" t="s">
        <v>400</v>
      </c>
      <c r="J106" s="26" t="s">
        <v>400</v>
      </c>
      <c r="K106" s="36" t="s">
        <v>400</v>
      </c>
      <c r="L106" s="35">
        <v>126</v>
      </c>
      <c r="M106" s="26">
        <v>1056.28</v>
      </c>
      <c r="N106" s="36">
        <v>1056.47</v>
      </c>
      <c r="O106" s="35">
        <v>119</v>
      </c>
      <c r="P106" s="26">
        <v>1284.81</v>
      </c>
      <c r="Q106" s="36">
        <v>1296.72</v>
      </c>
      <c r="R106" s="35">
        <v>336</v>
      </c>
      <c r="S106" s="26">
        <v>4418.3999999999996</v>
      </c>
      <c r="T106" s="36">
        <v>4453</v>
      </c>
      <c r="U106" s="35">
        <v>81</v>
      </c>
      <c r="V106" s="26">
        <v>819.82</v>
      </c>
      <c r="W106" s="36">
        <v>821.61</v>
      </c>
      <c r="X106" s="35">
        <v>23</v>
      </c>
      <c r="Y106" s="26">
        <v>125.08</v>
      </c>
      <c r="Z106" s="36">
        <v>126.89</v>
      </c>
      <c r="AA106" s="35" t="s">
        <v>400</v>
      </c>
      <c r="AB106" s="26" t="s">
        <v>400</v>
      </c>
      <c r="AC106" s="36" t="s">
        <v>400</v>
      </c>
      <c r="AD106" s="35"/>
      <c r="AE106" s="26"/>
      <c r="AF106" s="36"/>
      <c r="AG106" s="35">
        <v>3</v>
      </c>
      <c r="AH106" s="26">
        <v>19.829999999999998</v>
      </c>
      <c r="AI106" s="36">
        <v>19.829999999999998</v>
      </c>
      <c r="AJ106" s="35">
        <v>100</v>
      </c>
      <c r="AK106" s="26">
        <v>739.18</v>
      </c>
      <c r="AL106" s="36">
        <v>745.3</v>
      </c>
      <c r="AM106" s="35">
        <v>128</v>
      </c>
      <c r="AN106" s="26">
        <v>1024.49</v>
      </c>
      <c r="AO106" s="36">
        <v>1032.33</v>
      </c>
      <c r="AP106" s="5" t="str">
        <f t="shared" si="1"/>
        <v>2 12</v>
      </c>
    </row>
    <row r="107" spans="1:42" x14ac:dyDescent="0.2">
      <c r="A107" s="2" t="s">
        <v>290</v>
      </c>
      <c r="B107" s="2" t="s">
        <v>944</v>
      </c>
      <c r="C107" s="35">
        <v>9</v>
      </c>
      <c r="D107" s="26">
        <v>62.29</v>
      </c>
      <c r="E107" s="36">
        <v>61.68</v>
      </c>
      <c r="F107" s="35">
        <v>11</v>
      </c>
      <c r="G107" s="26">
        <v>60.12</v>
      </c>
      <c r="H107" s="36">
        <v>60.5</v>
      </c>
      <c r="I107" s="35" t="s">
        <v>400</v>
      </c>
      <c r="J107" s="26" t="s">
        <v>400</v>
      </c>
      <c r="K107" s="36" t="s">
        <v>400</v>
      </c>
      <c r="L107" s="35">
        <v>44</v>
      </c>
      <c r="M107" s="26">
        <v>330.56</v>
      </c>
      <c r="N107" s="36">
        <v>331.37</v>
      </c>
      <c r="O107" s="35">
        <v>5</v>
      </c>
      <c r="P107" s="26">
        <v>78.58</v>
      </c>
      <c r="Q107" s="36">
        <v>78.489999999999995</v>
      </c>
      <c r="R107" s="35">
        <v>10</v>
      </c>
      <c r="S107" s="26">
        <v>30.5</v>
      </c>
      <c r="T107" s="36">
        <v>30.29</v>
      </c>
      <c r="U107" s="35">
        <v>12</v>
      </c>
      <c r="V107" s="26">
        <v>83.71</v>
      </c>
      <c r="W107" s="36">
        <v>83.05</v>
      </c>
      <c r="X107" s="35">
        <v>17</v>
      </c>
      <c r="Y107" s="26">
        <v>40.03</v>
      </c>
      <c r="Z107" s="36">
        <v>39.94</v>
      </c>
      <c r="AA107" s="35" t="s">
        <v>400</v>
      </c>
      <c r="AB107" s="26" t="s">
        <v>400</v>
      </c>
      <c r="AC107" s="36" t="s">
        <v>400</v>
      </c>
      <c r="AD107" s="35">
        <v>3</v>
      </c>
      <c r="AE107" s="26">
        <v>2.4700000000000002</v>
      </c>
      <c r="AF107" s="36">
        <v>2.39</v>
      </c>
      <c r="AG107" s="35">
        <v>3</v>
      </c>
      <c r="AH107" s="26">
        <v>8.2899999999999991</v>
      </c>
      <c r="AI107" s="36">
        <v>8.1300000000000008</v>
      </c>
      <c r="AJ107" s="35">
        <v>15</v>
      </c>
      <c r="AK107" s="26">
        <v>67.2</v>
      </c>
      <c r="AL107" s="36">
        <v>67.67</v>
      </c>
      <c r="AM107" s="35">
        <v>11</v>
      </c>
      <c r="AN107" s="26">
        <v>37.090000000000003</v>
      </c>
      <c r="AO107" s="36">
        <v>39.18</v>
      </c>
      <c r="AP107" s="5" t="str">
        <f t="shared" si="1"/>
        <v>2 13</v>
      </c>
    </row>
    <row r="108" spans="1:42" x14ac:dyDescent="0.2">
      <c r="A108" s="2" t="s">
        <v>945</v>
      </c>
      <c r="B108" s="2" t="s">
        <v>946</v>
      </c>
      <c r="C108" s="35">
        <v>3</v>
      </c>
      <c r="D108" s="26">
        <v>2.2200000000000002</v>
      </c>
      <c r="E108" s="36">
        <v>2.21</v>
      </c>
      <c r="F108" s="35">
        <v>3</v>
      </c>
      <c r="G108" s="26">
        <v>3.55</v>
      </c>
      <c r="H108" s="36">
        <v>3.55</v>
      </c>
      <c r="I108" s="35" t="s">
        <v>400</v>
      </c>
      <c r="J108" s="26" t="s">
        <v>400</v>
      </c>
      <c r="K108" s="36" t="s">
        <v>400</v>
      </c>
      <c r="L108" s="35">
        <v>12</v>
      </c>
      <c r="M108" s="26">
        <v>43.06</v>
      </c>
      <c r="N108" s="36">
        <v>42.49</v>
      </c>
      <c r="O108" s="35">
        <v>4</v>
      </c>
      <c r="P108" s="26">
        <v>2.29</v>
      </c>
      <c r="Q108" s="36">
        <v>2.2599999999999998</v>
      </c>
      <c r="R108" s="35">
        <v>7</v>
      </c>
      <c r="S108" s="26">
        <v>7.67</v>
      </c>
      <c r="T108" s="36">
        <v>7.67</v>
      </c>
      <c r="U108" s="35">
        <v>7</v>
      </c>
      <c r="V108" s="26">
        <v>22.49</v>
      </c>
      <c r="W108" s="36">
        <v>22.49</v>
      </c>
      <c r="X108" s="35">
        <v>5</v>
      </c>
      <c r="Y108" s="26">
        <v>17.079999999999998</v>
      </c>
      <c r="Z108" s="36">
        <v>17.07</v>
      </c>
      <c r="AA108" s="35" t="s">
        <v>400</v>
      </c>
      <c r="AB108" s="26" t="s">
        <v>400</v>
      </c>
      <c r="AC108" s="36" t="s">
        <v>400</v>
      </c>
      <c r="AD108" s="35" t="s">
        <v>400</v>
      </c>
      <c r="AE108" s="26" t="s">
        <v>400</v>
      </c>
      <c r="AF108" s="36" t="s">
        <v>400</v>
      </c>
      <c r="AG108" s="35">
        <v>3</v>
      </c>
      <c r="AH108" s="26">
        <v>0.35</v>
      </c>
      <c r="AI108" s="36">
        <v>0.35</v>
      </c>
      <c r="AJ108" s="35">
        <v>8</v>
      </c>
      <c r="AK108" s="26">
        <v>9.34</v>
      </c>
      <c r="AL108" s="36">
        <v>9.49</v>
      </c>
      <c r="AM108" s="35">
        <v>5</v>
      </c>
      <c r="AN108" s="26">
        <v>8.8000000000000007</v>
      </c>
      <c r="AO108" s="36">
        <v>8.77</v>
      </c>
      <c r="AP108" s="5" t="str">
        <f t="shared" si="1"/>
        <v>3 13</v>
      </c>
    </row>
    <row r="109" spans="1:42" x14ac:dyDescent="0.2">
      <c r="A109" s="2" t="s">
        <v>291</v>
      </c>
      <c r="B109" s="2" t="s">
        <v>947</v>
      </c>
      <c r="C109" s="35">
        <v>23</v>
      </c>
      <c r="D109" s="26">
        <v>9.7200000000000006</v>
      </c>
      <c r="E109" s="36">
        <v>9.6300000000000008</v>
      </c>
      <c r="F109" s="35">
        <v>17</v>
      </c>
      <c r="G109" s="26">
        <v>2.6</v>
      </c>
      <c r="H109" s="36">
        <v>2.59</v>
      </c>
      <c r="I109" s="35">
        <v>29</v>
      </c>
      <c r="J109" s="26">
        <v>7.13</v>
      </c>
      <c r="K109" s="36">
        <v>7.05</v>
      </c>
      <c r="L109" s="35">
        <v>16</v>
      </c>
      <c r="M109" s="26">
        <v>4.97</v>
      </c>
      <c r="N109" s="36">
        <v>4.95</v>
      </c>
      <c r="O109" s="35">
        <v>17</v>
      </c>
      <c r="P109" s="26">
        <v>4.49</v>
      </c>
      <c r="Q109" s="36">
        <v>4.51</v>
      </c>
      <c r="R109" s="35">
        <v>15</v>
      </c>
      <c r="S109" s="26">
        <v>2.23</v>
      </c>
      <c r="T109" s="36">
        <v>2.21</v>
      </c>
      <c r="U109" s="35">
        <v>13</v>
      </c>
      <c r="V109" s="26">
        <v>3.19</v>
      </c>
      <c r="W109" s="36">
        <v>3.33</v>
      </c>
      <c r="X109" s="35">
        <v>17</v>
      </c>
      <c r="Y109" s="26">
        <v>6.36</v>
      </c>
      <c r="Z109" s="36">
        <v>6.35</v>
      </c>
      <c r="AA109" s="35">
        <v>19</v>
      </c>
      <c r="AB109" s="26">
        <v>4.6100000000000003</v>
      </c>
      <c r="AC109" s="36">
        <v>4.59</v>
      </c>
      <c r="AD109" s="35">
        <v>21</v>
      </c>
      <c r="AE109" s="26">
        <v>4.8899999999999997</v>
      </c>
      <c r="AF109" s="36">
        <v>4.6900000000000004</v>
      </c>
      <c r="AG109" s="35">
        <v>7</v>
      </c>
      <c r="AH109" s="26">
        <v>4.79</v>
      </c>
      <c r="AI109" s="36">
        <v>3.95</v>
      </c>
      <c r="AJ109" s="35">
        <v>20</v>
      </c>
      <c r="AK109" s="26">
        <v>5.1100000000000003</v>
      </c>
      <c r="AL109" s="36">
        <v>5.08</v>
      </c>
      <c r="AM109" s="35">
        <v>11</v>
      </c>
      <c r="AN109" s="26">
        <v>1.75</v>
      </c>
      <c r="AO109" s="36">
        <v>1.74</v>
      </c>
      <c r="AP109" s="5" t="str">
        <f t="shared" si="1"/>
        <v>0 13</v>
      </c>
    </row>
    <row r="110" spans="1:42" x14ac:dyDescent="0.2">
      <c r="A110" s="2" t="s">
        <v>948</v>
      </c>
      <c r="B110" s="2" t="s">
        <v>949</v>
      </c>
      <c r="C110" s="35" t="s">
        <v>400</v>
      </c>
      <c r="D110" s="26" t="s">
        <v>400</v>
      </c>
      <c r="E110" s="36" t="s">
        <v>400</v>
      </c>
      <c r="F110" s="35" t="s">
        <v>400</v>
      </c>
      <c r="G110" s="26" t="s">
        <v>400</v>
      </c>
      <c r="H110" s="36" t="s">
        <v>400</v>
      </c>
      <c r="I110" s="35" t="s">
        <v>400</v>
      </c>
      <c r="J110" s="26" t="s">
        <v>400</v>
      </c>
      <c r="K110" s="36" t="s">
        <v>400</v>
      </c>
      <c r="L110" s="35">
        <v>11</v>
      </c>
      <c r="M110" s="26">
        <v>12.55</v>
      </c>
      <c r="N110" s="36">
        <v>12.53</v>
      </c>
      <c r="O110" s="35">
        <v>5</v>
      </c>
      <c r="P110" s="26">
        <v>31.52</v>
      </c>
      <c r="Q110" s="36">
        <v>31.56</v>
      </c>
      <c r="R110" s="35">
        <v>34</v>
      </c>
      <c r="S110" s="26">
        <v>428.43</v>
      </c>
      <c r="T110" s="36">
        <v>431.86</v>
      </c>
      <c r="U110" s="35">
        <v>6</v>
      </c>
      <c r="V110" s="26">
        <v>2.12</v>
      </c>
      <c r="W110" s="36">
        <v>2.11</v>
      </c>
      <c r="X110" s="35" t="s">
        <v>400</v>
      </c>
      <c r="Y110" s="26" t="s">
        <v>400</v>
      </c>
      <c r="Z110" s="36" t="s">
        <v>400</v>
      </c>
      <c r="AA110" s="35"/>
      <c r="AB110" s="26"/>
      <c r="AC110" s="36"/>
      <c r="AD110" s="35">
        <v>22</v>
      </c>
      <c r="AE110" s="26">
        <v>243.2</v>
      </c>
      <c r="AF110" s="36">
        <v>243.84</v>
      </c>
      <c r="AG110" s="35" t="s">
        <v>400</v>
      </c>
      <c r="AH110" s="26" t="s">
        <v>400</v>
      </c>
      <c r="AI110" s="36" t="s">
        <v>400</v>
      </c>
      <c r="AJ110" s="35">
        <v>8</v>
      </c>
      <c r="AK110" s="26">
        <v>7.23</v>
      </c>
      <c r="AL110" s="36">
        <v>7.31</v>
      </c>
      <c r="AM110" s="35">
        <v>12</v>
      </c>
      <c r="AN110" s="26">
        <v>35.31</v>
      </c>
      <c r="AO110" s="36">
        <v>35.299999999999997</v>
      </c>
      <c r="AP110" s="5" t="str">
        <f t="shared" si="1"/>
        <v>5 12</v>
      </c>
    </row>
    <row r="111" spans="1:42" x14ac:dyDescent="0.2">
      <c r="A111" s="2" t="s">
        <v>292</v>
      </c>
      <c r="B111" s="2" t="s">
        <v>950</v>
      </c>
      <c r="C111" s="35">
        <v>14</v>
      </c>
      <c r="D111" s="26">
        <v>71.45</v>
      </c>
      <c r="E111" s="36">
        <v>71.95</v>
      </c>
      <c r="F111" s="35">
        <v>86</v>
      </c>
      <c r="G111" s="26">
        <v>774.4</v>
      </c>
      <c r="H111" s="36">
        <v>775.98</v>
      </c>
      <c r="I111" s="35">
        <v>22</v>
      </c>
      <c r="J111" s="26">
        <v>66.67</v>
      </c>
      <c r="K111" s="36">
        <v>67.11</v>
      </c>
      <c r="L111" s="35">
        <v>6</v>
      </c>
      <c r="M111" s="26">
        <v>30.98</v>
      </c>
      <c r="N111" s="36">
        <v>30.37</v>
      </c>
      <c r="O111" s="35">
        <v>143</v>
      </c>
      <c r="P111" s="26">
        <v>1154.77</v>
      </c>
      <c r="Q111" s="36">
        <v>1160.7</v>
      </c>
      <c r="R111" s="35">
        <v>123</v>
      </c>
      <c r="S111" s="26">
        <v>1281.06</v>
      </c>
      <c r="T111" s="36">
        <v>1286.78</v>
      </c>
      <c r="U111" s="35">
        <v>13</v>
      </c>
      <c r="V111" s="26">
        <v>160.24</v>
      </c>
      <c r="W111" s="36">
        <v>160.22</v>
      </c>
      <c r="X111" s="35">
        <v>19</v>
      </c>
      <c r="Y111" s="26">
        <v>77.72</v>
      </c>
      <c r="Z111" s="36">
        <v>77.849999999999994</v>
      </c>
      <c r="AA111" s="35">
        <v>3</v>
      </c>
      <c r="AB111" s="26">
        <v>1.26</v>
      </c>
      <c r="AC111" s="36">
        <v>1.26</v>
      </c>
      <c r="AD111" s="35" t="s">
        <v>400</v>
      </c>
      <c r="AE111" s="26" t="s">
        <v>400</v>
      </c>
      <c r="AF111" s="36" t="s">
        <v>400</v>
      </c>
      <c r="AG111" s="35" t="s">
        <v>400</v>
      </c>
      <c r="AH111" s="26" t="s">
        <v>400</v>
      </c>
      <c r="AI111" s="36" t="s">
        <v>400</v>
      </c>
      <c r="AJ111" s="35">
        <v>122</v>
      </c>
      <c r="AK111" s="26">
        <v>791.12</v>
      </c>
      <c r="AL111" s="36">
        <v>798.6</v>
      </c>
      <c r="AM111" s="35">
        <v>34</v>
      </c>
      <c r="AN111" s="26">
        <v>218.46</v>
      </c>
      <c r="AO111" s="36">
        <v>219.72</v>
      </c>
      <c r="AP111" s="5" t="str">
        <f t="shared" si="1"/>
        <v>2 13</v>
      </c>
    </row>
    <row r="112" spans="1:42" x14ac:dyDescent="0.2">
      <c r="A112" s="2" t="s">
        <v>951</v>
      </c>
      <c r="B112" s="2" t="s">
        <v>952</v>
      </c>
      <c r="C112" s="35">
        <v>11</v>
      </c>
      <c r="D112" s="26">
        <v>30.99</v>
      </c>
      <c r="E112" s="36">
        <v>31.32</v>
      </c>
      <c r="F112" s="35">
        <v>9</v>
      </c>
      <c r="G112" s="26">
        <v>33.479999999999997</v>
      </c>
      <c r="H112" s="36">
        <v>33.979999999999997</v>
      </c>
      <c r="I112" s="35" t="s">
        <v>400</v>
      </c>
      <c r="J112" s="26" t="s">
        <v>400</v>
      </c>
      <c r="K112" s="36" t="s">
        <v>400</v>
      </c>
      <c r="L112" s="35" t="s">
        <v>400</v>
      </c>
      <c r="M112" s="26" t="s">
        <v>400</v>
      </c>
      <c r="N112" s="36" t="s">
        <v>400</v>
      </c>
      <c r="O112" s="35">
        <v>25</v>
      </c>
      <c r="P112" s="26">
        <v>178.11</v>
      </c>
      <c r="Q112" s="36">
        <v>178.87</v>
      </c>
      <c r="R112" s="35">
        <v>24</v>
      </c>
      <c r="S112" s="26">
        <v>110.93</v>
      </c>
      <c r="T112" s="36">
        <v>111.6</v>
      </c>
      <c r="U112" s="35"/>
      <c r="V112" s="26"/>
      <c r="W112" s="36"/>
      <c r="X112" s="35"/>
      <c r="Y112" s="26"/>
      <c r="Z112" s="36"/>
      <c r="AA112" s="35"/>
      <c r="AB112" s="26"/>
      <c r="AC112" s="36"/>
      <c r="AD112" s="35">
        <v>48</v>
      </c>
      <c r="AE112" s="26">
        <v>163.6</v>
      </c>
      <c r="AF112" s="36">
        <v>164.69</v>
      </c>
      <c r="AG112" s="35"/>
      <c r="AH112" s="26"/>
      <c r="AI112" s="36"/>
      <c r="AJ112" s="35">
        <v>7</v>
      </c>
      <c r="AK112" s="26">
        <v>24.41</v>
      </c>
      <c r="AL112" s="36">
        <v>24.99</v>
      </c>
      <c r="AM112" s="35">
        <v>7</v>
      </c>
      <c r="AN112" s="26">
        <v>20.23</v>
      </c>
      <c r="AO112" s="36">
        <v>20.6</v>
      </c>
      <c r="AP112" s="5" t="str">
        <f t="shared" si="1"/>
        <v>2 9</v>
      </c>
    </row>
    <row r="113" spans="1:42" x14ac:dyDescent="0.2">
      <c r="A113" s="2" t="s">
        <v>953</v>
      </c>
      <c r="B113" s="2" t="s">
        <v>954</v>
      </c>
      <c r="C113" s="35">
        <v>3</v>
      </c>
      <c r="D113" s="26">
        <v>0.33</v>
      </c>
      <c r="E113" s="36">
        <v>0.33</v>
      </c>
      <c r="F113" s="35">
        <v>10</v>
      </c>
      <c r="G113" s="26">
        <v>9.6300000000000008</v>
      </c>
      <c r="H113" s="36">
        <v>9.58</v>
      </c>
      <c r="I113" s="35">
        <v>8</v>
      </c>
      <c r="J113" s="26">
        <v>3.71</v>
      </c>
      <c r="K113" s="36">
        <v>3.64</v>
      </c>
      <c r="L113" s="35">
        <v>7</v>
      </c>
      <c r="M113" s="26">
        <v>5.13</v>
      </c>
      <c r="N113" s="36">
        <v>5.0999999999999996</v>
      </c>
      <c r="O113" s="35">
        <v>6</v>
      </c>
      <c r="P113" s="26">
        <v>2</v>
      </c>
      <c r="Q113" s="36">
        <v>2</v>
      </c>
      <c r="R113" s="35">
        <v>8</v>
      </c>
      <c r="S113" s="26">
        <v>3.04</v>
      </c>
      <c r="T113" s="36">
        <v>3.04</v>
      </c>
      <c r="U113" s="35">
        <v>9</v>
      </c>
      <c r="V113" s="26">
        <v>8.26</v>
      </c>
      <c r="W113" s="36">
        <v>8.23</v>
      </c>
      <c r="X113" s="35">
        <v>4</v>
      </c>
      <c r="Y113" s="26">
        <v>1.0900000000000001</v>
      </c>
      <c r="Z113" s="36">
        <v>0.97</v>
      </c>
      <c r="AA113" s="35">
        <v>7</v>
      </c>
      <c r="AB113" s="26">
        <v>6.89</v>
      </c>
      <c r="AC113" s="36">
        <v>6.88</v>
      </c>
      <c r="AD113" s="35" t="s">
        <v>400</v>
      </c>
      <c r="AE113" s="26" t="s">
        <v>400</v>
      </c>
      <c r="AF113" s="36" t="s">
        <v>400</v>
      </c>
      <c r="AG113" s="35">
        <v>4</v>
      </c>
      <c r="AH113" s="26">
        <v>3.89</v>
      </c>
      <c r="AI113" s="36">
        <v>3.89</v>
      </c>
      <c r="AJ113" s="35" t="s">
        <v>400</v>
      </c>
      <c r="AK113" s="26" t="s">
        <v>400</v>
      </c>
      <c r="AL113" s="36" t="s">
        <v>400</v>
      </c>
      <c r="AM113" s="35">
        <v>4</v>
      </c>
      <c r="AN113" s="26">
        <v>1.93</v>
      </c>
      <c r="AO113" s="36">
        <v>1.93</v>
      </c>
      <c r="AP113" s="5" t="str">
        <f t="shared" si="1"/>
        <v>2 13</v>
      </c>
    </row>
    <row r="114" spans="1:42" x14ac:dyDescent="0.2">
      <c r="A114" s="2" t="s">
        <v>293</v>
      </c>
      <c r="B114" s="2" t="s">
        <v>353</v>
      </c>
      <c r="C114" s="35"/>
      <c r="D114" s="26"/>
      <c r="E114" s="36"/>
      <c r="F114" s="35">
        <v>4</v>
      </c>
      <c r="G114" s="26">
        <v>6.85</v>
      </c>
      <c r="H114" s="36">
        <v>7</v>
      </c>
      <c r="I114" s="35" t="s">
        <v>400</v>
      </c>
      <c r="J114" s="26" t="s">
        <v>400</v>
      </c>
      <c r="K114" s="36" t="s">
        <v>400</v>
      </c>
      <c r="L114" s="35">
        <v>3</v>
      </c>
      <c r="M114" s="26">
        <v>0.9</v>
      </c>
      <c r="N114" s="36">
        <v>0.9</v>
      </c>
      <c r="O114" s="35">
        <v>5</v>
      </c>
      <c r="P114" s="26">
        <v>8.08</v>
      </c>
      <c r="Q114" s="36">
        <v>8.0399999999999991</v>
      </c>
      <c r="R114" s="35">
        <v>8</v>
      </c>
      <c r="S114" s="26">
        <v>9.5399999999999991</v>
      </c>
      <c r="T114" s="36">
        <v>9.58</v>
      </c>
      <c r="U114" s="35" t="s">
        <v>400</v>
      </c>
      <c r="V114" s="26" t="s">
        <v>400</v>
      </c>
      <c r="W114" s="36" t="s">
        <v>400</v>
      </c>
      <c r="X114" s="35" t="s">
        <v>400</v>
      </c>
      <c r="Y114" s="26" t="s">
        <v>400</v>
      </c>
      <c r="Z114" s="36" t="s">
        <v>400</v>
      </c>
      <c r="AA114" s="35"/>
      <c r="AB114" s="26"/>
      <c r="AC114" s="36"/>
      <c r="AD114" s="35" t="s">
        <v>400</v>
      </c>
      <c r="AE114" s="26" t="s">
        <v>400</v>
      </c>
      <c r="AF114" s="36" t="s">
        <v>400</v>
      </c>
      <c r="AG114" s="35" t="s">
        <v>400</v>
      </c>
      <c r="AH114" s="26" t="s">
        <v>400</v>
      </c>
      <c r="AI114" s="36" t="s">
        <v>400</v>
      </c>
      <c r="AJ114" s="35">
        <v>3</v>
      </c>
      <c r="AK114" s="26">
        <v>4.4800000000000004</v>
      </c>
      <c r="AL114" s="36">
        <v>4.4800000000000004</v>
      </c>
      <c r="AM114" s="35">
        <v>10</v>
      </c>
      <c r="AN114" s="26">
        <v>6.12</v>
      </c>
      <c r="AO114" s="36">
        <v>6.23</v>
      </c>
      <c r="AP114" s="5" t="str">
        <f t="shared" si="1"/>
        <v>5 11</v>
      </c>
    </row>
    <row r="115" spans="1:42" x14ac:dyDescent="0.2">
      <c r="A115" s="2" t="s">
        <v>294</v>
      </c>
      <c r="B115" s="2" t="s">
        <v>955</v>
      </c>
      <c r="C115" s="35">
        <v>3</v>
      </c>
      <c r="D115" s="26">
        <v>2.52</v>
      </c>
      <c r="E115" s="36">
        <v>2.52</v>
      </c>
      <c r="F115" s="35">
        <v>15</v>
      </c>
      <c r="G115" s="26">
        <v>24.9</v>
      </c>
      <c r="H115" s="36">
        <v>25.11</v>
      </c>
      <c r="I115" s="35">
        <v>5</v>
      </c>
      <c r="J115" s="26">
        <v>2.36</v>
      </c>
      <c r="K115" s="36">
        <v>2.36</v>
      </c>
      <c r="L115" s="35">
        <v>50</v>
      </c>
      <c r="M115" s="26">
        <v>238.9</v>
      </c>
      <c r="N115" s="36">
        <v>237.13</v>
      </c>
      <c r="O115" s="35">
        <v>16</v>
      </c>
      <c r="P115" s="26">
        <v>22.35</v>
      </c>
      <c r="Q115" s="36">
        <v>22.3</v>
      </c>
      <c r="R115" s="35">
        <v>41</v>
      </c>
      <c r="S115" s="26">
        <v>99.07</v>
      </c>
      <c r="T115" s="36">
        <v>100.08</v>
      </c>
      <c r="U115" s="35">
        <v>15</v>
      </c>
      <c r="V115" s="26">
        <v>37.36</v>
      </c>
      <c r="W115" s="36">
        <v>37.24</v>
      </c>
      <c r="X115" s="35">
        <v>14</v>
      </c>
      <c r="Y115" s="26">
        <v>19.34</v>
      </c>
      <c r="Z115" s="36">
        <v>20.81</v>
      </c>
      <c r="AA115" s="35">
        <v>3</v>
      </c>
      <c r="AB115" s="26">
        <v>0.25</v>
      </c>
      <c r="AC115" s="36">
        <v>0.25</v>
      </c>
      <c r="AD115" s="35">
        <v>6</v>
      </c>
      <c r="AE115" s="26">
        <v>6.18</v>
      </c>
      <c r="AF115" s="36">
        <v>6.18</v>
      </c>
      <c r="AG115" s="35">
        <v>14</v>
      </c>
      <c r="AH115" s="26">
        <v>15.02</v>
      </c>
      <c r="AI115" s="36">
        <v>14.94</v>
      </c>
      <c r="AJ115" s="35">
        <v>25</v>
      </c>
      <c r="AK115" s="26">
        <v>47.78</v>
      </c>
      <c r="AL115" s="36">
        <v>49.07</v>
      </c>
      <c r="AM115" s="35">
        <v>72</v>
      </c>
      <c r="AN115" s="26">
        <v>144.74</v>
      </c>
      <c r="AO115" s="36">
        <v>145.54</v>
      </c>
      <c r="AP115" s="5" t="str">
        <f t="shared" si="1"/>
        <v>0 13</v>
      </c>
    </row>
    <row r="116" spans="1:42" x14ac:dyDescent="0.2">
      <c r="A116" s="2" t="s">
        <v>295</v>
      </c>
      <c r="B116" s="2" t="s">
        <v>956</v>
      </c>
      <c r="C116" s="35">
        <v>1800</v>
      </c>
      <c r="D116" s="26">
        <v>64203.39</v>
      </c>
      <c r="E116" s="36">
        <v>61727.13</v>
      </c>
      <c r="F116" s="35">
        <v>1541</v>
      </c>
      <c r="G116" s="26">
        <v>24837.200000000001</v>
      </c>
      <c r="H116" s="36">
        <v>23895.57</v>
      </c>
      <c r="I116" s="35">
        <v>6750</v>
      </c>
      <c r="J116" s="26">
        <v>226409.1</v>
      </c>
      <c r="K116" s="36">
        <v>220044.74</v>
      </c>
      <c r="L116" s="35">
        <v>1146</v>
      </c>
      <c r="M116" s="26">
        <v>12565.15</v>
      </c>
      <c r="N116" s="36">
        <v>11657.31</v>
      </c>
      <c r="O116" s="35">
        <v>3223</v>
      </c>
      <c r="P116" s="26">
        <v>61921.2</v>
      </c>
      <c r="Q116" s="36">
        <v>59980.19</v>
      </c>
      <c r="R116" s="35">
        <v>3759</v>
      </c>
      <c r="S116" s="26">
        <v>49668.480000000003</v>
      </c>
      <c r="T116" s="36">
        <v>48298.16</v>
      </c>
      <c r="U116" s="35">
        <v>711</v>
      </c>
      <c r="V116" s="26">
        <v>12572.25</v>
      </c>
      <c r="W116" s="36">
        <v>11999.79</v>
      </c>
      <c r="X116" s="35">
        <v>3035</v>
      </c>
      <c r="Y116" s="26">
        <v>86669.81</v>
      </c>
      <c r="Z116" s="36">
        <v>85771.81</v>
      </c>
      <c r="AA116" s="35">
        <v>2352</v>
      </c>
      <c r="AB116" s="26">
        <v>57132.6</v>
      </c>
      <c r="AC116" s="36">
        <v>55992.03</v>
      </c>
      <c r="AD116" s="35">
        <v>2856</v>
      </c>
      <c r="AE116" s="26">
        <v>56867.38</v>
      </c>
      <c r="AF116" s="36">
        <v>54075.83</v>
      </c>
      <c r="AG116" s="35">
        <v>353</v>
      </c>
      <c r="AH116" s="26">
        <v>7404.7</v>
      </c>
      <c r="AI116" s="36">
        <v>6974.41</v>
      </c>
      <c r="AJ116" s="35">
        <v>3381</v>
      </c>
      <c r="AK116" s="26">
        <v>78549.820000000007</v>
      </c>
      <c r="AL116" s="36">
        <v>76455.149999999994</v>
      </c>
      <c r="AM116" s="35">
        <v>2454</v>
      </c>
      <c r="AN116" s="26">
        <v>35389.5</v>
      </c>
      <c r="AO116" s="36">
        <v>34680.51</v>
      </c>
      <c r="AP116" s="5" t="str">
        <f t="shared" si="1"/>
        <v>0 13</v>
      </c>
    </row>
    <row r="117" spans="1:42" x14ac:dyDescent="0.2">
      <c r="A117" s="2" t="s">
        <v>296</v>
      </c>
      <c r="B117" s="2" t="s">
        <v>957</v>
      </c>
      <c r="C117" s="35">
        <v>6</v>
      </c>
      <c r="D117" s="26">
        <v>4.0199999999999996</v>
      </c>
      <c r="E117" s="36">
        <v>2.72</v>
      </c>
      <c r="F117" s="35">
        <v>10</v>
      </c>
      <c r="G117" s="26">
        <v>7.15</v>
      </c>
      <c r="H117" s="36">
        <v>7.23</v>
      </c>
      <c r="I117" s="35">
        <v>7</v>
      </c>
      <c r="J117" s="26">
        <v>9.19</v>
      </c>
      <c r="K117" s="36">
        <v>9.09</v>
      </c>
      <c r="L117" s="35">
        <v>11</v>
      </c>
      <c r="M117" s="26">
        <v>8.59</v>
      </c>
      <c r="N117" s="36">
        <v>8.1</v>
      </c>
      <c r="O117" s="35" t="s">
        <v>400</v>
      </c>
      <c r="P117" s="26" t="s">
        <v>400</v>
      </c>
      <c r="Q117" s="36" t="s">
        <v>400</v>
      </c>
      <c r="R117" s="35">
        <v>5</v>
      </c>
      <c r="S117" s="26">
        <v>0.57999999999999996</v>
      </c>
      <c r="T117" s="36">
        <v>0.57999999999999996</v>
      </c>
      <c r="U117" s="35">
        <v>17</v>
      </c>
      <c r="V117" s="26">
        <v>9.27</v>
      </c>
      <c r="W117" s="36">
        <v>9.0500000000000007</v>
      </c>
      <c r="X117" s="35">
        <v>9</v>
      </c>
      <c r="Y117" s="26">
        <v>2.37</v>
      </c>
      <c r="Z117" s="36">
        <v>2.38</v>
      </c>
      <c r="AA117" s="35">
        <v>7</v>
      </c>
      <c r="AB117" s="26">
        <v>3.43</v>
      </c>
      <c r="AC117" s="36">
        <v>3.37</v>
      </c>
      <c r="AD117" s="35" t="s">
        <v>400</v>
      </c>
      <c r="AE117" s="26" t="s">
        <v>400</v>
      </c>
      <c r="AF117" s="36" t="s">
        <v>400</v>
      </c>
      <c r="AG117" s="35">
        <v>12</v>
      </c>
      <c r="AH117" s="26">
        <v>14.5</v>
      </c>
      <c r="AI117" s="36">
        <v>14.46</v>
      </c>
      <c r="AJ117" s="35">
        <v>7</v>
      </c>
      <c r="AK117" s="26">
        <v>3.74</v>
      </c>
      <c r="AL117" s="36">
        <v>3.38</v>
      </c>
      <c r="AM117" s="35">
        <v>3</v>
      </c>
      <c r="AN117" s="26">
        <v>0.43</v>
      </c>
      <c r="AO117" s="36">
        <v>0.42</v>
      </c>
      <c r="AP117" s="5" t="str">
        <f t="shared" si="1"/>
        <v>2 13</v>
      </c>
    </row>
    <row r="118" spans="1:42" x14ac:dyDescent="0.2">
      <c r="A118" s="2" t="s">
        <v>297</v>
      </c>
      <c r="B118" s="2" t="s">
        <v>958</v>
      </c>
      <c r="C118" s="35">
        <v>10</v>
      </c>
      <c r="D118" s="26">
        <v>125.62</v>
      </c>
      <c r="E118" s="36">
        <v>127.86</v>
      </c>
      <c r="F118" s="35">
        <v>28</v>
      </c>
      <c r="G118" s="26">
        <v>188.68</v>
      </c>
      <c r="H118" s="36">
        <v>191.2</v>
      </c>
      <c r="I118" s="35">
        <v>5</v>
      </c>
      <c r="J118" s="26">
        <v>13.52</v>
      </c>
      <c r="K118" s="36">
        <v>13.52</v>
      </c>
      <c r="L118" s="35">
        <v>6</v>
      </c>
      <c r="M118" s="26">
        <v>26.48</v>
      </c>
      <c r="N118" s="36">
        <v>26.37</v>
      </c>
      <c r="O118" s="35">
        <v>97</v>
      </c>
      <c r="P118" s="26">
        <v>918.69</v>
      </c>
      <c r="Q118" s="36">
        <v>927.16</v>
      </c>
      <c r="R118" s="35">
        <v>25</v>
      </c>
      <c r="S118" s="26">
        <v>182.6</v>
      </c>
      <c r="T118" s="36">
        <v>184.06</v>
      </c>
      <c r="U118" s="35">
        <v>4</v>
      </c>
      <c r="V118" s="26">
        <v>14.82</v>
      </c>
      <c r="W118" s="36">
        <v>14.7</v>
      </c>
      <c r="X118" s="35" t="s">
        <v>400</v>
      </c>
      <c r="Y118" s="26" t="s">
        <v>400</v>
      </c>
      <c r="Z118" s="36" t="s">
        <v>400</v>
      </c>
      <c r="AA118" s="35" t="s">
        <v>400</v>
      </c>
      <c r="AB118" s="26" t="s">
        <v>400</v>
      </c>
      <c r="AC118" s="36" t="s">
        <v>400</v>
      </c>
      <c r="AD118" s="35" t="s">
        <v>400</v>
      </c>
      <c r="AE118" s="26" t="s">
        <v>400</v>
      </c>
      <c r="AF118" s="36" t="s">
        <v>400</v>
      </c>
      <c r="AG118" s="35"/>
      <c r="AH118" s="26"/>
      <c r="AI118" s="36"/>
      <c r="AJ118" s="35">
        <v>22</v>
      </c>
      <c r="AK118" s="26">
        <v>148.6</v>
      </c>
      <c r="AL118" s="36">
        <v>151.28</v>
      </c>
      <c r="AM118" s="35">
        <v>17</v>
      </c>
      <c r="AN118" s="26">
        <v>97.26</v>
      </c>
      <c r="AO118" s="36">
        <v>97.88</v>
      </c>
      <c r="AP118" s="5" t="str">
        <f t="shared" si="1"/>
        <v>3 12</v>
      </c>
    </row>
    <row r="119" spans="1:42" x14ac:dyDescent="0.2">
      <c r="A119" s="2" t="s">
        <v>959</v>
      </c>
      <c r="B119" s="2" t="s">
        <v>960</v>
      </c>
      <c r="C119" s="35" t="s">
        <v>400</v>
      </c>
      <c r="D119" s="26" t="s">
        <v>400</v>
      </c>
      <c r="E119" s="36" t="s">
        <v>400</v>
      </c>
      <c r="F119" s="35">
        <v>9</v>
      </c>
      <c r="G119" s="26">
        <v>9.0500000000000007</v>
      </c>
      <c r="H119" s="36">
        <v>8.58</v>
      </c>
      <c r="I119" s="35">
        <v>3</v>
      </c>
      <c r="J119" s="26">
        <v>0.32</v>
      </c>
      <c r="K119" s="36">
        <v>0.32</v>
      </c>
      <c r="L119" s="35">
        <v>9</v>
      </c>
      <c r="M119" s="26">
        <v>5.91</v>
      </c>
      <c r="N119" s="36">
        <v>5.81</v>
      </c>
      <c r="O119" s="35" t="s">
        <v>400</v>
      </c>
      <c r="P119" s="26" t="s">
        <v>400</v>
      </c>
      <c r="Q119" s="36" t="s">
        <v>400</v>
      </c>
      <c r="R119" s="35">
        <v>4</v>
      </c>
      <c r="S119" s="26">
        <v>6.73</v>
      </c>
      <c r="T119" s="36">
        <v>6.73</v>
      </c>
      <c r="U119" s="35">
        <v>16</v>
      </c>
      <c r="V119" s="26">
        <v>11.92</v>
      </c>
      <c r="W119" s="36">
        <v>11.38</v>
      </c>
      <c r="X119" s="35">
        <v>5</v>
      </c>
      <c r="Y119" s="26">
        <v>5.91</v>
      </c>
      <c r="Z119" s="36">
        <v>5.91</v>
      </c>
      <c r="AA119" s="35" t="s">
        <v>400</v>
      </c>
      <c r="AB119" s="26" t="s">
        <v>400</v>
      </c>
      <c r="AC119" s="36" t="s">
        <v>400</v>
      </c>
      <c r="AD119" s="35"/>
      <c r="AE119" s="26"/>
      <c r="AF119" s="36"/>
      <c r="AG119" s="35">
        <v>3</v>
      </c>
      <c r="AH119" s="26">
        <v>4.3499999999999996</v>
      </c>
      <c r="AI119" s="36">
        <v>4.32</v>
      </c>
      <c r="AJ119" s="35">
        <v>5</v>
      </c>
      <c r="AK119" s="26">
        <v>6.99</v>
      </c>
      <c r="AL119" s="36">
        <v>7.29</v>
      </c>
      <c r="AM119" s="35">
        <v>3</v>
      </c>
      <c r="AN119" s="26">
        <v>0.65</v>
      </c>
      <c r="AO119" s="36">
        <v>0.65</v>
      </c>
      <c r="AP119" s="5" t="str">
        <f t="shared" si="1"/>
        <v>3 12</v>
      </c>
    </row>
    <row r="120" spans="1:42" x14ac:dyDescent="0.2">
      <c r="A120" s="2" t="s">
        <v>298</v>
      </c>
      <c r="B120" s="2" t="s">
        <v>961</v>
      </c>
      <c r="C120" s="35">
        <v>3</v>
      </c>
      <c r="D120" s="26">
        <v>4.54</v>
      </c>
      <c r="E120" s="36">
        <v>4.54</v>
      </c>
      <c r="F120" s="35">
        <v>5</v>
      </c>
      <c r="G120" s="26">
        <v>0.43</v>
      </c>
      <c r="H120" s="36">
        <v>0.43</v>
      </c>
      <c r="I120" s="35">
        <v>22</v>
      </c>
      <c r="J120" s="26">
        <v>52.36</v>
      </c>
      <c r="K120" s="36">
        <v>52.15</v>
      </c>
      <c r="L120" s="35">
        <v>39</v>
      </c>
      <c r="M120" s="26">
        <v>79.95</v>
      </c>
      <c r="N120" s="36">
        <v>79.010000000000005</v>
      </c>
      <c r="O120" s="35" t="s">
        <v>400</v>
      </c>
      <c r="P120" s="26" t="s">
        <v>400</v>
      </c>
      <c r="Q120" s="36" t="s">
        <v>400</v>
      </c>
      <c r="R120" s="35">
        <v>16</v>
      </c>
      <c r="S120" s="26">
        <v>277.01</v>
      </c>
      <c r="T120" s="36">
        <v>291.31</v>
      </c>
      <c r="U120" s="35">
        <v>10</v>
      </c>
      <c r="V120" s="26">
        <v>46.69</v>
      </c>
      <c r="W120" s="36">
        <v>46.76</v>
      </c>
      <c r="X120" s="35">
        <v>45</v>
      </c>
      <c r="Y120" s="26">
        <v>189.45</v>
      </c>
      <c r="Z120" s="36">
        <v>192.21</v>
      </c>
      <c r="AA120" s="35">
        <v>3</v>
      </c>
      <c r="AB120" s="26">
        <v>0.11</v>
      </c>
      <c r="AC120" s="36">
        <v>0.11</v>
      </c>
      <c r="AD120" s="35" t="s">
        <v>400</v>
      </c>
      <c r="AE120" s="26" t="s">
        <v>400</v>
      </c>
      <c r="AF120" s="36" t="s">
        <v>400</v>
      </c>
      <c r="AG120" s="35">
        <v>6</v>
      </c>
      <c r="AH120" s="26">
        <v>3.01</v>
      </c>
      <c r="AI120" s="36">
        <v>2.99</v>
      </c>
      <c r="AJ120" s="35">
        <v>8</v>
      </c>
      <c r="AK120" s="26">
        <v>5.41</v>
      </c>
      <c r="AL120" s="36">
        <v>5.41</v>
      </c>
      <c r="AM120" s="35">
        <v>453</v>
      </c>
      <c r="AN120" s="26">
        <v>2178</v>
      </c>
      <c r="AO120" s="36">
        <v>2189.41</v>
      </c>
      <c r="AP120" s="5" t="str">
        <f t="shared" si="1"/>
        <v>2 13</v>
      </c>
    </row>
    <row r="121" spans="1:42" x14ac:dyDescent="0.2">
      <c r="A121" s="2" t="s">
        <v>299</v>
      </c>
      <c r="B121" s="2" t="s">
        <v>354</v>
      </c>
      <c r="C121" s="35"/>
      <c r="D121" s="26"/>
      <c r="E121" s="36"/>
      <c r="F121" s="35">
        <v>3</v>
      </c>
      <c r="G121" s="26">
        <v>50.7</v>
      </c>
      <c r="H121" s="36">
        <v>51.2</v>
      </c>
      <c r="I121" s="35"/>
      <c r="J121" s="26"/>
      <c r="K121" s="36"/>
      <c r="L121" s="35">
        <v>3</v>
      </c>
      <c r="M121" s="26">
        <v>1.49</v>
      </c>
      <c r="N121" s="36">
        <v>1.49</v>
      </c>
      <c r="O121" s="35">
        <v>3</v>
      </c>
      <c r="P121" s="26">
        <v>22.05</v>
      </c>
      <c r="Q121" s="36">
        <v>22.15</v>
      </c>
      <c r="R121" s="35" t="s">
        <v>400</v>
      </c>
      <c r="S121" s="26" t="s">
        <v>400</v>
      </c>
      <c r="T121" s="36" t="s">
        <v>400</v>
      </c>
      <c r="U121" s="35" t="s">
        <v>400</v>
      </c>
      <c r="V121" s="26" t="s">
        <v>400</v>
      </c>
      <c r="W121" s="36" t="s">
        <v>400</v>
      </c>
      <c r="X121" s="35" t="s">
        <v>400</v>
      </c>
      <c r="Y121" s="26" t="s">
        <v>400</v>
      </c>
      <c r="Z121" s="36" t="s">
        <v>400</v>
      </c>
      <c r="AA121" s="35"/>
      <c r="AB121" s="26"/>
      <c r="AC121" s="36"/>
      <c r="AD121" s="35"/>
      <c r="AE121" s="26"/>
      <c r="AF121" s="36"/>
      <c r="AG121" s="35">
        <v>3</v>
      </c>
      <c r="AH121" s="26">
        <v>6.53</v>
      </c>
      <c r="AI121" s="36">
        <v>6.49</v>
      </c>
      <c r="AJ121" s="35"/>
      <c r="AK121" s="26"/>
      <c r="AL121" s="36"/>
      <c r="AM121" s="35"/>
      <c r="AN121" s="26"/>
      <c r="AO121" s="36"/>
      <c r="AP121" s="5" t="str">
        <f t="shared" si="1"/>
        <v>3 7</v>
      </c>
    </row>
    <row r="122" spans="1:42" x14ac:dyDescent="0.2">
      <c r="A122" s="2" t="s">
        <v>300</v>
      </c>
      <c r="B122" s="2" t="s">
        <v>962</v>
      </c>
      <c r="C122" s="35">
        <v>103</v>
      </c>
      <c r="D122" s="26">
        <v>31.73</v>
      </c>
      <c r="E122" s="36">
        <v>31.74</v>
      </c>
      <c r="F122" s="35">
        <v>69</v>
      </c>
      <c r="G122" s="26">
        <v>68.77</v>
      </c>
      <c r="H122" s="36">
        <v>68.72</v>
      </c>
      <c r="I122" s="35">
        <v>393</v>
      </c>
      <c r="J122" s="26">
        <v>100.25</v>
      </c>
      <c r="K122" s="36">
        <v>100.1</v>
      </c>
      <c r="L122" s="35">
        <v>71</v>
      </c>
      <c r="M122" s="26">
        <v>225.81</v>
      </c>
      <c r="N122" s="36">
        <v>223.9</v>
      </c>
      <c r="O122" s="35">
        <v>105</v>
      </c>
      <c r="P122" s="26">
        <v>32.58</v>
      </c>
      <c r="Q122" s="36">
        <v>32.74</v>
      </c>
      <c r="R122" s="35">
        <v>42</v>
      </c>
      <c r="S122" s="26">
        <v>19.48</v>
      </c>
      <c r="T122" s="36">
        <v>19.75</v>
      </c>
      <c r="U122" s="35">
        <v>55</v>
      </c>
      <c r="V122" s="26">
        <v>37.83</v>
      </c>
      <c r="W122" s="36">
        <v>37.17</v>
      </c>
      <c r="X122" s="35">
        <v>66</v>
      </c>
      <c r="Y122" s="26">
        <v>26.57</v>
      </c>
      <c r="Z122" s="36">
        <v>26.69</v>
      </c>
      <c r="AA122" s="35">
        <v>540</v>
      </c>
      <c r="AB122" s="26">
        <v>107.55</v>
      </c>
      <c r="AC122" s="36">
        <v>105.88</v>
      </c>
      <c r="AD122" s="35">
        <v>30</v>
      </c>
      <c r="AE122" s="26">
        <v>9.16</v>
      </c>
      <c r="AF122" s="36">
        <v>9.08</v>
      </c>
      <c r="AG122" s="35">
        <v>48</v>
      </c>
      <c r="AH122" s="26">
        <v>49.32</v>
      </c>
      <c r="AI122" s="36">
        <v>49.28</v>
      </c>
      <c r="AJ122" s="35">
        <v>232</v>
      </c>
      <c r="AK122" s="26">
        <v>76.61</v>
      </c>
      <c r="AL122" s="36">
        <v>76.959999999999994</v>
      </c>
      <c r="AM122" s="35">
        <v>82</v>
      </c>
      <c r="AN122" s="26">
        <v>51.94</v>
      </c>
      <c r="AO122" s="36">
        <v>52.19</v>
      </c>
      <c r="AP122" s="5" t="str">
        <f t="shared" si="1"/>
        <v>0 13</v>
      </c>
    </row>
    <row r="123" spans="1:42" x14ac:dyDescent="0.2">
      <c r="A123" s="2" t="s">
        <v>301</v>
      </c>
      <c r="B123" s="2" t="s">
        <v>963</v>
      </c>
      <c r="C123" s="35">
        <v>791</v>
      </c>
      <c r="D123" s="26">
        <v>5068.68</v>
      </c>
      <c r="E123" s="36">
        <v>5080</v>
      </c>
      <c r="F123" s="35">
        <v>776</v>
      </c>
      <c r="G123" s="26">
        <v>6023.74</v>
      </c>
      <c r="H123" s="36">
        <v>5968.67</v>
      </c>
      <c r="I123" s="35">
        <v>5022</v>
      </c>
      <c r="J123" s="26">
        <v>67808.009999999995</v>
      </c>
      <c r="K123" s="36">
        <v>67650.22</v>
      </c>
      <c r="L123" s="35">
        <v>977</v>
      </c>
      <c r="M123" s="26">
        <v>6411.46</v>
      </c>
      <c r="N123" s="36">
        <v>6264.38</v>
      </c>
      <c r="O123" s="35">
        <v>1826</v>
      </c>
      <c r="P123" s="26">
        <v>14604.28</v>
      </c>
      <c r="Q123" s="36">
        <v>14598.33</v>
      </c>
      <c r="R123" s="35">
        <v>2055</v>
      </c>
      <c r="S123" s="26">
        <v>16136.88</v>
      </c>
      <c r="T123" s="36">
        <v>16111.88</v>
      </c>
      <c r="U123" s="35">
        <v>549</v>
      </c>
      <c r="V123" s="26">
        <v>4269.1099999999997</v>
      </c>
      <c r="W123" s="36">
        <v>4211.6499999999996</v>
      </c>
      <c r="X123" s="35">
        <v>2033</v>
      </c>
      <c r="Y123" s="26">
        <v>16616.28</v>
      </c>
      <c r="Z123" s="36">
        <v>16596.89</v>
      </c>
      <c r="AA123" s="35">
        <v>1453</v>
      </c>
      <c r="AB123" s="26">
        <v>16441.88</v>
      </c>
      <c r="AC123" s="36">
        <v>16312.32</v>
      </c>
      <c r="AD123" s="35">
        <v>1321</v>
      </c>
      <c r="AE123" s="26">
        <v>5953.33</v>
      </c>
      <c r="AF123" s="36">
        <v>5946.08</v>
      </c>
      <c r="AG123" s="35">
        <v>149</v>
      </c>
      <c r="AH123" s="26">
        <v>818.66</v>
      </c>
      <c r="AI123" s="36">
        <v>809.04</v>
      </c>
      <c r="AJ123" s="35">
        <v>2469</v>
      </c>
      <c r="AK123" s="26">
        <v>29138.51</v>
      </c>
      <c r="AL123" s="36">
        <v>29112.6</v>
      </c>
      <c r="AM123" s="35">
        <v>1339</v>
      </c>
      <c r="AN123" s="26">
        <v>8412.1200000000008</v>
      </c>
      <c r="AO123" s="36">
        <v>8390</v>
      </c>
      <c r="AP123" s="5" t="str">
        <f t="shared" si="1"/>
        <v>0 13</v>
      </c>
    </row>
    <row r="124" spans="1:42" x14ac:dyDescent="0.2">
      <c r="A124" s="2" t="s">
        <v>302</v>
      </c>
      <c r="B124" s="2" t="s">
        <v>964</v>
      </c>
      <c r="C124" s="35"/>
      <c r="D124" s="26"/>
      <c r="E124" s="36"/>
      <c r="F124" s="35" t="s">
        <v>400</v>
      </c>
      <c r="G124" s="26" t="s">
        <v>400</v>
      </c>
      <c r="H124" s="36" t="s">
        <v>400</v>
      </c>
      <c r="I124" s="35"/>
      <c r="J124" s="26"/>
      <c r="K124" s="36"/>
      <c r="L124" s="35">
        <v>7</v>
      </c>
      <c r="M124" s="26">
        <v>2.98</v>
      </c>
      <c r="N124" s="36">
        <v>2.94</v>
      </c>
      <c r="O124" s="35" t="s">
        <v>400</v>
      </c>
      <c r="P124" s="26" t="s">
        <v>400</v>
      </c>
      <c r="Q124" s="36" t="s">
        <v>400</v>
      </c>
      <c r="R124" s="35" t="s">
        <v>400</v>
      </c>
      <c r="S124" s="26" t="s">
        <v>400</v>
      </c>
      <c r="T124" s="36" t="s">
        <v>400</v>
      </c>
      <c r="U124" s="35">
        <v>7</v>
      </c>
      <c r="V124" s="26">
        <v>1.08</v>
      </c>
      <c r="W124" s="36">
        <v>1.08</v>
      </c>
      <c r="X124" s="35">
        <v>4</v>
      </c>
      <c r="Y124" s="26">
        <v>2.41</v>
      </c>
      <c r="Z124" s="36">
        <v>2.31</v>
      </c>
      <c r="AA124" s="35"/>
      <c r="AB124" s="26"/>
      <c r="AC124" s="36"/>
      <c r="AD124" s="35"/>
      <c r="AE124" s="26"/>
      <c r="AF124" s="36"/>
      <c r="AG124" s="35">
        <v>4</v>
      </c>
      <c r="AH124" s="26">
        <v>4.08</v>
      </c>
      <c r="AI124" s="36">
        <v>4.07</v>
      </c>
      <c r="AJ124" s="35" t="s">
        <v>400</v>
      </c>
      <c r="AK124" s="26" t="s">
        <v>400</v>
      </c>
      <c r="AL124" s="36" t="s">
        <v>400</v>
      </c>
      <c r="AM124" s="35">
        <v>8</v>
      </c>
      <c r="AN124" s="26">
        <v>20.62</v>
      </c>
      <c r="AO124" s="36">
        <v>20.79</v>
      </c>
      <c r="AP124" s="5" t="str">
        <f t="shared" si="1"/>
        <v>4 9</v>
      </c>
    </row>
    <row r="125" spans="1:42" x14ac:dyDescent="0.2">
      <c r="A125" s="2" t="s">
        <v>303</v>
      </c>
      <c r="B125" s="2" t="s">
        <v>965</v>
      </c>
      <c r="C125" s="35"/>
      <c r="D125" s="26"/>
      <c r="E125" s="36"/>
      <c r="F125" s="35">
        <v>15</v>
      </c>
      <c r="G125" s="26">
        <v>69.47</v>
      </c>
      <c r="H125" s="36">
        <v>68.59</v>
      </c>
      <c r="I125" s="35">
        <v>9</v>
      </c>
      <c r="J125" s="26">
        <v>8.7200000000000006</v>
      </c>
      <c r="K125" s="36">
        <v>8.7100000000000009</v>
      </c>
      <c r="L125" s="35">
        <v>89</v>
      </c>
      <c r="M125" s="26">
        <v>1791.96</v>
      </c>
      <c r="N125" s="36">
        <v>1776.92</v>
      </c>
      <c r="O125" s="35">
        <v>5</v>
      </c>
      <c r="P125" s="26">
        <v>4.49</v>
      </c>
      <c r="Q125" s="36">
        <v>4.49</v>
      </c>
      <c r="R125" s="35" t="s">
        <v>400</v>
      </c>
      <c r="S125" s="26" t="s">
        <v>400</v>
      </c>
      <c r="T125" s="36" t="s">
        <v>400</v>
      </c>
      <c r="U125" s="35">
        <v>38</v>
      </c>
      <c r="V125" s="26">
        <v>59.22</v>
      </c>
      <c r="W125" s="36">
        <v>59.24</v>
      </c>
      <c r="X125" s="35">
        <v>10</v>
      </c>
      <c r="Y125" s="26">
        <v>4.5599999999999996</v>
      </c>
      <c r="Z125" s="36">
        <v>4.5599999999999996</v>
      </c>
      <c r="AA125" s="35"/>
      <c r="AB125" s="26"/>
      <c r="AC125" s="36"/>
      <c r="AD125" s="35" t="s">
        <v>400</v>
      </c>
      <c r="AE125" s="26" t="s">
        <v>400</v>
      </c>
      <c r="AF125" s="36" t="s">
        <v>400</v>
      </c>
      <c r="AG125" s="35">
        <v>125</v>
      </c>
      <c r="AH125" s="26">
        <v>2164.23</v>
      </c>
      <c r="AI125" s="36">
        <v>2153.19</v>
      </c>
      <c r="AJ125" s="35">
        <v>8</v>
      </c>
      <c r="AK125" s="26">
        <v>16.72</v>
      </c>
      <c r="AL125" s="36">
        <v>16.78</v>
      </c>
      <c r="AM125" s="35">
        <v>102</v>
      </c>
      <c r="AN125" s="26">
        <v>205.76</v>
      </c>
      <c r="AO125" s="36">
        <v>207.36</v>
      </c>
      <c r="AP125" s="5" t="str">
        <f t="shared" si="1"/>
        <v>2 11</v>
      </c>
    </row>
    <row r="126" spans="1:42" x14ac:dyDescent="0.2">
      <c r="A126" s="2" t="s">
        <v>304</v>
      </c>
      <c r="B126" s="2" t="s">
        <v>966</v>
      </c>
      <c r="C126" s="35" t="s">
        <v>400</v>
      </c>
      <c r="D126" s="26" t="s">
        <v>400</v>
      </c>
      <c r="E126" s="36" t="s">
        <v>400</v>
      </c>
      <c r="F126" s="35">
        <v>5</v>
      </c>
      <c r="G126" s="26">
        <v>3.35</v>
      </c>
      <c r="H126" s="36">
        <v>3.32</v>
      </c>
      <c r="I126" s="35">
        <v>5</v>
      </c>
      <c r="J126" s="26">
        <v>1.79</v>
      </c>
      <c r="K126" s="36">
        <v>1.79</v>
      </c>
      <c r="L126" s="35">
        <v>52</v>
      </c>
      <c r="M126" s="26">
        <v>325.33999999999997</v>
      </c>
      <c r="N126" s="36">
        <v>321.32</v>
      </c>
      <c r="O126" s="35">
        <v>3</v>
      </c>
      <c r="P126" s="26">
        <v>8.43</v>
      </c>
      <c r="Q126" s="36">
        <v>8.42</v>
      </c>
      <c r="R126" s="35" t="s">
        <v>400</v>
      </c>
      <c r="S126" s="26" t="s">
        <v>400</v>
      </c>
      <c r="T126" s="36" t="s">
        <v>400</v>
      </c>
      <c r="U126" s="35">
        <v>6</v>
      </c>
      <c r="V126" s="26">
        <v>10.99</v>
      </c>
      <c r="W126" s="36">
        <v>11.08</v>
      </c>
      <c r="X126" s="35">
        <v>3</v>
      </c>
      <c r="Y126" s="26">
        <v>3.28</v>
      </c>
      <c r="Z126" s="36">
        <v>3.25</v>
      </c>
      <c r="AA126" s="35" t="s">
        <v>400</v>
      </c>
      <c r="AB126" s="26" t="s">
        <v>400</v>
      </c>
      <c r="AC126" s="36" t="s">
        <v>400</v>
      </c>
      <c r="AD126" s="35"/>
      <c r="AE126" s="26"/>
      <c r="AF126" s="36"/>
      <c r="AG126" s="35">
        <v>17</v>
      </c>
      <c r="AH126" s="26">
        <v>72.05</v>
      </c>
      <c r="AI126" s="36">
        <v>71.959999999999994</v>
      </c>
      <c r="AJ126" s="35">
        <v>8</v>
      </c>
      <c r="AK126" s="26">
        <v>3.83</v>
      </c>
      <c r="AL126" s="36">
        <v>3.81</v>
      </c>
      <c r="AM126" s="35">
        <v>79</v>
      </c>
      <c r="AN126" s="26">
        <v>153.38</v>
      </c>
      <c r="AO126" s="36">
        <v>152.62</v>
      </c>
      <c r="AP126" s="5" t="str">
        <f t="shared" si="1"/>
        <v>3 12</v>
      </c>
    </row>
    <row r="127" spans="1:42" x14ac:dyDescent="0.2">
      <c r="A127" s="2" t="s">
        <v>305</v>
      </c>
      <c r="B127" s="2" t="s">
        <v>355</v>
      </c>
      <c r="C127" s="35"/>
      <c r="D127" s="26"/>
      <c r="E127" s="36"/>
      <c r="F127" s="35"/>
      <c r="G127" s="26"/>
      <c r="H127" s="36"/>
      <c r="I127" s="35"/>
      <c r="J127" s="26"/>
      <c r="K127" s="36"/>
      <c r="L127" s="35">
        <v>5</v>
      </c>
      <c r="M127" s="26">
        <v>1.28</v>
      </c>
      <c r="N127" s="36">
        <v>1.28</v>
      </c>
      <c r="O127" s="35">
        <v>4</v>
      </c>
      <c r="P127" s="26">
        <v>2.31</v>
      </c>
      <c r="Q127" s="36">
        <v>2.4900000000000002</v>
      </c>
      <c r="R127" s="35" t="s">
        <v>400</v>
      </c>
      <c r="S127" s="26" t="s">
        <v>400</v>
      </c>
      <c r="T127" s="36" t="s">
        <v>400</v>
      </c>
      <c r="U127" s="35" t="s">
        <v>400</v>
      </c>
      <c r="V127" s="26" t="s">
        <v>400</v>
      </c>
      <c r="W127" s="36" t="s">
        <v>400</v>
      </c>
      <c r="X127" s="35"/>
      <c r="Y127" s="26"/>
      <c r="Z127" s="36"/>
      <c r="AA127" s="35"/>
      <c r="AB127" s="26"/>
      <c r="AC127" s="36"/>
      <c r="AD127" s="35" t="s">
        <v>400</v>
      </c>
      <c r="AE127" s="26" t="s">
        <v>400</v>
      </c>
      <c r="AF127" s="36" t="s">
        <v>400</v>
      </c>
      <c r="AG127" s="35" t="s">
        <v>400</v>
      </c>
      <c r="AH127" s="26" t="s">
        <v>400</v>
      </c>
      <c r="AI127" s="36" t="s">
        <v>400</v>
      </c>
      <c r="AJ127" s="35" t="s">
        <v>400</v>
      </c>
      <c r="AK127" s="26" t="s">
        <v>400</v>
      </c>
      <c r="AL127" s="36" t="s">
        <v>400</v>
      </c>
      <c r="AM127" s="35" t="s">
        <v>400</v>
      </c>
      <c r="AN127" s="26" t="s">
        <v>400</v>
      </c>
      <c r="AO127" s="36" t="s">
        <v>400</v>
      </c>
      <c r="AP127" s="5" t="str">
        <f t="shared" si="1"/>
        <v>6 8</v>
      </c>
    </row>
    <row r="128" spans="1:42" x14ac:dyDescent="0.2">
      <c r="A128" s="2" t="s">
        <v>306</v>
      </c>
      <c r="B128" s="2" t="s">
        <v>356</v>
      </c>
      <c r="C128" s="35"/>
      <c r="D128" s="26"/>
      <c r="E128" s="36"/>
      <c r="F128" s="35" t="s">
        <v>400</v>
      </c>
      <c r="G128" s="26" t="s">
        <v>400</v>
      </c>
      <c r="H128" s="36" t="s">
        <v>400</v>
      </c>
      <c r="I128" s="35"/>
      <c r="J128" s="26"/>
      <c r="K128" s="36"/>
      <c r="L128" s="35" t="s">
        <v>400</v>
      </c>
      <c r="M128" s="26" t="s">
        <v>400</v>
      </c>
      <c r="N128" s="36" t="s">
        <v>400</v>
      </c>
      <c r="O128" s="35"/>
      <c r="P128" s="26"/>
      <c r="Q128" s="36"/>
      <c r="R128" s="35"/>
      <c r="S128" s="26"/>
      <c r="T128" s="36"/>
      <c r="U128" s="35"/>
      <c r="V128" s="26"/>
      <c r="W128" s="36"/>
      <c r="X128" s="35"/>
      <c r="Y128" s="26"/>
      <c r="Z128" s="36"/>
      <c r="AA128" s="35"/>
      <c r="AB128" s="26"/>
      <c r="AC128" s="36"/>
      <c r="AD128" s="35"/>
      <c r="AE128" s="26"/>
      <c r="AF128" s="36"/>
      <c r="AG128" s="35"/>
      <c r="AH128" s="26"/>
      <c r="AI128" s="36"/>
      <c r="AJ128" s="35"/>
      <c r="AK128" s="26"/>
      <c r="AL128" s="36"/>
      <c r="AM128" s="35"/>
      <c r="AN128" s="26"/>
      <c r="AO128" s="36"/>
      <c r="AP128" s="5" t="str">
        <f t="shared" si="1"/>
        <v>2 2</v>
      </c>
    </row>
    <row r="129" spans="1:42" x14ac:dyDescent="0.2">
      <c r="A129" s="2" t="s">
        <v>967</v>
      </c>
      <c r="B129" s="2" t="s">
        <v>968</v>
      </c>
      <c r="C129" s="35"/>
      <c r="D129" s="26"/>
      <c r="E129" s="36"/>
      <c r="F129" s="35"/>
      <c r="G129" s="26"/>
      <c r="H129" s="36"/>
      <c r="I129" s="35"/>
      <c r="J129" s="26"/>
      <c r="K129" s="36"/>
      <c r="L129" s="35">
        <v>4</v>
      </c>
      <c r="M129" s="26">
        <v>85.46</v>
      </c>
      <c r="N129" s="36"/>
      <c r="O129" s="35"/>
      <c r="P129" s="26"/>
      <c r="Q129" s="36"/>
      <c r="R129" s="35"/>
      <c r="S129" s="26"/>
      <c r="T129" s="36"/>
      <c r="U129" s="35" t="s">
        <v>400</v>
      </c>
      <c r="V129" s="26" t="s">
        <v>400</v>
      </c>
      <c r="W129" s="36" t="s">
        <v>400</v>
      </c>
      <c r="X129" s="35" t="s">
        <v>400</v>
      </c>
      <c r="Y129" s="26" t="s">
        <v>400</v>
      </c>
      <c r="Z129" s="36" t="s">
        <v>400</v>
      </c>
      <c r="AA129" s="35"/>
      <c r="AB129" s="26"/>
      <c r="AC129" s="36"/>
      <c r="AD129" s="35"/>
      <c r="AE129" s="26"/>
      <c r="AF129" s="36"/>
      <c r="AG129" s="35"/>
      <c r="AH129" s="26"/>
      <c r="AI129" s="36"/>
      <c r="AJ129" s="35"/>
      <c r="AK129" s="26"/>
      <c r="AL129" s="36"/>
      <c r="AM129" s="35"/>
      <c r="AN129" s="26"/>
      <c r="AO129" s="36"/>
      <c r="AP129" s="5" t="str">
        <f t="shared" si="1"/>
        <v>2 2,66666666666667</v>
      </c>
    </row>
    <row r="130" spans="1:42" x14ac:dyDescent="0.2">
      <c r="A130" s="2" t="s">
        <v>307</v>
      </c>
      <c r="B130" s="2" t="s">
        <v>408</v>
      </c>
      <c r="C130" s="35">
        <v>20</v>
      </c>
      <c r="D130" s="26">
        <v>58.98</v>
      </c>
      <c r="E130" s="36">
        <v>58.67</v>
      </c>
      <c r="F130" s="35">
        <v>132</v>
      </c>
      <c r="G130" s="26">
        <v>1028.79</v>
      </c>
      <c r="H130" s="36">
        <v>1023.94</v>
      </c>
      <c r="I130" s="35">
        <v>152</v>
      </c>
      <c r="J130" s="26">
        <v>1123.07</v>
      </c>
      <c r="K130" s="36">
        <v>1120.01</v>
      </c>
      <c r="L130" s="35">
        <v>193</v>
      </c>
      <c r="M130" s="26">
        <v>1170.58</v>
      </c>
      <c r="N130" s="36">
        <v>1162.17</v>
      </c>
      <c r="O130" s="35" t="s">
        <v>400</v>
      </c>
      <c r="P130" s="26" t="s">
        <v>400</v>
      </c>
      <c r="Q130" s="36" t="s">
        <v>400</v>
      </c>
      <c r="R130" s="35">
        <v>47</v>
      </c>
      <c r="S130" s="26">
        <v>251.91</v>
      </c>
      <c r="T130" s="36">
        <v>254.2</v>
      </c>
      <c r="U130" s="35">
        <v>88</v>
      </c>
      <c r="V130" s="26">
        <v>450.31</v>
      </c>
      <c r="W130" s="36">
        <v>449.23</v>
      </c>
      <c r="X130" s="35">
        <v>167</v>
      </c>
      <c r="Y130" s="26">
        <v>1182.43</v>
      </c>
      <c r="Z130" s="36">
        <v>1182.6600000000001</v>
      </c>
      <c r="AA130" s="35">
        <v>69</v>
      </c>
      <c r="AB130" s="26">
        <v>394.94</v>
      </c>
      <c r="AC130" s="36">
        <v>393.42</v>
      </c>
      <c r="AD130" s="35" t="s">
        <v>400</v>
      </c>
      <c r="AE130" s="26" t="s">
        <v>400</v>
      </c>
      <c r="AF130" s="36" t="s">
        <v>400</v>
      </c>
      <c r="AG130" s="35">
        <v>11</v>
      </c>
      <c r="AH130" s="26">
        <v>93.6</v>
      </c>
      <c r="AI130" s="36">
        <v>92.15</v>
      </c>
      <c r="AJ130" s="35">
        <v>56</v>
      </c>
      <c r="AK130" s="26">
        <v>221.04</v>
      </c>
      <c r="AL130" s="36">
        <v>221.77</v>
      </c>
      <c r="AM130" s="35">
        <v>42</v>
      </c>
      <c r="AN130" s="26">
        <v>219.04</v>
      </c>
      <c r="AO130" s="36">
        <v>218.17</v>
      </c>
      <c r="AP130" s="5" t="str">
        <f t="shared" si="1"/>
        <v>2 13</v>
      </c>
    </row>
    <row r="131" spans="1:42" x14ac:dyDescent="0.2">
      <c r="A131" s="2" t="s">
        <v>308</v>
      </c>
      <c r="B131" s="2" t="s">
        <v>969</v>
      </c>
      <c r="C131" s="35" t="s">
        <v>400</v>
      </c>
      <c r="D131" s="26" t="s">
        <v>400</v>
      </c>
      <c r="E131" s="36" t="s">
        <v>400</v>
      </c>
      <c r="F131" s="35"/>
      <c r="G131" s="26"/>
      <c r="H131" s="36"/>
      <c r="I131" s="35"/>
      <c r="J131" s="26"/>
      <c r="K131" s="36"/>
      <c r="L131" s="35"/>
      <c r="M131" s="26"/>
      <c r="N131" s="36"/>
      <c r="O131" s="35"/>
      <c r="P131" s="26"/>
      <c r="Q131" s="36"/>
      <c r="R131" s="35"/>
      <c r="S131" s="26"/>
      <c r="T131" s="36"/>
      <c r="U131" s="35"/>
      <c r="V131" s="26"/>
      <c r="W131" s="36"/>
      <c r="X131" s="35"/>
      <c r="Y131" s="26"/>
      <c r="Z131" s="36"/>
      <c r="AA131" s="35"/>
      <c r="AB131" s="26"/>
      <c r="AC131" s="36"/>
      <c r="AD131" s="35"/>
      <c r="AE131" s="26"/>
      <c r="AF131" s="36"/>
      <c r="AG131" s="35" t="s">
        <v>400</v>
      </c>
      <c r="AH131" s="26" t="s">
        <v>400</v>
      </c>
      <c r="AI131" s="36" t="s">
        <v>400</v>
      </c>
      <c r="AJ131" s="35" t="s">
        <v>400</v>
      </c>
      <c r="AK131" s="26" t="s">
        <v>400</v>
      </c>
      <c r="AL131" s="36" t="s">
        <v>400</v>
      </c>
      <c r="AM131" s="35" t="s">
        <v>400</v>
      </c>
      <c r="AN131" s="26" t="s">
        <v>400</v>
      </c>
      <c r="AO131" s="36" t="s">
        <v>400</v>
      </c>
      <c r="AP131" s="5" t="str">
        <f t="shared" si="1"/>
        <v>4 4</v>
      </c>
    </row>
    <row r="132" spans="1:42" x14ac:dyDescent="0.2">
      <c r="A132" s="2" t="s">
        <v>309</v>
      </c>
      <c r="B132" s="2" t="s">
        <v>409</v>
      </c>
      <c r="C132" s="35">
        <v>14</v>
      </c>
      <c r="D132" s="26">
        <v>68.72</v>
      </c>
      <c r="E132" s="36">
        <v>68.78</v>
      </c>
      <c r="F132" s="35">
        <v>27</v>
      </c>
      <c r="G132" s="26">
        <v>116.27</v>
      </c>
      <c r="H132" s="36">
        <v>116.84</v>
      </c>
      <c r="I132" s="35">
        <v>266</v>
      </c>
      <c r="J132" s="26">
        <v>1396.42</v>
      </c>
      <c r="K132" s="36">
        <v>1394.7</v>
      </c>
      <c r="L132" s="35">
        <v>14</v>
      </c>
      <c r="M132" s="26">
        <v>23.06</v>
      </c>
      <c r="N132" s="36">
        <v>22.51</v>
      </c>
      <c r="O132" s="35">
        <v>34</v>
      </c>
      <c r="P132" s="26">
        <v>290.87</v>
      </c>
      <c r="Q132" s="36">
        <v>293.18</v>
      </c>
      <c r="R132" s="35">
        <v>29</v>
      </c>
      <c r="S132" s="26">
        <v>130.88999999999999</v>
      </c>
      <c r="T132" s="36">
        <v>131.91</v>
      </c>
      <c r="U132" s="35">
        <v>18</v>
      </c>
      <c r="V132" s="26">
        <v>83.88</v>
      </c>
      <c r="W132" s="36">
        <v>83.93</v>
      </c>
      <c r="X132" s="35">
        <v>42</v>
      </c>
      <c r="Y132" s="26">
        <v>132.80000000000001</v>
      </c>
      <c r="Z132" s="36">
        <v>133.47</v>
      </c>
      <c r="AA132" s="35">
        <v>551</v>
      </c>
      <c r="AB132" s="26">
        <v>3033.29</v>
      </c>
      <c r="AC132" s="36">
        <v>3003.58</v>
      </c>
      <c r="AD132" s="35">
        <v>7</v>
      </c>
      <c r="AE132" s="26">
        <v>14.1</v>
      </c>
      <c r="AF132" s="36">
        <v>14.17</v>
      </c>
      <c r="AG132" s="35">
        <v>22</v>
      </c>
      <c r="AH132" s="26">
        <v>58.35</v>
      </c>
      <c r="AI132" s="36">
        <v>58.35</v>
      </c>
      <c r="AJ132" s="35">
        <v>93</v>
      </c>
      <c r="AK132" s="26">
        <v>432.47</v>
      </c>
      <c r="AL132" s="36">
        <v>434.16</v>
      </c>
      <c r="AM132" s="35">
        <v>34</v>
      </c>
      <c r="AN132" s="26">
        <v>161</v>
      </c>
      <c r="AO132" s="36">
        <v>161.72</v>
      </c>
      <c r="AP132" s="5" t="str">
        <f t="shared" si="1"/>
        <v>0 13</v>
      </c>
    </row>
    <row r="133" spans="1:42" x14ac:dyDescent="0.2">
      <c r="A133" s="2" t="s">
        <v>310</v>
      </c>
      <c r="B133" s="2" t="s">
        <v>357</v>
      </c>
      <c r="C133" s="35"/>
      <c r="D133" s="26"/>
      <c r="E133" s="36"/>
      <c r="F133" s="35" t="s">
        <v>400</v>
      </c>
      <c r="G133" s="26" t="s">
        <v>400</v>
      </c>
      <c r="H133" s="36" t="s">
        <v>400</v>
      </c>
      <c r="I133" s="35">
        <v>6</v>
      </c>
      <c r="J133" s="26">
        <v>30.69</v>
      </c>
      <c r="K133" s="36">
        <v>30.68</v>
      </c>
      <c r="L133" s="35"/>
      <c r="M133" s="26"/>
      <c r="N133" s="36"/>
      <c r="O133" s="35">
        <v>3</v>
      </c>
      <c r="P133" s="26">
        <v>7.99</v>
      </c>
      <c r="Q133" s="36">
        <v>8.01</v>
      </c>
      <c r="R133" s="35" t="s">
        <v>400</v>
      </c>
      <c r="S133" s="26" t="s">
        <v>400</v>
      </c>
      <c r="T133" s="36" t="s">
        <v>400</v>
      </c>
      <c r="U133" s="35" t="s">
        <v>400</v>
      </c>
      <c r="V133" s="26" t="s">
        <v>400</v>
      </c>
      <c r="W133" s="36" t="s">
        <v>400</v>
      </c>
      <c r="X133" s="35"/>
      <c r="Y133" s="26"/>
      <c r="Z133" s="36"/>
      <c r="AA133" s="35">
        <v>35</v>
      </c>
      <c r="AB133" s="26">
        <v>62.77</v>
      </c>
      <c r="AC133" s="36">
        <v>61.33</v>
      </c>
      <c r="AD133" s="35"/>
      <c r="AE133" s="26"/>
      <c r="AF133" s="36"/>
      <c r="AG133" s="35">
        <v>4</v>
      </c>
      <c r="AH133" s="26">
        <v>12.22</v>
      </c>
      <c r="AI133" s="36">
        <v>12.22</v>
      </c>
      <c r="AJ133" s="35" t="s">
        <v>400</v>
      </c>
      <c r="AK133" s="26" t="s">
        <v>400</v>
      </c>
      <c r="AL133" s="36" t="s">
        <v>400</v>
      </c>
      <c r="AM133" s="35" t="s">
        <v>400</v>
      </c>
      <c r="AN133" s="26" t="s">
        <v>400</v>
      </c>
      <c r="AO133" s="36" t="s">
        <v>400</v>
      </c>
      <c r="AP133" s="5" t="str">
        <f t="shared" si="1"/>
        <v>5 9</v>
      </c>
    </row>
    <row r="134" spans="1:42" x14ac:dyDescent="0.2">
      <c r="A134" s="2" t="s">
        <v>970</v>
      </c>
      <c r="B134" s="2" t="s">
        <v>971</v>
      </c>
      <c r="C134" s="35">
        <v>16</v>
      </c>
      <c r="D134" s="26">
        <v>63.51</v>
      </c>
      <c r="E134" s="36"/>
      <c r="F134" s="35">
        <v>55</v>
      </c>
      <c r="G134" s="26">
        <v>461.13</v>
      </c>
      <c r="H134" s="36"/>
      <c r="I134" s="35">
        <v>33</v>
      </c>
      <c r="J134" s="26">
        <v>435.54</v>
      </c>
      <c r="K134" s="36"/>
      <c r="L134" s="35">
        <v>19</v>
      </c>
      <c r="M134" s="26">
        <v>142.29</v>
      </c>
      <c r="N134" s="36"/>
      <c r="O134" s="35">
        <v>9</v>
      </c>
      <c r="P134" s="26">
        <v>43.72</v>
      </c>
      <c r="Q134" s="36"/>
      <c r="R134" s="35">
        <v>5</v>
      </c>
      <c r="S134" s="26">
        <v>9.1300000000000008</v>
      </c>
      <c r="T134" s="36"/>
      <c r="U134" s="35">
        <v>46</v>
      </c>
      <c r="V134" s="26">
        <v>857.09</v>
      </c>
      <c r="W134" s="36"/>
      <c r="X134" s="35">
        <v>13</v>
      </c>
      <c r="Y134" s="26">
        <v>17.36</v>
      </c>
      <c r="Z134" s="36"/>
      <c r="AA134" s="35">
        <v>9</v>
      </c>
      <c r="AB134" s="26">
        <v>21.88</v>
      </c>
      <c r="AC134" s="36"/>
      <c r="AD134" s="35">
        <v>3</v>
      </c>
      <c r="AE134" s="26">
        <v>1.21</v>
      </c>
      <c r="AF134" s="36"/>
      <c r="AG134" s="35">
        <v>45</v>
      </c>
      <c r="AH134" s="26">
        <v>982.25</v>
      </c>
      <c r="AI134" s="36"/>
      <c r="AJ134" s="35">
        <v>16</v>
      </c>
      <c r="AK134" s="26">
        <v>20.350000000000001</v>
      </c>
      <c r="AL134" s="36"/>
      <c r="AM134" s="35">
        <v>8</v>
      </c>
      <c r="AN134" s="26">
        <v>18.46</v>
      </c>
      <c r="AO134" s="36"/>
      <c r="AP134" s="5" t="str">
        <f t="shared" si="1"/>
        <v>0 8,66666666666667</v>
      </c>
    </row>
    <row r="135" spans="1:42" x14ac:dyDescent="0.2">
      <c r="A135" s="2" t="s">
        <v>311</v>
      </c>
      <c r="B135" s="2" t="s">
        <v>972</v>
      </c>
      <c r="C135" s="35">
        <v>511</v>
      </c>
      <c r="D135" s="26">
        <v>357.53</v>
      </c>
      <c r="E135" s="36"/>
      <c r="F135" s="35">
        <v>2533</v>
      </c>
      <c r="G135" s="26">
        <v>6340.33</v>
      </c>
      <c r="H135" s="36"/>
      <c r="I135" s="35">
        <v>3523</v>
      </c>
      <c r="J135" s="26">
        <v>2122.2399999999998</v>
      </c>
      <c r="K135" s="36"/>
      <c r="L135" s="35">
        <v>1844</v>
      </c>
      <c r="M135" s="26">
        <v>5030.3900000000003</v>
      </c>
      <c r="N135" s="36">
        <v>3.74</v>
      </c>
      <c r="O135" s="35">
        <v>1883</v>
      </c>
      <c r="P135" s="26">
        <v>1403.83</v>
      </c>
      <c r="Q135" s="36"/>
      <c r="R135" s="35">
        <v>2360</v>
      </c>
      <c r="S135" s="26">
        <v>1612.51</v>
      </c>
      <c r="T135" s="36">
        <v>4.12</v>
      </c>
      <c r="U135" s="35">
        <v>2777</v>
      </c>
      <c r="V135" s="26">
        <v>7119.47</v>
      </c>
      <c r="W135" s="36"/>
      <c r="X135" s="35">
        <v>1493</v>
      </c>
      <c r="Y135" s="26">
        <v>1978.78</v>
      </c>
      <c r="Z135" s="36"/>
      <c r="AA135" s="35">
        <v>1104</v>
      </c>
      <c r="AB135" s="26">
        <v>583.41999999999996</v>
      </c>
      <c r="AC135" s="36"/>
      <c r="AD135" s="35">
        <v>1223</v>
      </c>
      <c r="AE135" s="26">
        <v>462.45</v>
      </c>
      <c r="AF135" s="36"/>
      <c r="AG135" s="35">
        <v>748</v>
      </c>
      <c r="AH135" s="26">
        <v>2574.7800000000002</v>
      </c>
      <c r="AI135" s="36"/>
      <c r="AJ135" s="35">
        <v>2148</v>
      </c>
      <c r="AK135" s="26">
        <v>1579.33</v>
      </c>
      <c r="AL135" s="36"/>
      <c r="AM135" s="35">
        <v>1571</v>
      </c>
      <c r="AN135" s="26">
        <v>1554.88</v>
      </c>
      <c r="AO135" s="36"/>
      <c r="AP135" s="5" t="str">
        <f t="shared" si="1"/>
        <v>0 9,33333333333333</v>
      </c>
    </row>
    <row r="136" spans="1:42" x14ac:dyDescent="0.2">
      <c r="A136" s="2" t="s">
        <v>973</v>
      </c>
      <c r="B136" s="2" t="s">
        <v>974</v>
      </c>
      <c r="C136" s="35" t="s">
        <v>400</v>
      </c>
      <c r="D136" s="26" t="s">
        <v>400</v>
      </c>
      <c r="E136" s="36" t="s">
        <v>400</v>
      </c>
      <c r="F136" s="35">
        <v>6</v>
      </c>
      <c r="G136" s="26">
        <v>14.16</v>
      </c>
      <c r="H136" s="36"/>
      <c r="I136" s="35" t="s">
        <v>400</v>
      </c>
      <c r="J136" s="26" t="s">
        <v>400</v>
      </c>
      <c r="K136" s="36" t="s">
        <v>400</v>
      </c>
      <c r="L136" s="35"/>
      <c r="M136" s="26"/>
      <c r="N136" s="36"/>
      <c r="O136" s="35">
        <v>4</v>
      </c>
      <c r="P136" s="26">
        <v>11.93</v>
      </c>
      <c r="Q136" s="36"/>
      <c r="R136" s="35">
        <v>8</v>
      </c>
      <c r="S136" s="26">
        <v>19.170000000000002</v>
      </c>
      <c r="T136" s="36"/>
      <c r="U136" s="35">
        <v>3</v>
      </c>
      <c r="V136" s="26">
        <v>5.28</v>
      </c>
      <c r="W136" s="36"/>
      <c r="X136" s="35"/>
      <c r="Y136" s="26"/>
      <c r="Z136" s="36"/>
      <c r="AA136" s="35"/>
      <c r="AB136" s="26"/>
      <c r="AC136" s="36"/>
      <c r="AD136" s="35"/>
      <c r="AE136" s="26"/>
      <c r="AF136" s="36"/>
      <c r="AG136" s="35"/>
      <c r="AH136" s="26"/>
      <c r="AI136" s="36"/>
      <c r="AJ136" s="35">
        <v>5</v>
      </c>
      <c r="AK136" s="26">
        <v>3.22</v>
      </c>
      <c r="AL136" s="36"/>
      <c r="AM136" s="35" t="s">
        <v>400</v>
      </c>
      <c r="AN136" s="26" t="s">
        <v>400</v>
      </c>
      <c r="AO136" s="36" t="s">
        <v>400</v>
      </c>
      <c r="AP136" s="5" t="str">
        <f t="shared" si="1"/>
        <v>3 6,33333333333333</v>
      </c>
    </row>
    <row r="137" spans="1:42" x14ac:dyDescent="0.2">
      <c r="A137" s="2" t="s">
        <v>312</v>
      </c>
      <c r="B137" s="2" t="s">
        <v>358</v>
      </c>
      <c r="C137" s="35">
        <v>170</v>
      </c>
      <c r="D137" s="26">
        <v>1178.78</v>
      </c>
      <c r="E137" s="36">
        <v>1190.5999999999999</v>
      </c>
      <c r="F137" s="35">
        <v>168</v>
      </c>
      <c r="G137" s="26">
        <v>1504.62</v>
      </c>
      <c r="H137" s="36">
        <v>1513.84</v>
      </c>
      <c r="I137" s="35">
        <v>326</v>
      </c>
      <c r="J137" s="26">
        <v>868.23</v>
      </c>
      <c r="K137" s="36">
        <v>867.17</v>
      </c>
      <c r="L137" s="35">
        <v>173</v>
      </c>
      <c r="M137" s="26">
        <v>743.66</v>
      </c>
      <c r="N137" s="36">
        <v>738.23</v>
      </c>
      <c r="O137" s="35">
        <v>598</v>
      </c>
      <c r="P137" s="26">
        <v>6239.67</v>
      </c>
      <c r="Q137" s="36">
        <v>6297.48</v>
      </c>
      <c r="R137" s="35">
        <v>505</v>
      </c>
      <c r="S137" s="26">
        <v>5083.01</v>
      </c>
      <c r="T137" s="36">
        <v>5125.74</v>
      </c>
      <c r="U137" s="35">
        <v>90</v>
      </c>
      <c r="V137" s="26">
        <v>503.5</v>
      </c>
      <c r="W137" s="36">
        <v>501.44</v>
      </c>
      <c r="X137" s="35">
        <v>282</v>
      </c>
      <c r="Y137" s="26">
        <v>1419.23</v>
      </c>
      <c r="Z137" s="36">
        <v>1428.02</v>
      </c>
      <c r="AA137" s="35">
        <v>40</v>
      </c>
      <c r="AB137" s="26">
        <v>113.87</v>
      </c>
      <c r="AC137" s="36">
        <v>112.67</v>
      </c>
      <c r="AD137" s="35">
        <v>87</v>
      </c>
      <c r="AE137" s="26">
        <v>526.83000000000004</v>
      </c>
      <c r="AF137" s="36">
        <v>529.9</v>
      </c>
      <c r="AG137" s="35">
        <v>7</v>
      </c>
      <c r="AH137" s="26">
        <v>17.600000000000001</v>
      </c>
      <c r="AI137" s="36">
        <v>17.47</v>
      </c>
      <c r="AJ137" s="35">
        <v>498</v>
      </c>
      <c r="AK137" s="26">
        <v>3951.63</v>
      </c>
      <c r="AL137" s="36">
        <v>3991.67</v>
      </c>
      <c r="AM137" s="35">
        <v>550</v>
      </c>
      <c r="AN137" s="26">
        <v>4803.8500000000004</v>
      </c>
      <c r="AO137" s="36">
        <v>4839.7700000000004</v>
      </c>
      <c r="AP137" s="5" t="str">
        <f t="shared" si="1"/>
        <v>0 13</v>
      </c>
    </row>
    <row r="138" spans="1:42" x14ac:dyDescent="0.2">
      <c r="A138" s="2" t="s">
        <v>313</v>
      </c>
      <c r="B138" s="2" t="s">
        <v>359</v>
      </c>
      <c r="C138" s="35">
        <v>85</v>
      </c>
      <c r="D138" s="26">
        <v>877.81</v>
      </c>
      <c r="E138" s="36">
        <v>892.04</v>
      </c>
      <c r="F138" s="35">
        <v>61</v>
      </c>
      <c r="G138" s="26">
        <v>767.28</v>
      </c>
      <c r="H138" s="36">
        <v>775.2</v>
      </c>
      <c r="I138" s="35">
        <v>16</v>
      </c>
      <c r="J138" s="26">
        <v>44.29</v>
      </c>
      <c r="K138" s="36">
        <v>44.72</v>
      </c>
      <c r="L138" s="35" t="s">
        <v>400</v>
      </c>
      <c r="M138" s="26" t="s">
        <v>400</v>
      </c>
      <c r="N138" s="36" t="s">
        <v>400</v>
      </c>
      <c r="O138" s="35">
        <v>505</v>
      </c>
      <c r="P138" s="26">
        <v>6633.11</v>
      </c>
      <c r="Q138" s="36">
        <v>6708.93</v>
      </c>
      <c r="R138" s="35">
        <v>1496</v>
      </c>
      <c r="S138" s="26">
        <v>24797.599999999999</v>
      </c>
      <c r="T138" s="36">
        <v>25091.68</v>
      </c>
      <c r="U138" s="35">
        <v>3</v>
      </c>
      <c r="V138" s="26">
        <v>27.92</v>
      </c>
      <c r="W138" s="36">
        <v>27.59</v>
      </c>
      <c r="X138" s="35">
        <v>68</v>
      </c>
      <c r="Y138" s="26">
        <v>450.79</v>
      </c>
      <c r="Z138" s="36">
        <v>460.27</v>
      </c>
      <c r="AA138" s="35" t="s">
        <v>400</v>
      </c>
      <c r="AB138" s="26" t="s">
        <v>400</v>
      </c>
      <c r="AC138" s="36" t="s">
        <v>400</v>
      </c>
      <c r="AD138" s="35">
        <v>451</v>
      </c>
      <c r="AE138" s="26">
        <v>4951.84</v>
      </c>
      <c r="AF138" s="36">
        <v>4979.9799999999996</v>
      </c>
      <c r="AG138" s="35"/>
      <c r="AH138" s="26"/>
      <c r="AI138" s="36"/>
      <c r="AJ138" s="35">
        <v>280</v>
      </c>
      <c r="AK138" s="26">
        <v>2382.9</v>
      </c>
      <c r="AL138" s="36">
        <v>2418.17</v>
      </c>
      <c r="AM138" s="35">
        <v>443</v>
      </c>
      <c r="AN138" s="26">
        <v>4015.4</v>
      </c>
      <c r="AO138" s="36">
        <v>4058.41</v>
      </c>
      <c r="AP138" s="5" t="str">
        <f t="shared" si="1"/>
        <v>2 12</v>
      </c>
    </row>
    <row r="139" spans="1:42" x14ac:dyDescent="0.2">
      <c r="A139" s="2" t="s">
        <v>314</v>
      </c>
      <c r="B139" s="2" t="s">
        <v>975</v>
      </c>
      <c r="C139" s="35">
        <v>1188</v>
      </c>
      <c r="D139" s="26">
        <v>118371.6</v>
      </c>
      <c r="E139" s="36">
        <v>78167.27</v>
      </c>
      <c r="F139" s="35">
        <v>622</v>
      </c>
      <c r="G139" s="26">
        <v>26092.25</v>
      </c>
      <c r="H139" s="36">
        <v>19020.84</v>
      </c>
      <c r="I139" s="35">
        <v>2920</v>
      </c>
      <c r="J139" s="26">
        <v>56683.75</v>
      </c>
      <c r="K139" s="36">
        <v>40328.69</v>
      </c>
      <c r="L139" s="35">
        <v>417</v>
      </c>
      <c r="M139" s="26">
        <v>20378.77</v>
      </c>
      <c r="N139" s="36">
        <v>13904.32</v>
      </c>
      <c r="O139" s="35">
        <v>402</v>
      </c>
      <c r="P139" s="26">
        <v>22466.45</v>
      </c>
      <c r="Q139" s="36">
        <v>17294.59</v>
      </c>
      <c r="R139" s="35">
        <v>249</v>
      </c>
      <c r="S139" s="26">
        <v>1455.8</v>
      </c>
      <c r="T139" s="36">
        <v>969.82</v>
      </c>
      <c r="U139" s="35">
        <v>478</v>
      </c>
      <c r="V139" s="26">
        <v>40031.449999999997</v>
      </c>
      <c r="W139" s="36">
        <v>26712.79</v>
      </c>
      <c r="X139" s="35">
        <v>1610</v>
      </c>
      <c r="Y139" s="26">
        <v>57154.27</v>
      </c>
      <c r="Z139" s="36">
        <v>45735.3</v>
      </c>
      <c r="AA139" s="35">
        <v>2205</v>
      </c>
      <c r="AB139" s="26">
        <v>172875.74</v>
      </c>
      <c r="AC139" s="36">
        <v>130453.43</v>
      </c>
      <c r="AD139" s="35">
        <v>284</v>
      </c>
      <c r="AE139" s="26">
        <v>118440.44</v>
      </c>
      <c r="AF139" s="36">
        <v>69333.61</v>
      </c>
      <c r="AG139" s="35">
        <v>405</v>
      </c>
      <c r="AH139" s="26">
        <v>66258.179999999993</v>
      </c>
      <c r="AI139" s="36">
        <v>38754.410000000003</v>
      </c>
      <c r="AJ139" s="35">
        <v>459</v>
      </c>
      <c r="AK139" s="26">
        <v>2133.83</v>
      </c>
      <c r="AL139" s="36">
        <v>1412.09</v>
      </c>
      <c r="AM139" s="35">
        <v>481</v>
      </c>
      <c r="AN139" s="26">
        <v>4466.22</v>
      </c>
      <c r="AO139" s="36">
        <v>3319.68</v>
      </c>
      <c r="AP139" s="5" t="str">
        <f t="shared" si="1"/>
        <v>0 13</v>
      </c>
    </row>
    <row r="140" spans="1:42" x14ac:dyDescent="0.2">
      <c r="A140" s="2" t="s">
        <v>315</v>
      </c>
      <c r="B140" s="2" t="s">
        <v>976</v>
      </c>
      <c r="C140" s="35">
        <v>904</v>
      </c>
      <c r="D140" s="26">
        <v>29344.23</v>
      </c>
      <c r="E140" s="36">
        <v>9852.2099999999991</v>
      </c>
      <c r="F140" s="35">
        <v>639</v>
      </c>
      <c r="G140" s="26">
        <v>32383</v>
      </c>
      <c r="H140" s="36">
        <v>12609.28</v>
      </c>
      <c r="I140" s="35">
        <v>1906</v>
      </c>
      <c r="J140" s="26">
        <v>10043.82</v>
      </c>
      <c r="K140" s="36">
        <v>4738.6099999999997</v>
      </c>
      <c r="L140" s="35">
        <v>418</v>
      </c>
      <c r="M140" s="26">
        <v>24136.68</v>
      </c>
      <c r="N140" s="36">
        <v>11665.21</v>
      </c>
      <c r="O140" s="35">
        <v>257</v>
      </c>
      <c r="P140" s="26">
        <v>2213.46</v>
      </c>
      <c r="Q140" s="36">
        <v>788.79</v>
      </c>
      <c r="R140" s="35">
        <v>200</v>
      </c>
      <c r="S140" s="26">
        <v>642.13</v>
      </c>
      <c r="T140" s="36">
        <v>278.02999999999997</v>
      </c>
      <c r="U140" s="35">
        <v>409</v>
      </c>
      <c r="V140" s="26">
        <v>32012.65</v>
      </c>
      <c r="W140" s="36">
        <v>12506.48</v>
      </c>
      <c r="X140" s="35">
        <v>1156</v>
      </c>
      <c r="Y140" s="26">
        <v>14594.16</v>
      </c>
      <c r="Z140" s="36">
        <v>8256.06</v>
      </c>
      <c r="AA140" s="35">
        <v>1253</v>
      </c>
      <c r="AB140" s="26">
        <v>21384.880000000001</v>
      </c>
      <c r="AC140" s="36">
        <v>6644.11</v>
      </c>
      <c r="AD140" s="35">
        <v>204</v>
      </c>
      <c r="AE140" s="26">
        <v>14096.59</v>
      </c>
      <c r="AF140" s="36">
        <v>7021.26</v>
      </c>
      <c r="AG140" s="35">
        <v>328</v>
      </c>
      <c r="AH140" s="26">
        <v>52511.34</v>
      </c>
      <c r="AI140" s="36">
        <v>18498.93</v>
      </c>
      <c r="AJ140" s="35">
        <v>485</v>
      </c>
      <c r="AK140" s="26">
        <v>1427.14</v>
      </c>
      <c r="AL140" s="36">
        <v>571.16</v>
      </c>
      <c r="AM140" s="35">
        <v>153</v>
      </c>
      <c r="AN140" s="26">
        <v>440.19</v>
      </c>
      <c r="AO140" s="36">
        <v>197.03</v>
      </c>
      <c r="AP140" s="5" t="str">
        <f t="shared" si="1"/>
        <v>0 13</v>
      </c>
    </row>
    <row r="141" spans="1:42" x14ac:dyDescent="0.2">
      <c r="A141" s="2" t="s">
        <v>316</v>
      </c>
      <c r="B141" s="2" t="s">
        <v>360</v>
      </c>
      <c r="C141" s="35">
        <v>26</v>
      </c>
      <c r="D141" s="26">
        <v>194.5</v>
      </c>
      <c r="E141" s="36">
        <v>196.62</v>
      </c>
      <c r="F141" s="35">
        <v>17</v>
      </c>
      <c r="G141" s="26">
        <v>84.13</v>
      </c>
      <c r="H141" s="36">
        <v>84.74</v>
      </c>
      <c r="I141" s="35">
        <v>57</v>
      </c>
      <c r="J141" s="26">
        <v>435.05</v>
      </c>
      <c r="K141" s="36">
        <v>434.16</v>
      </c>
      <c r="L141" s="35" t="s">
        <v>400</v>
      </c>
      <c r="M141" s="26" t="s">
        <v>400</v>
      </c>
      <c r="N141" s="36" t="s">
        <v>400</v>
      </c>
      <c r="O141" s="35">
        <v>79</v>
      </c>
      <c r="P141" s="26">
        <v>732.89</v>
      </c>
      <c r="Q141" s="36">
        <v>738.54</v>
      </c>
      <c r="R141" s="35">
        <v>170</v>
      </c>
      <c r="S141" s="26">
        <v>1815.01</v>
      </c>
      <c r="T141" s="36">
        <v>1828.84</v>
      </c>
      <c r="U141" s="35">
        <v>6</v>
      </c>
      <c r="V141" s="26">
        <v>16.600000000000001</v>
      </c>
      <c r="W141" s="36">
        <v>16.649999999999999</v>
      </c>
      <c r="X141" s="35">
        <v>31</v>
      </c>
      <c r="Y141" s="26">
        <v>95.7</v>
      </c>
      <c r="Z141" s="36">
        <v>96.36</v>
      </c>
      <c r="AA141" s="35">
        <v>9</v>
      </c>
      <c r="AB141" s="26">
        <v>24.59</v>
      </c>
      <c r="AC141" s="36">
        <v>24.57</v>
      </c>
      <c r="AD141" s="35">
        <v>33</v>
      </c>
      <c r="AE141" s="26">
        <v>200.91</v>
      </c>
      <c r="AF141" s="36">
        <v>201.3</v>
      </c>
      <c r="AG141" s="35" t="s">
        <v>400</v>
      </c>
      <c r="AH141" s="26" t="s">
        <v>400</v>
      </c>
      <c r="AI141" s="36" t="s">
        <v>400</v>
      </c>
      <c r="AJ141" s="35">
        <v>122</v>
      </c>
      <c r="AK141" s="26">
        <v>648.71</v>
      </c>
      <c r="AL141" s="36">
        <v>650.15</v>
      </c>
      <c r="AM141" s="35">
        <v>25</v>
      </c>
      <c r="AN141" s="26">
        <v>129.76</v>
      </c>
      <c r="AO141" s="36">
        <v>130.27000000000001</v>
      </c>
      <c r="AP141" s="5" t="str">
        <f t="shared" si="1"/>
        <v>2 13</v>
      </c>
    </row>
    <row r="142" spans="1:42" x14ac:dyDescent="0.2">
      <c r="A142" s="2" t="s">
        <v>317</v>
      </c>
      <c r="B142" s="2" t="s">
        <v>361</v>
      </c>
      <c r="C142" s="35"/>
      <c r="D142" s="26"/>
      <c r="E142" s="36"/>
      <c r="F142" s="35"/>
      <c r="G142" s="26"/>
      <c r="H142" s="36"/>
      <c r="I142" s="35" t="s">
        <v>400</v>
      </c>
      <c r="J142" s="26" t="s">
        <v>400</v>
      </c>
      <c r="K142" s="36" t="s">
        <v>400</v>
      </c>
      <c r="L142" s="35"/>
      <c r="M142" s="26"/>
      <c r="N142" s="36"/>
      <c r="O142" s="35"/>
      <c r="P142" s="26"/>
      <c r="Q142" s="36"/>
      <c r="R142" s="35">
        <v>8</v>
      </c>
      <c r="S142" s="26">
        <v>17.22</v>
      </c>
      <c r="T142" s="36">
        <v>17.54</v>
      </c>
      <c r="U142" s="35"/>
      <c r="V142" s="26"/>
      <c r="W142" s="36"/>
      <c r="X142" s="35">
        <v>15</v>
      </c>
      <c r="Y142" s="26">
        <v>18.82</v>
      </c>
      <c r="Z142" s="36">
        <v>19.28</v>
      </c>
      <c r="AA142" s="35"/>
      <c r="AB142" s="26"/>
      <c r="AC142" s="36"/>
      <c r="AD142" s="35">
        <v>13</v>
      </c>
      <c r="AE142" s="26">
        <v>36.36</v>
      </c>
      <c r="AF142" s="36">
        <v>37.49</v>
      </c>
      <c r="AG142" s="35"/>
      <c r="AH142" s="26"/>
      <c r="AI142" s="36"/>
      <c r="AJ142" s="35" t="s">
        <v>400</v>
      </c>
      <c r="AK142" s="26" t="s">
        <v>400</v>
      </c>
      <c r="AL142" s="36" t="s">
        <v>400</v>
      </c>
      <c r="AM142" s="35">
        <v>6</v>
      </c>
      <c r="AN142" s="26">
        <v>10.15</v>
      </c>
      <c r="AO142" s="36">
        <v>10.14</v>
      </c>
      <c r="AP142" s="5" t="str">
        <f t="shared" si="1"/>
        <v>2 6</v>
      </c>
    </row>
    <row r="143" spans="1:42" x14ac:dyDescent="0.2">
      <c r="A143" s="2" t="s">
        <v>977</v>
      </c>
      <c r="B143" s="2" t="s">
        <v>978</v>
      </c>
      <c r="C143" s="35"/>
      <c r="D143" s="26"/>
      <c r="E143" s="36"/>
      <c r="F143" s="35"/>
      <c r="G143" s="26"/>
      <c r="H143" s="36"/>
      <c r="I143" s="35"/>
      <c r="J143" s="26"/>
      <c r="K143" s="36"/>
      <c r="L143" s="35">
        <v>3</v>
      </c>
      <c r="M143" s="26">
        <v>19.739999999999998</v>
      </c>
      <c r="N143" s="36">
        <v>19.7</v>
      </c>
      <c r="O143" s="35"/>
      <c r="P143" s="26"/>
      <c r="Q143" s="36"/>
      <c r="R143" s="35"/>
      <c r="S143" s="26"/>
      <c r="T143" s="36"/>
      <c r="U143" s="35" t="s">
        <v>400</v>
      </c>
      <c r="V143" s="26" t="s">
        <v>400</v>
      </c>
      <c r="W143" s="36" t="s">
        <v>400</v>
      </c>
      <c r="X143" s="35" t="s">
        <v>400</v>
      </c>
      <c r="Y143" s="26" t="s">
        <v>400</v>
      </c>
      <c r="Z143" s="36" t="s">
        <v>400</v>
      </c>
      <c r="AA143" s="35"/>
      <c r="AB143" s="26"/>
      <c r="AC143" s="36"/>
      <c r="AD143" s="35"/>
      <c r="AE143" s="26"/>
      <c r="AF143" s="36"/>
      <c r="AG143" s="35"/>
      <c r="AH143" s="26"/>
      <c r="AI143" s="36"/>
      <c r="AJ143" s="35" t="s">
        <v>400</v>
      </c>
      <c r="AK143" s="26" t="s">
        <v>400</v>
      </c>
      <c r="AL143" s="36" t="s">
        <v>400</v>
      </c>
      <c r="AM143" s="35"/>
      <c r="AN143" s="26"/>
      <c r="AO143" s="36"/>
      <c r="AP143" s="5" t="str">
        <f t="shared" si="1"/>
        <v>3 4</v>
      </c>
    </row>
    <row r="144" spans="1:42" x14ac:dyDescent="0.2">
      <c r="A144" s="2" t="s">
        <v>318</v>
      </c>
      <c r="B144" s="2" t="s">
        <v>398</v>
      </c>
      <c r="C144" s="35">
        <v>4</v>
      </c>
      <c r="D144" s="26">
        <v>63.18</v>
      </c>
      <c r="E144" s="36">
        <v>63.06</v>
      </c>
      <c r="F144" s="35">
        <v>6</v>
      </c>
      <c r="G144" s="26">
        <v>33.93</v>
      </c>
      <c r="H144" s="36">
        <v>20.57</v>
      </c>
      <c r="I144" s="35"/>
      <c r="J144" s="26"/>
      <c r="K144" s="36"/>
      <c r="L144" s="35">
        <v>5</v>
      </c>
      <c r="M144" s="26">
        <v>372.08</v>
      </c>
      <c r="N144" s="36">
        <v>360.41</v>
      </c>
      <c r="O144" s="35">
        <v>13</v>
      </c>
      <c r="P144" s="26">
        <v>110.96</v>
      </c>
      <c r="Q144" s="36">
        <v>100.1</v>
      </c>
      <c r="R144" s="35">
        <v>33</v>
      </c>
      <c r="S144" s="26">
        <v>159.15</v>
      </c>
      <c r="T144" s="36">
        <v>133.75</v>
      </c>
      <c r="U144" s="35" t="s">
        <v>400</v>
      </c>
      <c r="V144" s="26" t="s">
        <v>400</v>
      </c>
      <c r="W144" s="36" t="s">
        <v>400</v>
      </c>
      <c r="X144" s="35"/>
      <c r="Y144" s="26"/>
      <c r="Z144" s="36"/>
      <c r="AA144" s="35"/>
      <c r="AB144" s="26"/>
      <c r="AC144" s="36"/>
      <c r="AD144" s="35">
        <v>3</v>
      </c>
      <c r="AE144" s="26">
        <v>7.15</v>
      </c>
      <c r="AF144" s="36">
        <v>6.69</v>
      </c>
      <c r="AG144" s="35"/>
      <c r="AH144" s="26"/>
      <c r="AI144" s="36"/>
      <c r="AJ144" s="35" t="s">
        <v>400</v>
      </c>
      <c r="AK144" s="26" t="s">
        <v>400</v>
      </c>
      <c r="AL144" s="36" t="s">
        <v>400</v>
      </c>
      <c r="AM144" s="35">
        <v>43</v>
      </c>
      <c r="AN144" s="26">
        <v>272.66000000000003</v>
      </c>
      <c r="AO144" s="36">
        <v>270.45999999999998</v>
      </c>
      <c r="AP144" s="5" t="str">
        <f t="shared" si="1"/>
        <v>2 9</v>
      </c>
    </row>
    <row r="145" spans="1:42" x14ac:dyDescent="0.2">
      <c r="A145" s="2" t="s">
        <v>319</v>
      </c>
      <c r="B145" s="2" t="s">
        <v>979</v>
      </c>
      <c r="C145" s="35"/>
      <c r="D145" s="26"/>
      <c r="E145" s="36"/>
      <c r="F145" s="35">
        <v>9</v>
      </c>
      <c r="G145" s="26">
        <v>7.9</v>
      </c>
      <c r="H145" s="36">
        <v>7.77</v>
      </c>
      <c r="I145" s="35"/>
      <c r="J145" s="26"/>
      <c r="K145" s="36"/>
      <c r="L145" s="35">
        <v>22</v>
      </c>
      <c r="M145" s="26">
        <v>270.92</v>
      </c>
      <c r="N145" s="36">
        <v>268.89999999999998</v>
      </c>
      <c r="O145" s="35" t="s">
        <v>400</v>
      </c>
      <c r="P145" s="26" t="s">
        <v>400</v>
      </c>
      <c r="Q145" s="36" t="s">
        <v>400</v>
      </c>
      <c r="R145" s="35" t="s">
        <v>400</v>
      </c>
      <c r="S145" s="26" t="s">
        <v>400</v>
      </c>
      <c r="T145" s="36" t="s">
        <v>400</v>
      </c>
      <c r="U145" s="35">
        <v>20</v>
      </c>
      <c r="V145" s="26">
        <v>50.52</v>
      </c>
      <c r="W145" s="36">
        <v>49.92</v>
      </c>
      <c r="X145" s="35">
        <v>8</v>
      </c>
      <c r="Y145" s="26">
        <v>1.31</v>
      </c>
      <c r="Z145" s="36">
        <v>1.2</v>
      </c>
      <c r="AA145" s="35"/>
      <c r="AB145" s="26"/>
      <c r="AC145" s="36"/>
      <c r="AD145" s="35"/>
      <c r="AE145" s="26"/>
      <c r="AF145" s="36"/>
      <c r="AG145" s="35">
        <v>10</v>
      </c>
      <c r="AH145" s="26">
        <v>8.0299999999999994</v>
      </c>
      <c r="AI145" s="36">
        <v>8.01</v>
      </c>
      <c r="AJ145" s="35">
        <v>10</v>
      </c>
      <c r="AK145" s="26">
        <v>4.43</v>
      </c>
      <c r="AL145" s="36">
        <v>4.49</v>
      </c>
      <c r="AM145" s="35">
        <v>22</v>
      </c>
      <c r="AN145" s="26">
        <v>7.32</v>
      </c>
      <c r="AO145" s="36">
        <v>7.3</v>
      </c>
      <c r="AP145" s="5" t="str">
        <f t="shared" si="1"/>
        <v>2 9</v>
      </c>
    </row>
    <row r="146" spans="1:42" x14ac:dyDescent="0.2">
      <c r="A146" s="2" t="s">
        <v>320</v>
      </c>
      <c r="B146" s="2" t="s">
        <v>410</v>
      </c>
      <c r="C146" s="35">
        <v>90</v>
      </c>
      <c r="D146" s="26">
        <v>650.23</v>
      </c>
      <c r="E146" s="36">
        <v>652.45000000000005</v>
      </c>
      <c r="F146" s="35">
        <v>52</v>
      </c>
      <c r="G146" s="26">
        <v>386.62</v>
      </c>
      <c r="H146" s="36">
        <v>386.28</v>
      </c>
      <c r="I146" s="35">
        <v>210</v>
      </c>
      <c r="J146" s="26">
        <v>970.29</v>
      </c>
      <c r="K146" s="36">
        <v>969.05</v>
      </c>
      <c r="L146" s="35">
        <v>31</v>
      </c>
      <c r="M146" s="26">
        <v>365.81</v>
      </c>
      <c r="N146" s="36">
        <v>361.53</v>
      </c>
      <c r="O146" s="35">
        <v>296</v>
      </c>
      <c r="P146" s="26">
        <v>2367.21</v>
      </c>
      <c r="Q146" s="36">
        <v>2373.44</v>
      </c>
      <c r="R146" s="35">
        <v>458</v>
      </c>
      <c r="S146" s="26">
        <v>5196.8100000000004</v>
      </c>
      <c r="T146" s="36">
        <v>5225.78</v>
      </c>
      <c r="U146" s="35">
        <v>28</v>
      </c>
      <c r="V146" s="26">
        <v>222.92</v>
      </c>
      <c r="W146" s="36">
        <v>221.95</v>
      </c>
      <c r="X146" s="35">
        <v>87</v>
      </c>
      <c r="Y146" s="26">
        <v>365.6</v>
      </c>
      <c r="Z146" s="36">
        <v>367.89</v>
      </c>
      <c r="AA146" s="35">
        <v>42</v>
      </c>
      <c r="AB146" s="26">
        <v>148.15</v>
      </c>
      <c r="AC146" s="36">
        <v>147.03</v>
      </c>
      <c r="AD146" s="35">
        <v>125</v>
      </c>
      <c r="AE146" s="26">
        <v>767.16</v>
      </c>
      <c r="AF146" s="36">
        <v>769.53</v>
      </c>
      <c r="AG146" s="35">
        <v>10</v>
      </c>
      <c r="AH146" s="26">
        <v>43.91</v>
      </c>
      <c r="AI146" s="36">
        <v>35.11</v>
      </c>
      <c r="AJ146" s="35">
        <v>354</v>
      </c>
      <c r="AK146" s="26">
        <v>1943.02</v>
      </c>
      <c r="AL146" s="36">
        <v>1950.3</v>
      </c>
      <c r="AM146" s="35">
        <v>201</v>
      </c>
      <c r="AN146" s="26">
        <v>1412.45</v>
      </c>
      <c r="AO146" s="36">
        <v>1416.21</v>
      </c>
      <c r="AP146" s="5" t="str">
        <f t="shared" si="1"/>
        <v>0 13</v>
      </c>
    </row>
    <row r="147" spans="1:42" x14ac:dyDescent="0.2">
      <c r="A147" s="2" t="s">
        <v>321</v>
      </c>
      <c r="B147" s="2" t="s">
        <v>362</v>
      </c>
      <c r="C147" s="35">
        <v>285</v>
      </c>
      <c r="D147" s="26">
        <v>4613.82</v>
      </c>
      <c r="E147" s="36">
        <v>4673.8100000000004</v>
      </c>
      <c r="F147" s="35">
        <v>669</v>
      </c>
      <c r="G147" s="26">
        <v>17503.52</v>
      </c>
      <c r="H147" s="36">
        <v>17610.53</v>
      </c>
      <c r="I147" s="35">
        <v>144</v>
      </c>
      <c r="J147" s="26">
        <v>568.84</v>
      </c>
      <c r="K147" s="36">
        <v>567.98</v>
      </c>
      <c r="L147" s="35">
        <v>195</v>
      </c>
      <c r="M147" s="26">
        <v>1882.24</v>
      </c>
      <c r="N147" s="36">
        <v>1882.18</v>
      </c>
      <c r="O147" s="35">
        <v>1961</v>
      </c>
      <c r="P147" s="26">
        <v>45665.78</v>
      </c>
      <c r="Q147" s="36">
        <v>46039.64</v>
      </c>
      <c r="R147" s="35">
        <v>3027</v>
      </c>
      <c r="S147" s="26">
        <v>66553.16</v>
      </c>
      <c r="T147" s="36">
        <v>66994.820000000007</v>
      </c>
      <c r="U147" s="35">
        <v>65</v>
      </c>
      <c r="V147" s="26">
        <v>707.21</v>
      </c>
      <c r="W147" s="36">
        <v>706.82</v>
      </c>
      <c r="X147" s="35">
        <v>313</v>
      </c>
      <c r="Y147" s="26">
        <v>2895.77</v>
      </c>
      <c r="Z147" s="36">
        <v>2927.9</v>
      </c>
      <c r="AA147" s="35">
        <v>4</v>
      </c>
      <c r="AB147" s="26">
        <v>8.66</v>
      </c>
      <c r="AC147" s="36">
        <v>8.8800000000000008</v>
      </c>
      <c r="AD147" s="35">
        <v>569</v>
      </c>
      <c r="AE147" s="26">
        <v>4705.42</v>
      </c>
      <c r="AF147" s="36">
        <v>4734.71</v>
      </c>
      <c r="AG147" s="35">
        <v>6</v>
      </c>
      <c r="AH147" s="26">
        <v>48.03</v>
      </c>
      <c r="AI147" s="36">
        <v>47.89</v>
      </c>
      <c r="AJ147" s="35">
        <v>1400</v>
      </c>
      <c r="AK147" s="26">
        <v>23464.69</v>
      </c>
      <c r="AL147" s="36">
        <v>23708.87</v>
      </c>
      <c r="AM147" s="35">
        <v>1518</v>
      </c>
      <c r="AN147" s="26">
        <v>24171.54</v>
      </c>
      <c r="AO147" s="36">
        <v>24389.18</v>
      </c>
      <c r="AP147" s="5" t="str">
        <f t="shared" si="1"/>
        <v>0 13</v>
      </c>
    </row>
    <row r="148" spans="1:42" x14ac:dyDescent="0.2">
      <c r="A148" s="2" t="s">
        <v>322</v>
      </c>
      <c r="B148" s="2" t="s">
        <v>980</v>
      </c>
      <c r="C148" s="35">
        <v>7</v>
      </c>
      <c r="D148" s="26">
        <v>5.59</v>
      </c>
      <c r="E148" s="36">
        <v>4.9800000000000004</v>
      </c>
      <c r="F148" s="35">
        <v>254</v>
      </c>
      <c r="G148" s="26">
        <v>290.36</v>
      </c>
      <c r="H148" s="36">
        <v>285.99</v>
      </c>
      <c r="I148" s="35">
        <v>23</v>
      </c>
      <c r="J148" s="26">
        <v>36.909999999999997</v>
      </c>
      <c r="K148" s="36">
        <v>36.9</v>
      </c>
      <c r="L148" s="35">
        <v>183</v>
      </c>
      <c r="M148" s="26">
        <v>261.69</v>
      </c>
      <c r="N148" s="36">
        <v>256.61</v>
      </c>
      <c r="O148" s="35">
        <v>8</v>
      </c>
      <c r="P148" s="26">
        <v>10.63</v>
      </c>
      <c r="Q148" s="36">
        <v>9.93</v>
      </c>
      <c r="R148" s="35">
        <v>36</v>
      </c>
      <c r="S148" s="26">
        <v>42.89</v>
      </c>
      <c r="T148" s="36">
        <v>41.42</v>
      </c>
      <c r="U148" s="35">
        <v>118</v>
      </c>
      <c r="V148" s="26">
        <v>108.37</v>
      </c>
      <c r="W148" s="36">
        <v>107.2</v>
      </c>
      <c r="X148" s="35">
        <v>251</v>
      </c>
      <c r="Y148" s="26">
        <v>566.21</v>
      </c>
      <c r="Z148" s="36">
        <v>560.9</v>
      </c>
      <c r="AA148" s="35" t="s">
        <v>400</v>
      </c>
      <c r="AB148" s="26" t="s">
        <v>400</v>
      </c>
      <c r="AC148" s="36" t="s">
        <v>400</v>
      </c>
      <c r="AD148" s="35" t="s">
        <v>400</v>
      </c>
      <c r="AE148" s="26" t="s">
        <v>400</v>
      </c>
      <c r="AF148" s="36" t="s">
        <v>400</v>
      </c>
      <c r="AG148" s="35">
        <v>23</v>
      </c>
      <c r="AH148" s="26">
        <v>24.63</v>
      </c>
      <c r="AI148" s="36">
        <v>23.76</v>
      </c>
      <c r="AJ148" s="35">
        <v>63</v>
      </c>
      <c r="AK148" s="26">
        <v>82.23</v>
      </c>
      <c r="AL148" s="36">
        <v>80.95</v>
      </c>
      <c r="AM148" s="35">
        <v>62</v>
      </c>
      <c r="AN148" s="26">
        <v>76.05</v>
      </c>
      <c r="AO148" s="36">
        <v>74.45</v>
      </c>
      <c r="AP148" s="5" t="str">
        <f t="shared" si="1"/>
        <v>2 13</v>
      </c>
    </row>
    <row r="149" spans="1:42" x14ac:dyDescent="0.2">
      <c r="A149" s="2" t="s">
        <v>323</v>
      </c>
      <c r="B149" s="2" t="s">
        <v>411</v>
      </c>
      <c r="C149" s="35">
        <v>117</v>
      </c>
      <c r="D149" s="26">
        <v>913.16</v>
      </c>
      <c r="E149" s="36">
        <v>919.35</v>
      </c>
      <c r="F149" s="35">
        <v>96</v>
      </c>
      <c r="G149" s="26">
        <v>658.66</v>
      </c>
      <c r="H149" s="36">
        <v>658.49</v>
      </c>
      <c r="I149" s="35">
        <v>1215</v>
      </c>
      <c r="J149" s="26">
        <v>7858.72</v>
      </c>
      <c r="K149" s="36">
        <v>7849.17</v>
      </c>
      <c r="L149" s="35">
        <v>22</v>
      </c>
      <c r="M149" s="26">
        <v>150.72</v>
      </c>
      <c r="N149" s="36">
        <v>150.87</v>
      </c>
      <c r="O149" s="35">
        <v>409</v>
      </c>
      <c r="P149" s="26">
        <v>2564.19</v>
      </c>
      <c r="Q149" s="36">
        <v>2576.73</v>
      </c>
      <c r="R149" s="35">
        <v>626</v>
      </c>
      <c r="S149" s="26">
        <v>6319.49</v>
      </c>
      <c r="T149" s="36">
        <v>6358.82</v>
      </c>
      <c r="U149" s="35">
        <v>38</v>
      </c>
      <c r="V149" s="26">
        <v>288.02999999999997</v>
      </c>
      <c r="W149" s="36">
        <v>286.54000000000002</v>
      </c>
      <c r="X149" s="35">
        <v>380</v>
      </c>
      <c r="Y149" s="26">
        <v>1949.99</v>
      </c>
      <c r="Z149" s="36">
        <v>1948.03</v>
      </c>
      <c r="AA149" s="35">
        <v>712</v>
      </c>
      <c r="AB149" s="26">
        <v>3246.12</v>
      </c>
      <c r="AC149" s="36">
        <v>3224.24</v>
      </c>
      <c r="AD149" s="35">
        <v>580</v>
      </c>
      <c r="AE149" s="26">
        <v>2489.84</v>
      </c>
      <c r="AF149" s="36">
        <v>2504.86</v>
      </c>
      <c r="AG149" s="35">
        <v>26</v>
      </c>
      <c r="AH149" s="26">
        <v>176.12</v>
      </c>
      <c r="AI149" s="36">
        <v>175.12</v>
      </c>
      <c r="AJ149" s="35">
        <v>817</v>
      </c>
      <c r="AK149" s="26">
        <v>6609.75</v>
      </c>
      <c r="AL149" s="36">
        <v>6603.64</v>
      </c>
      <c r="AM149" s="35">
        <v>402</v>
      </c>
      <c r="AN149" s="26">
        <v>2570.91</v>
      </c>
      <c r="AO149" s="36">
        <v>2583.5</v>
      </c>
      <c r="AP149" s="5" t="str">
        <f t="shared" ref="AP149:AP153" si="2">COUNTIF(C149:AO149,"s")/3 &amp; " "&amp;13-COUNTBLANK(C149:AO149)/3</f>
        <v>0 13</v>
      </c>
    </row>
    <row r="150" spans="1:42" x14ac:dyDescent="0.2">
      <c r="A150" s="2" t="s">
        <v>324</v>
      </c>
      <c r="B150" s="2" t="s">
        <v>363</v>
      </c>
      <c r="C150" s="35" t="s">
        <v>400</v>
      </c>
      <c r="D150" s="26" t="s">
        <v>400</v>
      </c>
      <c r="E150" s="36" t="s">
        <v>400</v>
      </c>
      <c r="F150" s="35" t="s">
        <v>400</v>
      </c>
      <c r="G150" s="26" t="s">
        <v>400</v>
      </c>
      <c r="H150" s="36" t="s">
        <v>400</v>
      </c>
      <c r="I150" s="35">
        <v>9</v>
      </c>
      <c r="J150" s="26">
        <v>34.86</v>
      </c>
      <c r="K150" s="36">
        <v>34.81</v>
      </c>
      <c r="L150" s="35" t="s">
        <v>400</v>
      </c>
      <c r="M150" s="26" t="s">
        <v>400</v>
      </c>
      <c r="N150" s="36" t="s">
        <v>400</v>
      </c>
      <c r="O150" s="35" t="s">
        <v>400</v>
      </c>
      <c r="P150" s="26" t="s">
        <v>400</v>
      </c>
      <c r="Q150" s="36" t="s">
        <v>400</v>
      </c>
      <c r="R150" s="35">
        <v>3</v>
      </c>
      <c r="S150" s="26">
        <v>17.12</v>
      </c>
      <c r="T150" s="36">
        <v>17.12</v>
      </c>
      <c r="U150" s="35">
        <v>9</v>
      </c>
      <c r="V150" s="26">
        <v>42.8</v>
      </c>
      <c r="W150" s="36">
        <v>42.17</v>
      </c>
      <c r="X150" s="35">
        <v>5</v>
      </c>
      <c r="Y150" s="26">
        <v>5.94</v>
      </c>
      <c r="Z150" s="36">
        <v>5.93</v>
      </c>
      <c r="AA150" s="35">
        <v>20</v>
      </c>
      <c r="AB150" s="26">
        <v>38.46</v>
      </c>
      <c r="AC150" s="36">
        <v>38.130000000000003</v>
      </c>
      <c r="AD150" s="35">
        <v>3</v>
      </c>
      <c r="AE150" s="26">
        <v>3.22</v>
      </c>
      <c r="AF150" s="36">
        <v>3.22</v>
      </c>
      <c r="AG150" s="35" t="s">
        <v>400</v>
      </c>
      <c r="AH150" s="26" t="s">
        <v>400</v>
      </c>
      <c r="AI150" s="36" t="s">
        <v>400</v>
      </c>
      <c r="AJ150" s="35">
        <v>7</v>
      </c>
      <c r="AK150" s="26">
        <v>13.15</v>
      </c>
      <c r="AL150" s="36">
        <v>13.13</v>
      </c>
      <c r="AM150" s="35" t="s">
        <v>400</v>
      </c>
      <c r="AN150" s="26" t="s">
        <v>400</v>
      </c>
      <c r="AO150" s="36" t="s">
        <v>400</v>
      </c>
      <c r="AP150" s="5" t="str">
        <f t="shared" si="2"/>
        <v>6 13</v>
      </c>
    </row>
    <row r="151" spans="1:42" x14ac:dyDescent="0.2">
      <c r="A151" s="2" t="s">
        <v>325</v>
      </c>
      <c r="B151" s="2" t="s">
        <v>981</v>
      </c>
      <c r="C151" s="35" t="s">
        <v>400</v>
      </c>
      <c r="D151" s="26" t="s">
        <v>400</v>
      </c>
      <c r="E151" s="36" t="s">
        <v>400</v>
      </c>
      <c r="F151" s="35">
        <v>19</v>
      </c>
      <c r="G151" s="26">
        <v>84.29</v>
      </c>
      <c r="H151" s="36">
        <v>84.32</v>
      </c>
      <c r="I151" s="35">
        <v>18</v>
      </c>
      <c r="J151" s="26">
        <v>83.03</v>
      </c>
      <c r="K151" s="36">
        <v>82.91</v>
      </c>
      <c r="L151" s="35">
        <v>40</v>
      </c>
      <c r="M151" s="26">
        <v>242.94</v>
      </c>
      <c r="N151" s="36">
        <v>243.45</v>
      </c>
      <c r="O151" s="35">
        <v>8</v>
      </c>
      <c r="P151" s="26">
        <v>26.06</v>
      </c>
      <c r="Q151" s="36">
        <v>26.22</v>
      </c>
      <c r="R151" s="35">
        <v>14</v>
      </c>
      <c r="S151" s="26">
        <v>124.8</v>
      </c>
      <c r="T151" s="36">
        <v>126</v>
      </c>
      <c r="U151" s="35">
        <v>10</v>
      </c>
      <c r="V151" s="26">
        <v>21.35</v>
      </c>
      <c r="W151" s="36">
        <v>21.22</v>
      </c>
      <c r="X151" s="35">
        <v>6</v>
      </c>
      <c r="Y151" s="26">
        <v>13.46</v>
      </c>
      <c r="Z151" s="36">
        <v>13.45</v>
      </c>
      <c r="AA151" s="35"/>
      <c r="AB151" s="26"/>
      <c r="AC151" s="36"/>
      <c r="AD151" s="35" t="s">
        <v>400</v>
      </c>
      <c r="AE151" s="26" t="s">
        <v>400</v>
      </c>
      <c r="AF151" s="36" t="s">
        <v>400</v>
      </c>
      <c r="AG151" s="35">
        <v>5</v>
      </c>
      <c r="AH151" s="26">
        <v>13.74</v>
      </c>
      <c r="AI151" s="36">
        <v>13.86</v>
      </c>
      <c r="AJ151" s="35">
        <v>16</v>
      </c>
      <c r="AK151" s="26">
        <v>67.430000000000007</v>
      </c>
      <c r="AL151" s="36">
        <v>68.62</v>
      </c>
      <c r="AM151" s="35">
        <v>8</v>
      </c>
      <c r="AN151" s="26">
        <v>41.6</v>
      </c>
      <c r="AO151" s="36">
        <v>42.07</v>
      </c>
      <c r="AP151" s="5" t="str">
        <f t="shared" si="2"/>
        <v>2 12</v>
      </c>
    </row>
    <row r="152" spans="1:42" x14ac:dyDescent="0.2">
      <c r="A152" s="2" t="s">
        <v>326</v>
      </c>
      <c r="B152" s="2" t="s">
        <v>982</v>
      </c>
      <c r="C152" s="35">
        <v>36</v>
      </c>
      <c r="D152" s="26">
        <v>76.5</v>
      </c>
      <c r="E152" s="36">
        <v>76.540000000000006</v>
      </c>
      <c r="F152" s="35">
        <v>2991</v>
      </c>
      <c r="G152" s="26">
        <v>58383.41</v>
      </c>
      <c r="H152" s="36">
        <v>58692.54</v>
      </c>
      <c r="I152" s="35">
        <v>120</v>
      </c>
      <c r="J152" s="26">
        <v>400</v>
      </c>
      <c r="K152" s="36">
        <v>397.83</v>
      </c>
      <c r="L152" s="35">
        <v>2012</v>
      </c>
      <c r="M152" s="26">
        <v>48221.120000000003</v>
      </c>
      <c r="N152" s="36">
        <v>48067.03</v>
      </c>
      <c r="O152" s="35">
        <v>167</v>
      </c>
      <c r="P152" s="26">
        <v>1460.96</v>
      </c>
      <c r="Q152" s="36">
        <v>1461.02</v>
      </c>
      <c r="R152" s="35">
        <v>909</v>
      </c>
      <c r="S152" s="26">
        <v>20801.599999999999</v>
      </c>
      <c r="T152" s="36">
        <v>21172.67</v>
      </c>
      <c r="U152" s="35">
        <v>3609</v>
      </c>
      <c r="V152" s="26">
        <v>66729.570000000007</v>
      </c>
      <c r="W152" s="36">
        <v>68605.399999999994</v>
      </c>
      <c r="X152" s="35">
        <v>369</v>
      </c>
      <c r="Y152" s="26">
        <v>4549.5600000000004</v>
      </c>
      <c r="Z152" s="36">
        <v>4548.03</v>
      </c>
      <c r="AA152" s="35">
        <v>6</v>
      </c>
      <c r="AB152" s="26">
        <v>12.05</v>
      </c>
      <c r="AC152" s="36">
        <v>11.78</v>
      </c>
      <c r="AD152" s="35">
        <v>118</v>
      </c>
      <c r="AE152" s="26">
        <v>499.51</v>
      </c>
      <c r="AF152" s="36">
        <v>503.64</v>
      </c>
      <c r="AG152" s="35">
        <v>847</v>
      </c>
      <c r="AH152" s="26">
        <v>15282.59</v>
      </c>
      <c r="AI152" s="36">
        <v>15169.17</v>
      </c>
      <c r="AJ152" s="35">
        <v>353</v>
      </c>
      <c r="AK152" s="26">
        <v>6245.73</v>
      </c>
      <c r="AL152" s="36">
        <v>6292.87</v>
      </c>
      <c r="AM152" s="35">
        <v>532</v>
      </c>
      <c r="AN152" s="26">
        <v>2474.02</v>
      </c>
      <c r="AO152" s="36">
        <v>2485.9899999999998</v>
      </c>
      <c r="AP152" s="5" t="str">
        <f t="shared" si="2"/>
        <v>0 13</v>
      </c>
    </row>
    <row r="153" spans="1:42" x14ac:dyDescent="0.2">
      <c r="A153" s="2" t="s">
        <v>327</v>
      </c>
      <c r="B153" s="2" t="s">
        <v>983</v>
      </c>
      <c r="C153" s="35">
        <v>100</v>
      </c>
      <c r="D153" s="26">
        <v>138.57</v>
      </c>
      <c r="E153" s="36">
        <v>135.63999999999999</v>
      </c>
      <c r="F153" s="35">
        <v>369</v>
      </c>
      <c r="G153" s="26">
        <v>904.88</v>
      </c>
      <c r="H153" s="36">
        <v>898.72</v>
      </c>
      <c r="I153" s="35">
        <v>104</v>
      </c>
      <c r="J153" s="26">
        <v>100.39</v>
      </c>
      <c r="K153" s="36">
        <v>98.57</v>
      </c>
      <c r="L153" s="35">
        <v>486</v>
      </c>
      <c r="M153" s="26">
        <v>3402.72</v>
      </c>
      <c r="N153" s="36">
        <v>3367.03</v>
      </c>
      <c r="O153" s="35">
        <v>133</v>
      </c>
      <c r="P153" s="26">
        <v>299.52</v>
      </c>
      <c r="Q153" s="36">
        <v>301.98</v>
      </c>
      <c r="R153" s="35">
        <v>166</v>
      </c>
      <c r="S153" s="26">
        <v>251.95</v>
      </c>
      <c r="T153" s="36">
        <v>251.94</v>
      </c>
      <c r="U153" s="35">
        <v>327</v>
      </c>
      <c r="V153" s="26">
        <v>1148.71</v>
      </c>
      <c r="W153" s="36">
        <v>1174.8599999999999</v>
      </c>
      <c r="X153" s="35">
        <v>195</v>
      </c>
      <c r="Y153" s="26">
        <v>178.85</v>
      </c>
      <c r="Z153" s="36">
        <v>177.71</v>
      </c>
      <c r="AA153" s="35">
        <v>49</v>
      </c>
      <c r="AB153" s="26">
        <v>29.78</v>
      </c>
      <c r="AC153" s="36">
        <v>29.57</v>
      </c>
      <c r="AD153" s="35">
        <v>53</v>
      </c>
      <c r="AE153" s="26">
        <v>75.11</v>
      </c>
      <c r="AF153" s="36">
        <v>74.5</v>
      </c>
      <c r="AG153" s="35">
        <v>369</v>
      </c>
      <c r="AH153" s="26">
        <v>2437.39</v>
      </c>
      <c r="AI153" s="36">
        <v>2409.6799999999998</v>
      </c>
      <c r="AJ153" s="35">
        <v>143</v>
      </c>
      <c r="AK153" s="26">
        <v>623.48</v>
      </c>
      <c r="AL153" s="36">
        <v>624.20000000000005</v>
      </c>
      <c r="AM153" s="35">
        <v>664</v>
      </c>
      <c r="AN153" s="26">
        <v>7481.36</v>
      </c>
      <c r="AO153" s="36">
        <v>7499.95</v>
      </c>
      <c r="AP153" s="5" t="str">
        <f t="shared" si="2"/>
        <v>0 13</v>
      </c>
    </row>
    <row r="154" spans="1:42" x14ac:dyDescent="0.2">
      <c r="A154" s="5" t="s">
        <v>14</v>
      </c>
      <c r="B154" s="5"/>
      <c r="C154" s="10"/>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5" t="str">
        <f t="shared" ref="AP154" si="3">COUNTIF(C154:AO154,"s")/3 &amp; " "&amp;13-COUNTBLANK(C154:AO154)/3</f>
        <v>0 0</v>
      </c>
    </row>
  </sheetData>
  <mergeCells count="13">
    <mergeCell ref="AG4:AI4"/>
    <mergeCell ref="AJ4:AL4"/>
    <mergeCell ref="AM4:AO4"/>
    <mergeCell ref="C4:E4"/>
    <mergeCell ref="F4:H4"/>
    <mergeCell ref="X4:Z4"/>
    <mergeCell ref="AA4:AC4"/>
    <mergeCell ref="AD4:AF4"/>
    <mergeCell ref="I4:K4"/>
    <mergeCell ref="L4:N4"/>
    <mergeCell ref="O4:Q4"/>
    <mergeCell ref="R4:T4"/>
    <mergeCell ref="U4:W4"/>
  </mergeCells>
  <conditionalFormatting sqref="C6:AO6 C22:AO153">
    <cfRule type="cellIs" dxfId="19" priority="9" operator="equal">
      <formula>"s"</formula>
    </cfRule>
    <cfRule type="cellIs" dxfId="18" priority="10" operator="lessThan">
      <formula>0</formula>
    </cfRule>
  </conditionalFormatting>
  <conditionalFormatting sqref="C7:AO17">
    <cfRule type="cellIs" dxfId="17" priority="7" operator="equal">
      <formula>"s"</formula>
    </cfRule>
    <cfRule type="cellIs" dxfId="16" priority="8" operator="lessThan">
      <formula>0</formula>
    </cfRule>
  </conditionalFormatting>
  <conditionalFormatting sqref="C19:AO19">
    <cfRule type="cellIs" dxfId="15" priority="5" operator="equal">
      <formula>"s"</formula>
    </cfRule>
    <cfRule type="cellIs" dxfId="14" priority="6" operator="lessThan">
      <formula>0</formula>
    </cfRule>
  </conditionalFormatting>
  <conditionalFormatting sqref="C18:AO18">
    <cfRule type="cellIs" dxfId="13" priority="3" operator="equal">
      <formula>"s"</formula>
    </cfRule>
    <cfRule type="cellIs" dxfId="12" priority="4" operator="lessThan">
      <formula>0</formula>
    </cfRule>
  </conditionalFormatting>
  <conditionalFormatting sqref="C20:AO21">
    <cfRule type="cellIs" dxfId="11" priority="1" operator="equal">
      <formula>"s"</formula>
    </cfRule>
    <cfRule type="cellIs" dxfId="10" priority="2" operator="lessThan">
      <formula>0</formula>
    </cfRule>
  </conditionalFormatting>
  <printOptions horizontalCentered="1"/>
  <pageMargins left="0.15748031496062992" right="0.15748031496062992" top="0.19685039370078741" bottom="0.19685039370078741" header="0.15748031496062992" footer="0.19685039370078741"/>
  <pageSetup paperSize="9" scale="74" pageOrder="overThenDown" orientation="landscape" r:id="rId1"/>
  <headerFooter alignWithMargins="0"/>
  <colBreaks count="1" manualBreakCount="1">
    <brk id="2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76"/>
  <sheetViews>
    <sheetView showGridLines="0" showZeros="0" zoomScaleNormal="100" zoomScaleSheetLayoutView="100" workbookViewId="0">
      <pane xSplit="2" ySplit="5" topLeftCell="C6" activePane="bottomRight" state="frozen"/>
      <selection activeCell="A13" sqref="A13"/>
      <selection pane="topRight" activeCell="A13" sqref="A13"/>
      <selection pane="bottomLeft" activeCell="A13" sqref="A13"/>
      <selection pane="bottomRight" activeCell="A13" sqref="A13"/>
    </sheetView>
  </sheetViews>
  <sheetFormatPr baseColWidth="10" defaultColWidth="11.42578125" defaultRowHeight="12.75" x14ac:dyDescent="0.2"/>
  <cols>
    <col min="1" max="1" width="10.7109375" style="5" customWidth="1"/>
    <col min="2" max="2" width="28.7109375" style="5" bestFit="1" customWidth="1"/>
    <col min="3" max="8" width="9.85546875" style="5" customWidth="1"/>
    <col min="9" max="41" width="9.85546875" style="6" customWidth="1"/>
    <col min="42" max="42" width="11.42578125" style="5" hidden="1" customWidth="1"/>
    <col min="43" max="16384" width="11.42578125" style="5"/>
  </cols>
  <sheetData>
    <row r="1" spans="1:42" ht="81.400000000000006" customHeight="1" x14ac:dyDescent="0.2"/>
    <row r="2" spans="1:42" ht="15.75" x14ac:dyDescent="0.2">
      <c r="A2" s="7" t="str">
        <f>"Nombre de déclarants, surfaces graphiques constatées et surfaces admissibles constatées par groupes de cultures à la PAC "&amp;annee&amp;" par cantons d'Occitanie"</f>
        <v>Nombre de déclarants, surfaces graphiques constatées et surfaces admissibles constatées par groupes de cultures à la PAC 2023 par cantons d'Occitanie</v>
      </c>
    </row>
    <row r="3" spans="1:42" x14ac:dyDescent="0.2">
      <c r="N3" s="5"/>
      <c r="O3" s="5"/>
      <c r="P3" s="5"/>
      <c r="Q3" s="5"/>
      <c r="R3" s="5"/>
      <c r="S3" s="5"/>
      <c r="T3" s="5"/>
      <c r="U3" s="5"/>
      <c r="V3" s="5"/>
      <c r="W3" s="5"/>
      <c r="X3" s="5"/>
      <c r="Y3" s="5"/>
      <c r="Z3" s="5"/>
      <c r="AA3" s="5"/>
      <c r="AB3" s="5"/>
      <c r="AC3" s="5"/>
      <c r="AD3" s="5"/>
      <c r="AE3" s="5"/>
      <c r="AF3" s="5"/>
      <c r="AG3" s="5"/>
      <c r="AH3" s="5"/>
      <c r="AI3" s="5"/>
      <c r="AJ3" s="5"/>
      <c r="AK3" s="5"/>
      <c r="AL3" s="5"/>
      <c r="AM3" s="5"/>
      <c r="AN3" s="5"/>
      <c r="AO3" s="5"/>
    </row>
    <row r="4" spans="1:42" ht="27" customHeight="1" x14ac:dyDescent="0.2">
      <c r="C4" s="56" t="s">
        <v>329</v>
      </c>
      <c r="D4" s="61"/>
      <c r="E4" s="62"/>
      <c r="F4" s="56" t="s">
        <v>379</v>
      </c>
      <c r="G4" s="61"/>
      <c r="H4" s="62"/>
      <c r="I4" s="56" t="s">
        <v>380</v>
      </c>
      <c r="J4" s="61"/>
      <c r="K4" s="62"/>
      <c r="L4" s="56" t="s">
        <v>984</v>
      </c>
      <c r="M4" s="61"/>
      <c r="N4" s="62"/>
      <c r="O4" s="56" t="s">
        <v>985</v>
      </c>
      <c r="P4" s="61"/>
      <c r="Q4" s="62"/>
      <c r="R4" s="56" t="s">
        <v>986</v>
      </c>
      <c r="S4" s="61"/>
      <c r="T4" s="62"/>
      <c r="U4" s="56" t="s">
        <v>381</v>
      </c>
      <c r="V4" s="61"/>
      <c r="W4" s="62"/>
      <c r="X4" s="56" t="s">
        <v>987</v>
      </c>
      <c r="Y4" s="61"/>
      <c r="Z4" s="62"/>
      <c r="AA4" s="56" t="s">
        <v>988</v>
      </c>
      <c r="AB4" s="61"/>
      <c r="AC4" s="62"/>
      <c r="AD4" s="56" t="s">
        <v>989</v>
      </c>
      <c r="AE4" s="61"/>
      <c r="AF4" s="62"/>
      <c r="AG4" s="56" t="s">
        <v>990</v>
      </c>
      <c r="AH4" s="61"/>
      <c r="AI4" s="62"/>
      <c r="AJ4" s="56" t="s">
        <v>991</v>
      </c>
      <c r="AK4" s="61"/>
      <c r="AL4" s="62"/>
      <c r="AM4" s="56" t="s">
        <v>992</v>
      </c>
      <c r="AN4" s="61"/>
      <c r="AO4" s="62"/>
    </row>
    <row r="5" spans="1:42" ht="51" x14ac:dyDescent="0.2">
      <c r="A5" s="4" t="s">
        <v>369</v>
      </c>
      <c r="B5" s="4" t="s">
        <v>370</v>
      </c>
      <c r="C5" s="39" t="s">
        <v>366</v>
      </c>
      <c r="D5" s="9" t="s">
        <v>364</v>
      </c>
      <c r="E5" s="40" t="s">
        <v>365</v>
      </c>
      <c r="F5" s="39" t="s">
        <v>366</v>
      </c>
      <c r="G5" s="9" t="s">
        <v>364</v>
      </c>
      <c r="H5" s="40" t="s">
        <v>365</v>
      </c>
      <c r="I5" s="39" t="s">
        <v>366</v>
      </c>
      <c r="J5" s="9" t="s">
        <v>364</v>
      </c>
      <c r="K5" s="40" t="s">
        <v>365</v>
      </c>
      <c r="L5" s="39" t="s">
        <v>366</v>
      </c>
      <c r="M5" s="9" t="s">
        <v>364</v>
      </c>
      <c r="N5" s="40" t="s">
        <v>365</v>
      </c>
      <c r="O5" s="39" t="s">
        <v>366</v>
      </c>
      <c r="P5" s="9" t="s">
        <v>364</v>
      </c>
      <c r="Q5" s="40" t="s">
        <v>365</v>
      </c>
      <c r="R5" s="39" t="s">
        <v>366</v>
      </c>
      <c r="S5" s="9" t="s">
        <v>364</v>
      </c>
      <c r="T5" s="40" t="s">
        <v>365</v>
      </c>
      <c r="U5" s="39" t="s">
        <v>366</v>
      </c>
      <c r="V5" s="9" t="s">
        <v>364</v>
      </c>
      <c r="W5" s="40" t="s">
        <v>365</v>
      </c>
      <c r="X5" s="39" t="s">
        <v>366</v>
      </c>
      <c r="Y5" s="9" t="s">
        <v>364</v>
      </c>
      <c r="Z5" s="40" t="s">
        <v>365</v>
      </c>
      <c r="AA5" s="39" t="s">
        <v>366</v>
      </c>
      <c r="AB5" s="9" t="s">
        <v>364</v>
      </c>
      <c r="AC5" s="40" t="s">
        <v>365</v>
      </c>
      <c r="AD5" s="39" t="s">
        <v>366</v>
      </c>
      <c r="AE5" s="9" t="s">
        <v>364</v>
      </c>
      <c r="AF5" s="40" t="s">
        <v>365</v>
      </c>
      <c r="AG5" s="39" t="s">
        <v>366</v>
      </c>
      <c r="AH5" s="9" t="s">
        <v>364</v>
      </c>
      <c r="AI5" s="40" t="s">
        <v>365</v>
      </c>
      <c r="AJ5" s="39" t="s">
        <v>366</v>
      </c>
      <c r="AK5" s="9" t="s">
        <v>364</v>
      </c>
      <c r="AL5" s="40" t="s">
        <v>365</v>
      </c>
      <c r="AM5" s="39" t="s">
        <v>366</v>
      </c>
      <c r="AN5" s="9" t="s">
        <v>364</v>
      </c>
      <c r="AO5" s="40" t="s">
        <v>365</v>
      </c>
      <c r="AP5" s="5" t="s">
        <v>412</v>
      </c>
    </row>
    <row r="6" spans="1:42" x14ac:dyDescent="0.2">
      <c r="A6" s="41" t="s">
        <v>16</v>
      </c>
      <c r="B6" s="1" t="s">
        <v>413</v>
      </c>
      <c r="C6" s="33">
        <v>111</v>
      </c>
      <c r="D6" s="29">
        <v>56432.91</v>
      </c>
      <c r="E6" s="34">
        <v>33756.839999999997</v>
      </c>
      <c r="F6" s="33" t="s">
        <v>400</v>
      </c>
      <c r="G6" s="29" t="s">
        <v>400</v>
      </c>
      <c r="H6" s="34" t="s">
        <v>400</v>
      </c>
      <c r="I6" s="33"/>
      <c r="J6" s="29"/>
      <c r="K6" s="34"/>
      <c r="L6" s="33">
        <v>4</v>
      </c>
      <c r="M6" s="29">
        <v>18.3</v>
      </c>
      <c r="N6" s="34">
        <v>18.29</v>
      </c>
      <c r="O6" s="33" t="s">
        <v>400</v>
      </c>
      <c r="P6" s="29" t="s">
        <v>400</v>
      </c>
      <c r="Q6" s="34" t="s">
        <v>400</v>
      </c>
      <c r="R6" s="33">
        <v>8</v>
      </c>
      <c r="S6" s="29">
        <v>20.36</v>
      </c>
      <c r="T6" s="34">
        <v>20.239999999999998</v>
      </c>
      <c r="U6" s="33">
        <v>110</v>
      </c>
      <c r="V6" s="29">
        <v>56383.51</v>
      </c>
      <c r="W6" s="34">
        <v>33712.83</v>
      </c>
      <c r="X6" s="33">
        <v>5</v>
      </c>
      <c r="Y6" s="29">
        <v>0.51</v>
      </c>
      <c r="Z6" s="34">
        <v>0.5</v>
      </c>
      <c r="AA6" s="33">
        <v>4</v>
      </c>
      <c r="AB6" s="29">
        <v>1.48</v>
      </c>
      <c r="AC6" s="34">
        <v>1.47</v>
      </c>
      <c r="AD6" s="33" t="s">
        <v>400</v>
      </c>
      <c r="AE6" s="29" t="s">
        <v>400</v>
      </c>
      <c r="AF6" s="34" t="s">
        <v>400</v>
      </c>
      <c r="AG6" s="33"/>
      <c r="AH6" s="29"/>
      <c r="AI6" s="34"/>
      <c r="AJ6" s="33" t="s">
        <v>400</v>
      </c>
      <c r="AK6" s="29" t="s">
        <v>400</v>
      </c>
      <c r="AL6" s="34" t="s">
        <v>400</v>
      </c>
      <c r="AM6" s="33">
        <v>13</v>
      </c>
      <c r="AN6" s="29">
        <v>5.24</v>
      </c>
      <c r="AO6" s="34"/>
      <c r="AP6" s="5" t="str">
        <f>COUNTIF(F6:AO6,"s")/3 &amp; " "&amp;25-COUNTBLANK(F6:AO6)/3</f>
        <v>4 22,6666666666667</v>
      </c>
    </row>
    <row r="7" spans="1:42" x14ac:dyDescent="0.2">
      <c r="A7" s="42" t="s">
        <v>17</v>
      </c>
      <c r="B7" s="2" t="s">
        <v>416</v>
      </c>
      <c r="C7" s="35">
        <v>396</v>
      </c>
      <c r="D7" s="26">
        <v>23625.18</v>
      </c>
      <c r="E7" s="36">
        <v>22184.06</v>
      </c>
      <c r="F7" s="35">
        <v>207</v>
      </c>
      <c r="G7" s="26">
        <v>5826.82</v>
      </c>
      <c r="H7" s="36">
        <v>5887.98</v>
      </c>
      <c r="I7" s="35">
        <v>98</v>
      </c>
      <c r="J7" s="26">
        <v>2266.7600000000002</v>
      </c>
      <c r="K7" s="36">
        <v>2294.16</v>
      </c>
      <c r="L7" s="35">
        <v>179</v>
      </c>
      <c r="M7" s="26">
        <v>2534.4499999999998</v>
      </c>
      <c r="N7" s="36">
        <v>2556.77</v>
      </c>
      <c r="O7" s="35">
        <v>48</v>
      </c>
      <c r="P7" s="26">
        <v>391.68</v>
      </c>
      <c r="Q7" s="36">
        <v>396.63</v>
      </c>
      <c r="R7" s="35">
        <v>241</v>
      </c>
      <c r="S7" s="26">
        <v>1524.26</v>
      </c>
      <c r="T7" s="36">
        <v>1520.34</v>
      </c>
      <c r="U7" s="35">
        <v>345</v>
      </c>
      <c r="V7" s="26">
        <v>10673.27</v>
      </c>
      <c r="W7" s="36">
        <v>9392.36</v>
      </c>
      <c r="X7" s="35">
        <v>26</v>
      </c>
      <c r="Y7" s="26">
        <v>22.82</v>
      </c>
      <c r="Z7" s="36">
        <v>22.96</v>
      </c>
      <c r="AA7" s="35">
        <v>45</v>
      </c>
      <c r="AB7" s="26">
        <v>18.89</v>
      </c>
      <c r="AC7" s="36">
        <v>18.95</v>
      </c>
      <c r="AD7" s="35">
        <v>46</v>
      </c>
      <c r="AE7" s="26">
        <v>89.73</v>
      </c>
      <c r="AF7" s="36">
        <v>87.58</v>
      </c>
      <c r="AG7" s="35">
        <v>4</v>
      </c>
      <c r="AH7" s="26">
        <v>0.92</v>
      </c>
      <c r="AI7" s="36">
        <v>0.92</v>
      </c>
      <c r="AJ7" s="35">
        <v>162</v>
      </c>
      <c r="AK7" s="26">
        <v>154.63</v>
      </c>
      <c r="AL7" s="36">
        <v>5.41</v>
      </c>
      <c r="AM7" s="35">
        <v>128</v>
      </c>
      <c r="AN7" s="26">
        <v>120.95</v>
      </c>
      <c r="AO7" s="36"/>
      <c r="AP7" s="5" t="str">
        <f>COUNTIF(F7:AO7,"s")/3 &amp; " "&amp;25-COUNTBLANK(F7:AO7)/3</f>
        <v>0 24,6666666666667</v>
      </c>
    </row>
    <row r="8" spans="1:42" x14ac:dyDescent="0.2">
      <c r="A8" s="42" t="s">
        <v>18</v>
      </c>
      <c r="B8" s="2" t="s">
        <v>417</v>
      </c>
      <c r="C8" s="35">
        <v>400</v>
      </c>
      <c r="D8" s="26">
        <v>37369.839999999997</v>
      </c>
      <c r="E8" s="36">
        <v>27119.759999999998</v>
      </c>
      <c r="F8" s="35">
        <v>41</v>
      </c>
      <c r="G8" s="26">
        <v>352.38</v>
      </c>
      <c r="H8" s="36">
        <v>359.54</v>
      </c>
      <c r="I8" s="35">
        <v>7</v>
      </c>
      <c r="J8" s="26">
        <v>56.18</v>
      </c>
      <c r="K8" s="36">
        <v>56.72</v>
      </c>
      <c r="L8" s="35">
        <v>15</v>
      </c>
      <c r="M8" s="26">
        <v>87.59</v>
      </c>
      <c r="N8" s="36">
        <v>87.63</v>
      </c>
      <c r="O8" s="35">
        <v>25</v>
      </c>
      <c r="P8" s="26">
        <v>27.62</v>
      </c>
      <c r="Q8" s="36">
        <v>27.41</v>
      </c>
      <c r="R8" s="35">
        <v>82</v>
      </c>
      <c r="S8" s="26">
        <v>267.87</v>
      </c>
      <c r="T8" s="36">
        <v>266.66000000000003</v>
      </c>
      <c r="U8" s="35">
        <v>388</v>
      </c>
      <c r="V8" s="26">
        <v>36500.239999999998</v>
      </c>
      <c r="W8" s="36">
        <v>26296.85</v>
      </c>
      <c r="X8" s="35">
        <v>18</v>
      </c>
      <c r="Y8" s="26">
        <v>1.34</v>
      </c>
      <c r="Z8" s="36">
        <v>1.3</v>
      </c>
      <c r="AA8" s="35">
        <v>15</v>
      </c>
      <c r="AB8" s="26">
        <v>3.07</v>
      </c>
      <c r="AC8" s="36">
        <v>3.01</v>
      </c>
      <c r="AD8" s="35">
        <v>21</v>
      </c>
      <c r="AE8" s="26">
        <v>9.2799999999999994</v>
      </c>
      <c r="AF8" s="36">
        <v>8.7200000000000006</v>
      </c>
      <c r="AG8" s="35">
        <v>6</v>
      </c>
      <c r="AH8" s="26">
        <v>0.87</v>
      </c>
      <c r="AI8" s="36">
        <v>0.86</v>
      </c>
      <c r="AJ8" s="35">
        <v>24</v>
      </c>
      <c r="AK8" s="26">
        <v>20.92</v>
      </c>
      <c r="AL8" s="36">
        <v>11.06</v>
      </c>
      <c r="AM8" s="35">
        <v>81</v>
      </c>
      <c r="AN8" s="26">
        <v>42.48</v>
      </c>
      <c r="AO8" s="36"/>
      <c r="AP8" s="5" t="str">
        <f>COUNTIF(F8:AO8,"s")/3 &amp; " "&amp;25-COUNTBLANK(F8:AO8)/3</f>
        <v>0 24,6666666666667</v>
      </c>
    </row>
    <row r="9" spans="1:42" x14ac:dyDescent="0.2">
      <c r="A9" s="42" t="s">
        <v>19</v>
      </c>
      <c r="B9" s="2" t="s">
        <v>418</v>
      </c>
      <c r="C9" s="35">
        <v>182</v>
      </c>
      <c r="D9" s="26">
        <v>17788.810000000001</v>
      </c>
      <c r="E9" s="36">
        <v>13040.73</v>
      </c>
      <c r="F9" s="35">
        <v>12</v>
      </c>
      <c r="G9" s="26">
        <v>35.03</v>
      </c>
      <c r="H9" s="36">
        <v>35.049999999999997</v>
      </c>
      <c r="I9" s="35" t="s">
        <v>400</v>
      </c>
      <c r="J9" s="26" t="s">
        <v>400</v>
      </c>
      <c r="K9" s="36" t="s">
        <v>400</v>
      </c>
      <c r="L9" s="35">
        <v>6</v>
      </c>
      <c r="M9" s="26">
        <v>12.67</v>
      </c>
      <c r="N9" s="36">
        <v>12.66</v>
      </c>
      <c r="O9" s="35">
        <v>7</v>
      </c>
      <c r="P9" s="26">
        <v>4.99</v>
      </c>
      <c r="Q9" s="36">
        <v>5.27</v>
      </c>
      <c r="R9" s="35">
        <v>24</v>
      </c>
      <c r="S9" s="26">
        <v>66.489999999999995</v>
      </c>
      <c r="T9" s="36">
        <v>66.31</v>
      </c>
      <c r="U9" s="35">
        <v>176</v>
      </c>
      <c r="V9" s="26">
        <v>17642.66</v>
      </c>
      <c r="W9" s="36">
        <v>12914.38</v>
      </c>
      <c r="X9" s="35">
        <v>3</v>
      </c>
      <c r="Y9" s="26">
        <v>0.08</v>
      </c>
      <c r="Z9" s="36">
        <v>0.08</v>
      </c>
      <c r="AA9" s="35">
        <v>3</v>
      </c>
      <c r="AB9" s="26">
        <v>1.1299999999999999</v>
      </c>
      <c r="AC9" s="36">
        <v>1.1100000000000001</v>
      </c>
      <c r="AD9" s="35">
        <v>7</v>
      </c>
      <c r="AE9" s="26">
        <v>4.6100000000000003</v>
      </c>
      <c r="AF9" s="36">
        <v>3.31</v>
      </c>
      <c r="AG9" s="35" t="s">
        <v>400</v>
      </c>
      <c r="AH9" s="26" t="s">
        <v>400</v>
      </c>
      <c r="AI9" s="36" t="s">
        <v>400</v>
      </c>
      <c r="AJ9" s="35">
        <v>3</v>
      </c>
      <c r="AK9" s="26">
        <v>0.44</v>
      </c>
      <c r="AL9" s="36"/>
      <c r="AM9" s="35">
        <v>28</v>
      </c>
      <c r="AN9" s="26">
        <v>18.22</v>
      </c>
      <c r="AO9" s="36"/>
      <c r="AP9" s="5" t="str">
        <f>COUNTIF(F9:AO9,"s")/3 &amp; " "&amp;25-COUNTBLANK(F9:AO9)/3</f>
        <v>2 24,3333333333333</v>
      </c>
    </row>
    <row r="10" spans="1:42" x14ac:dyDescent="0.2">
      <c r="A10" s="42" t="s">
        <v>20</v>
      </c>
      <c r="B10" s="2" t="s">
        <v>419</v>
      </c>
      <c r="C10" s="35">
        <v>52</v>
      </c>
      <c r="D10" s="26">
        <v>2742.29</v>
      </c>
      <c r="E10" s="36">
        <v>2033.68</v>
      </c>
      <c r="F10" s="35">
        <v>3</v>
      </c>
      <c r="G10" s="26">
        <v>17.329999999999998</v>
      </c>
      <c r="H10" s="36">
        <v>17.32</v>
      </c>
      <c r="I10" s="35"/>
      <c r="J10" s="26"/>
      <c r="K10" s="36"/>
      <c r="L10" s="35" t="s">
        <v>400</v>
      </c>
      <c r="M10" s="26" t="s">
        <v>400</v>
      </c>
      <c r="N10" s="36" t="s">
        <v>400</v>
      </c>
      <c r="O10" s="35">
        <v>3</v>
      </c>
      <c r="P10" s="26">
        <v>6.2</v>
      </c>
      <c r="Q10" s="36">
        <v>6.2</v>
      </c>
      <c r="R10" s="35">
        <v>6</v>
      </c>
      <c r="S10" s="26">
        <v>23.57</v>
      </c>
      <c r="T10" s="36">
        <v>23.63</v>
      </c>
      <c r="U10" s="35">
        <v>51</v>
      </c>
      <c r="V10" s="26">
        <v>2686.6</v>
      </c>
      <c r="W10" s="36">
        <v>1980.09</v>
      </c>
      <c r="X10" s="35" t="s">
        <v>400</v>
      </c>
      <c r="Y10" s="26" t="s">
        <v>400</v>
      </c>
      <c r="Z10" s="36" t="s">
        <v>400</v>
      </c>
      <c r="AA10" s="35"/>
      <c r="AB10" s="26"/>
      <c r="AC10" s="36"/>
      <c r="AD10" s="35" t="s">
        <v>400</v>
      </c>
      <c r="AE10" s="26" t="s">
        <v>400</v>
      </c>
      <c r="AF10" s="36" t="s">
        <v>400</v>
      </c>
      <c r="AG10" s="35"/>
      <c r="AH10" s="26"/>
      <c r="AI10" s="36"/>
      <c r="AJ10" s="35" t="s">
        <v>400</v>
      </c>
      <c r="AK10" s="26" t="s">
        <v>400</v>
      </c>
      <c r="AL10" s="36" t="s">
        <v>400</v>
      </c>
      <c r="AM10" s="35">
        <v>5</v>
      </c>
      <c r="AN10" s="26">
        <v>2.09</v>
      </c>
      <c r="AO10" s="36"/>
      <c r="AP10" s="5" t="str">
        <f>COUNTIF(F10:AO10,"s")/3 &amp; " "&amp;25-COUNTBLANK(F10:AO10)/3</f>
        <v>4 21,6666666666667</v>
      </c>
    </row>
    <row r="11" spans="1:42" x14ac:dyDescent="0.2">
      <c r="A11" s="42" t="s">
        <v>21</v>
      </c>
      <c r="B11" s="2" t="s">
        <v>420</v>
      </c>
      <c r="C11" s="35">
        <v>242</v>
      </c>
      <c r="D11" s="26">
        <v>18368.84</v>
      </c>
      <c r="E11" s="36">
        <v>16330.19</v>
      </c>
      <c r="F11" s="35">
        <v>119</v>
      </c>
      <c r="G11" s="26">
        <v>3259.75</v>
      </c>
      <c r="H11" s="36">
        <v>3294.5</v>
      </c>
      <c r="I11" s="35">
        <v>57</v>
      </c>
      <c r="J11" s="26">
        <v>773.49</v>
      </c>
      <c r="K11" s="36">
        <v>785</v>
      </c>
      <c r="L11" s="35">
        <v>114</v>
      </c>
      <c r="M11" s="26">
        <v>1224.33</v>
      </c>
      <c r="N11" s="36">
        <v>1233.21</v>
      </c>
      <c r="O11" s="35">
        <v>26</v>
      </c>
      <c r="P11" s="26">
        <v>258.87</v>
      </c>
      <c r="Q11" s="36">
        <v>258.98</v>
      </c>
      <c r="R11" s="35">
        <v>162</v>
      </c>
      <c r="S11" s="26">
        <v>1253.8800000000001</v>
      </c>
      <c r="T11" s="36">
        <v>1256.71</v>
      </c>
      <c r="U11" s="35">
        <v>208</v>
      </c>
      <c r="V11" s="26">
        <v>11361.92</v>
      </c>
      <c r="W11" s="36">
        <v>9429.7800000000007</v>
      </c>
      <c r="X11" s="35">
        <v>7</v>
      </c>
      <c r="Y11" s="26">
        <v>7</v>
      </c>
      <c r="Z11" s="36">
        <v>7</v>
      </c>
      <c r="AA11" s="35">
        <v>11</v>
      </c>
      <c r="AB11" s="26">
        <v>11.89</v>
      </c>
      <c r="AC11" s="36">
        <v>11.95</v>
      </c>
      <c r="AD11" s="35">
        <v>12</v>
      </c>
      <c r="AE11" s="26">
        <v>46.62</v>
      </c>
      <c r="AF11" s="36">
        <v>47.47</v>
      </c>
      <c r="AG11" s="35" t="s">
        <v>400</v>
      </c>
      <c r="AH11" s="26" t="s">
        <v>400</v>
      </c>
      <c r="AI11" s="36" t="s">
        <v>400</v>
      </c>
      <c r="AJ11" s="35" t="s">
        <v>400</v>
      </c>
      <c r="AK11" s="26" t="s">
        <v>400</v>
      </c>
      <c r="AL11" s="36" t="s">
        <v>400</v>
      </c>
      <c r="AM11" s="35">
        <v>52</v>
      </c>
      <c r="AN11" s="26">
        <v>79.459999999999994</v>
      </c>
      <c r="AO11" s="36"/>
      <c r="AP11" s="5" t="str">
        <f>COUNTIF(F11:AO11,"s")/3 &amp; " "&amp;25-COUNTBLANK(F11:AO11)/3</f>
        <v>2 24,6666666666667</v>
      </c>
    </row>
    <row r="12" spans="1:42" x14ac:dyDescent="0.2">
      <c r="A12" s="42" t="s">
        <v>22</v>
      </c>
      <c r="B12" s="2" t="s">
        <v>421</v>
      </c>
      <c r="C12" s="35">
        <v>132</v>
      </c>
      <c r="D12" s="26">
        <v>6556.57</v>
      </c>
      <c r="E12" s="36">
        <v>6310.92</v>
      </c>
      <c r="F12" s="35">
        <v>56</v>
      </c>
      <c r="G12" s="26">
        <v>1346.67</v>
      </c>
      <c r="H12" s="36">
        <v>1365.18</v>
      </c>
      <c r="I12" s="35">
        <v>14</v>
      </c>
      <c r="J12" s="26">
        <v>224.34</v>
      </c>
      <c r="K12" s="36">
        <v>229.92</v>
      </c>
      <c r="L12" s="35">
        <v>38</v>
      </c>
      <c r="M12" s="26">
        <v>430.17</v>
      </c>
      <c r="N12" s="36">
        <v>434.78</v>
      </c>
      <c r="O12" s="35">
        <v>16</v>
      </c>
      <c r="P12" s="26">
        <v>132.72</v>
      </c>
      <c r="Q12" s="36">
        <v>133.75</v>
      </c>
      <c r="R12" s="35">
        <v>75</v>
      </c>
      <c r="S12" s="26">
        <v>754.82</v>
      </c>
      <c r="T12" s="36">
        <v>758.86</v>
      </c>
      <c r="U12" s="35">
        <v>123</v>
      </c>
      <c r="V12" s="26">
        <v>3598.85</v>
      </c>
      <c r="W12" s="36">
        <v>3372.62</v>
      </c>
      <c r="X12" s="35">
        <v>3</v>
      </c>
      <c r="Y12" s="26">
        <v>2.68</v>
      </c>
      <c r="Z12" s="36">
        <v>2.68</v>
      </c>
      <c r="AA12" s="35">
        <v>3</v>
      </c>
      <c r="AB12" s="26">
        <v>1</v>
      </c>
      <c r="AC12" s="36">
        <v>0.99</v>
      </c>
      <c r="AD12" s="35">
        <v>9</v>
      </c>
      <c r="AE12" s="26">
        <v>7.36</v>
      </c>
      <c r="AF12" s="36">
        <v>7.33</v>
      </c>
      <c r="AG12" s="35" t="s">
        <v>400</v>
      </c>
      <c r="AH12" s="26" t="s">
        <v>400</v>
      </c>
      <c r="AI12" s="36" t="s">
        <v>400</v>
      </c>
      <c r="AJ12" s="35" t="s">
        <v>400</v>
      </c>
      <c r="AK12" s="26" t="s">
        <v>400</v>
      </c>
      <c r="AL12" s="36" t="s">
        <v>400</v>
      </c>
      <c r="AM12" s="35">
        <v>28</v>
      </c>
      <c r="AN12" s="26">
        <v>12.79</v>
      </c>
      <c r="AO12" s="36"/>
      <c r="AP12" s="5" t="str">
        <f>COUNTIF(F12:AO12,"s")/3 &amp; " "&amp;25-COUNTBLANK(F12:AO12)/3</f>
        <v>2 24,6666666666667</v>
      </c>
    </row>
    <row r="13" spans="1:42" x14ac:dyDescent="0.2">
      <c r="A13" s="42" t="s">
        <v>23</v>
      </c>
      <c r="B13" s="2" t="s">
        <v>422</v>
      </c>
      <c r="C13" s="35">
        <v>86</v>
      </c>
      <c r="D13" s="26">
        <v>3518.71</v>
      </c>
      <c r="E13" s="36">
        <v>3450.71</v>
      </c>
      <c r="F13" s="35">
        <v>45</v>
      </c>
      <c r="G13" s="26">
        <v>1330.21</v>
      </c>
      <c r="H13" s="36">
        <v>1339.47</v>
      </c>
      <c r="I13" s="35">
        <v>16</v>
      </c>
      <c r="J13" s="26">
        <v>308.32</v>
      </c>
      <c r="K13" s="36">
        <v>311.31</v>
      </c>
      <c r="L13" s="35">
        <v>31</v>
      </c>
      <c r="M13" s="26">
        <v>362.21</v>
      </c>
      <c r="N13" s="36">
        <v>364.93</v>
      </c>
      <c r="O13" s="35">
        <v>5</v>
      </c>
      <c r="P13" s="26">
        <v>24.45</v>
      </c>
      <c r="Q13" s="36">
        <v>24.92</v>
      </c>
      <c r="R13" s="35">
        <v>53</v>
      </c>
      <c r="S13" s="26">
        <v>494.42</v>
      </c>
      <c r="T13" s="36">
        <v>494.45</v>
      </c>
      <c r="U13" s="35">
        <v>70</v>
      </c>
      <c r="V13" s="26">
        <v>952.6</v>
      </c>
      <c r="W13" s="36">
        <v>892.89</v>
      </c>
      <c r="X13" s="35">
        <v>3</v>
      </c>
      <c r="Y13" s="26">
        <v>6.55</v>
      </c>
      <c r="Z13" s="36">
        <v>6.55</v>
      </c>
      <c r="AA13" s="35" t="s">
        <v>400</v>
      </c>
      <c r="AB13" s="26" t="s">
        <v>400</v>
      </c>
      <c r="AC13" s="36" t="s">
        <v>400</v>
      </c>
      <c r="AD13" s="35">
        <v>3</v>
      </c>
      <c r="AE13" s="26">
        <v>11.76</v>
      </c>
      <c r="AF13" s="36">
        <v>11.88</v>
      </c>
      <c r="AG13" s="35"/>
      <c r="AH13" s="26"/>
      <c r="AI13" s="36"/>
      <c r="AJ13" s="35" t="s">
        <v>400</v>
      </c>
      <c r="AK13" s="26" t="s">
        <v>400</v>
      </c>
      <c r="AL13" s="36" t="s">
        <v>400</v>
      </c>
      <c r="AM13" s="35">
        <v>9</v>
      </c>
      <c r="AN13" s="26">
        <v>4.7</v>
      </c>
      <c r="AO13" s="36"/>
      <c r="AP13" s="5" t="str">
        <f>COUNTIF(F13:AO13,"s")/3 &amp; " "&amp;25-COUNTBLANK(F13:AO13)/3</f>
        <v>2 23,6666666666667</v>
      </c>
    </row>
    <row r="14" spans="1:42" x14ac:dyDescent="0.2">
      <c r="A14" s="42" t="s">
        <v>24</v>
      </c>
      <c r="B14" s="2" t="s">
        <v>423</v>
      </c>
      <c r="C14" s="35">
        <v>111</v>
      </c>
      <c r="D14" s="26">
        <v>9939.56</v>
      </c>
      <c r="E14" s="36">
        <v>7557.14</v>
      </c>
      <c r="F14" s="35">
        <v>13</v>
      </c>
      <c r="G14" s="26">
        <v>103.11</v>
      </c>
      <c r="H14" s="36">
        <v>105.38</v>
      </c>
      <c r="I14" s="35">
        <v>3</v>
      </c>
      <c r="J14" s="26">
        <v>9.52</v>
      </c>
      <c r="K14" s="36">
        <v>9.6199999999999992</v>
      </c>
      <c r="L14" s="35">
        <v>13</v>
      </c>
      <c r="M14" s="26">
        <v>99.95</v>
      </c>
      <c r="N14" s="36">
        <v>100.54</v>
      </c>
      <c r="O14" s="35">
        <v>4</v>
      </c>
      <c r="P14" s="26">
        <v>20.079999999999998</v>
      </c>
      <c r="Q14" s="36">
        <v>19.95</v>
      </c>
      <c r="R14" s="35">
        <v>30</v>
      </c>
      <c r="S14" s="26">
        <v>113.17</v>
      </c>
      <c r="T14" s="36">
        <v>113.41</v>
      </c>
      <c r="U14" s="35">
        <v>109</v>
      </c>
      <c r="V14" s="26">
        <v>9584.35</v>
      </c>
      <c r="W14" s="36">
        <v>7204.27</v>
      </c>
      <c r="X14" s="35">
        <v>3</v>
      </c>
      <c r="Y14" s="26">
        <v>0.28999999999999998</v>
      </c>
      <c r="Z14" s="36">
        <v>0.28999999999999998</v>
      </c>
      <c r="AA14" s="35" t="s">
        <v>400</v>
      </c>
      <c r="AB14" s="26" t="s">
        <v>400</v>
      </c>
      <c r="AC14" s="36" t="s">
        <v>400</v>
      </c>
      <c r="AD14" s="35" t="s">
        <v>400</v>
      </c>
      <c r="AE14" s="26" t="s">
        <v>400</v>
      </c>
      <c r="AF14" s="36" t="s">
        <v>400</v>
      </c>
      <c r="AG14" s="35" t="s">
        <v>400</v>
      </c>
      <c r="AH14" s="26" t="s">
        <v>400</v>
      </c>
      <c r="AI14" s="36" t="s">
        <v>400</v>
      </c>
      <c r="AJ14" s="35">
        <v>8</v>
      </c>
      <c r="AK14" s="26">
        <v>4.3099999999999996</v>
      </c>
      <c r="AL14" s="36"/>
      <c r="AM14" s="35">
        <v>8</v>
      </c>
      <c r="AN14" s="26">
        <v>1.25</v>
      </c>
      <c r="AO14" s="36"/>
      <c r="AP14" s="5" t="str">
        <f>COUNTIF(F14:AO14,"s")/3 &amp; " "&amp;25-COUNTBLANK(F14:AO14)/3</f>
        <v>3 24,3333333333333</v>
      </c>
    </row>
    <row r="15" spans="1:42" x14ac:dyDescent="0.2">
      <c r="A15" s="42" t="s">
        <v>25</v>
      </c>
      <c r="B15" s="2" t="s">
        <v>424</v>
      </c>
      <c r="C15" s="35">
        <v>277</v>
      </c>
      <c r="D15" s="26">
        <v>16375.09</v>
      </c>
      <c r="E15" s="36">
        <v>15939.93</v>
      </c>
      <c r="F15" s="35">
        <v>181</v>
      </c>
      <c r="G15" s="26">
        <v>6928.15</v>
      </c>
      <c r="H15" s="36">
        <v>6987.04</v>
      </c>
      <c r="I15" s="35">
        <v>109</v>
      </c>
      <c r="J15" s="26">
        <v>1879.38</v>
      </c>
      <c r="K15" s="36">
        <v>1896.14</v>
      </c>
      <c r="L15" s="35">
        <v>149</v>
      </c>
      <c r="M15" s="26">
        <v>2345.71</v>
      </c>
      <c r="N15" s="36">
        <v>2374.0100000000002</v>
      </c>
      <c r="O15" s="35">
        <v>27</v>
      </c>
      <c r="P15" s="26">
        <v>100.32</v>
      </c>
      <c r="Q15" s="36">
        <v>100.25</v>
      </c>
      <c r="R15" s="35">
        <v>179</v>
      </c>
      <c r="S15" s="26">
        <v>1372.98</v>
      </c>
      <c r="T15" s="36">
        <v>1377.16</v>
      </c>
      <c r="U15" s="35">
        <v>182</v>
      </c>
      <c r="V15" s="26">
        <v>3309.64</v>
      </c>
      <c r="W15" s="36">
        <v>2988.31</v>
      </c>
      <c r="X15" s="35">
        <v>11</v>
      </c>
      <c r="Y15" s="26">
        <v>2.71</v>
      </c>
      <c r="Z15" s="36">
        <v>2.71</v>
      </c>
      <c r="AA15" s="35">
        <v>6</v>
      </c>
      <c r="AB15" s="26">
        <v>10.29</v>
      </c>
      <c r="AC15" s="36">
        <v>5.34</v>
      </c>
      <c r="AD15" s="35">
        <v>14</v>
      </c>
      <c r="AE15" s="26">
        <v>61.77</v>
      </c>
      <c r="AF15" s="36">
        <v>60.13</v>
      </c>
      <c r="AG15" s="35" t="s">
        <v>400</v>
      </c>
      <c r="AH15" s="26" t="s">
        <v>400</v>
      </c>
      <c r="AI15" s="36" t="s">
        <v>400</v>
      </c>
      <c r="AJ15" s="35" t="s">
        <v>400</v>
      </c>
      <c r="AK15" s="26" t="s">
        <v>400</v>
      </c>
      <c r="AL15" s="36" t="s">
        <v>400</v>
      </c>
      <c r="AM15" s="35">
        <v>63</v>
      </c>
      <c r="AN15" s="26">
        <v>76.77</v>
      </c>
      <c r="AO15" s="36"/>
      <c r="AP15" s="5" t="str">
        <f>COUNTIF(F15:AO15,"s")/3 &amp; " "&amp;25-COUNTBLANK(F15:AO15)/3</f>
        <v>2 24,6666666666667</v>
      </c>
    </row>
    <row r="16" spans="1:42" x14ac:dyDescent="0.2">
      <c r="A16" s="42" t="s">
        <v>26</v>
      </c>
      <c r="B16" s="2" t="s">
        <v>425</v>
      </c>
      <c r="C16" s="35">
        <v>281</v>
      </c>
      <c r="D16" s="26">
        <v>12881.13</v>
      </c>
      <c r="E16" s="36">
        <v>12058.82</v>
      </c>
      <c r="F16" s="35">
        <v>59</v>
      </c>
      <c r="G16" s="26">
        <v>556.30999999999995</v>
      </c>
      <c r="H16" s="36">
        <v>562.22</v>
      </c>
      <c r="I16" s="35">
        <v>12</v>
      </c>
      <c r="J16" s="26">
        <v>44.13</v>
      </c>
      <c r="K16" s="36">
        <v>44.9</v>
      </c>
      <c r="L16" s="35">
        <v>29</v>
      </c>
      <c r="M16" s="26">
        <v>102.4</v>
      </c>
      <c r="N16" s="36">
        <v>103.48</v>
      </c>
      <c r="O16" s="35">
        <v>21</v>
      </c>
      <c r="P16" s="26">
        <v>54.04</v>
      </c>
      <c r="Q16" s="36">
        <v>54.1</v>
      </c>
      <c r="R16" s="35">
        <v>105</v>
      </c>
      <c r="S16" s="26">
        <v>603.98</v>
      </c>
      <c r="T16" s="36">
        <v>604.20000000000005</v>
      </c>
      <c r="U16" s="35">
        <v>277</v>
      </c>
      <c r="V16" s="26">
        <v>11427.98</v>
      </c>
      <c r="W16" s="36">
        <v>10634.04</v>
      </c>
      <c r="X16" s="35">
        <v>12</v>
      </c>
      <c r="Y16" s="26">
        <v>2.2400000000000002</v>
      </c>
      <c r="Z16" s="36">
        <v>2.27</v>
      </c>
      <c r="AA16" s="35">
        <v>12</v>
      </c>
      <c r="AB16" s="26">
        <v>6.92</v>
      </c>
      <c r="AC16" s="36">
        <v>6.89</v>
      </c>
      <c r="AD16" s="35">
        <v>14</v>
      </c>
      <c r="AE16" s="26">
        <v>9.86</v>
      </c>
      <c r="AF16" s="36">
        <v>9.83</v>
      </c>
      <c r="AG16" s="35" t="s">
        <v>400</v>
      </c>
      <c r="AH16" s="26" t="s">
        <v>400</v>
      </c>
      <c r="AI16" s="36" t="s">
        <v>400</v>
      </c>
      <c r="AJ16" s="35" t="s">
        <v>400</v>
      </c>
      <c r="AK16" s="26" t="s">
        <v>400</v>
      </c>
      <c r="AL16" s="36" t="s">
        <v>400</v>
      </c>
      <c r="AM16" s="35">
        <v>75</v>
      </c>
      <c r="AN16" s="26">
        <v>25.06</v>
      </c>
      <c r="AO16" s="36"/>
      <c r="AP16" s="5" t="str">
        <f>COUNTIF(F16:AO16,"s")/3 &amp; " "&amp;25-COUNTBLANK(F16:AO16)/3</f>
        <v>2 24,6666666666667</v>
      </c>
    </row>
    <row r="17" spans="1:42" x14ac:dyDescent="0.2">
      <c r="A17" s="42" t="s">
        <v>27</v>
      </c>
      <c r="B17" s="2" t="s">
        <v>426</v>
      </c>
      <c r="C17" s="35">
        <v>138</v>
      </c>
      <c r="D17" s="26">
        <v>34869.699999999997</v>
      </c>
      <c r="E17" s="36">
        <v>21246.28</v>
      </c>
      <c r="F17" s="35" t="s">
        <v>400</v>
      </c>
      <c r="G17" s="26" t="s">
        <v>400</v>
      </c>
      <c r="H17" s="36" t="s">
        <v>400</v>
      </c>
      <c r="I17" s="35" t="s">
        <v>400</v>
      </c>
      <c r="J17" s="26" t="s">
        <v>400</v>
      </c>
      <c r="K17" s="36" t="s">
        <v>400</v>
      </c>
      <c r="L17" s="35">
        <v>6</v>
      </c>
      <c r="M17" s="26">
        <v>17.100000000000001</v>
      </c>
      <c r="N17" s="36">
        <v>17</v>
      </c>
      <c r="O17" s="35">
        <v>5</v>
      </c>
      <c r="P17" s="26">
        <v>4.41</v>
      </c>
      <c r="Q17" s="36">
        <v>4.4000000000000004</v>
      </c>
      <c r="R17" s="35">
        <v>15</v>
      </c>
      <c r="S17" s="26">
        <v>21.78</v>
      </c>
      <c r="T17" s="36">
        <v>21.46</v>
      </c>
      <c r="U17" s="35">
        <v>138</v>
      </c>
      <c r="V17" s="26">
        <v>34813.019999999997</v>
      </c>
      <c r="W17" s="36">
        <v>21197.01</v>
      </c>
      <c r="X17" s="35">
        <v>5</v>
      </c>
      <c r="Y17" s="26">
        <v>1.02</v>
      </c>
      <c r="Z17" s="36">
        <v>1.02</v>
      </c>
      <c r="AA17" s="35">
        <v>4</v>
      </c>
      <c r="AB17" s="26">
        <v>0.64</v>
      </c>
      <c r="AC17" s="36">
        <v>0.64</v>
      </c>
      <c r="AD17" s="35">
        <v>6</v>
      </c>
      <c r="AE17" s="26">
        <v>1.41</v>
      </c>
      <c r="AF17" s="36">
        <v>1.35</v>
      </c>
      <c r="AG17" s="35" t="s">
        <v>400</v>
      </c>
      <c r="AH17" s="26" t="s">
        <v>400</v>
      </c>
      <c r="AI17" s="36" t="s">
        <v>400</v>
      </c>
      <c r="AJ17" s="35" t="s">
        <v>400</v>
      </c>
      <c r="AK17" s="26" t="s">
        <v>400</v>
      </c>
      <c r="AL17" s="36" t="s">
        <v>400</v>
      </c>
      <c r="AM17" s="35">
        <v>16</v>
      </c>
      <c r="AN17" s="26">
        <v>6.88</v>
      </c>
      <c r="AO17" s="36"/>
      <c r="AP17" s="5" t="str">
        <f>COUNTIF(F17:AO17,"s")/3 &amp; " "&amp;25-COUNTBLANK(F17:AO17)/3</f>
        <v>4 24,6666666666667</v>
      </c>
    </row>
    <row r="18" spans="1:42" x14ac:dyDescent="0.2">
      <c r="A18" s="42" t="s">
        <v>28</v>
      </c>
      <c r="B18" s="2" t="s">
        <v>427</v>
      </c>
      <c r="C18" s="35">
        <v>206</v>
      </c>
      <c r="D18" s="26">
        <v>14093.2</v>
      </c>
      <c r="E18" s="36">
        <v>10877.43</v>
      </c>
      <c r="F18" s="35">
        <v>45</v>
      </c>
      <c r="G18" s="26">
        <v>824.3</v>
      </c>
      <c r="H18" s="36">
        <v>832.49</v>
      </c>
      <c r="I18" s="35">
        <v>15</v>
      </c>
      <c r="J18" s="26">
        <v>172.32</v>
      </c>
      <c r="K18" s="36">
        <v>175.19</v>
      </c>
      <c r="L18" s="35">
        <v>41</v>
      </c>
      <c r="M18" s="26">
        <v>274.58999999999997</v>
      </c>
      <c r="N18" s="36">
        <v>276.08999999999997</v>
      </c>
      <c r="O18" s="35">
        <v>19</v>
      </c>
      <c r="P18" s="26">
        <v>67.760000000000005</v>
      </c>
      <c r="Q18" s="36">
        <v>68.010000000000005</v>
      </c>
      <c r="R18" s="35">
        <v>74</v>
      </c>
      <c r="S18" s="26">
        <v>543.6</v>
      </c>
      <c r="T18" s="36">
        <v>545.5</v>
      </c>
      <c r="U18" s="35">
        <v>193</v>
      </c>
      <c r="V18" s="26">
        <v>12127.73</v>
      </c>
      <c r="W18" s="36">
        <v>8946.02</v>
      </c>
      <c r="X18" s="35">
        <v>9</v>
      </c>
      <c r="Y18" s="26">
        <v>7.42</v>
      </c>
      <c r="Z18" s="36">
        <v>7.41</v>
      </c>
      <c r="AA18" s="35">
        <v>6</v>
      </c>
      <c r="AB18" s="26">
        <v>5.16</v>
      </c>
      <c r="AC18" s="36">
        <v>5.15</v>
      </c>
      <c r="AD18" s="35">
        <v>10</v>
      </c>
      <c r="AE18" s="26">
        <v>21.57</v>
      </c>
      <c r="AF18" s="36">
        <v>21.5</v>
      </c>
      <c r="AG18" s="35" t="s">
        <v>400</v>
      </c>
      <c r="AH18" s="26" t="s">
        <v>400</v>
      </c>
      <c r="AI18" s="36" t="s">
        <v>400</v>
      </c>
      <c r="AJ18" s="35" t="s">
        <v>400</v>
      </c>
      <c r="AK18" s="26" t="s">
        <v>400</v>
      </c>
      <c r="AL18" s="36" t="s">
        <v>400</v>
      </c>
      <c r="AM18" s="35">
        <v>40</v>
      </c>
      <c r="AN18" s="26">
        <v>30.93</v>
      </c>
      <c r="AO18" s="36"/>
      <c r="AP18" s="5" t="str">
        <f>COUNTIF(F18:AO18,"s")/3 &amp; " "&amp;25-COUNTBLANK(F18:AO18)/3</f>
        <v>2 24,6666666666667</v>
      </c>
    </row>
    <row r="19" spans="1:42" x14ac:dyDescent="0.2">
      <c r="A19" s="42" t="s">
        <v>29</v>
      </c>
      <c r="B19" s="2" t="s">
        <v>428</v>
      </c>
      <c r="C19" s="35">
        <v>74</v>
      </c>
      <c r="D19" s="26">
        <v>2156.23</v>
      </c>
      <c r="E19" s="36">
        <v>2065.41</v>
      </c>
      <c r="F19" s="35">
        <v>43</v>
      </c>
      <c r="G19" s="26">
        <v>840.4</v>
      </c>
      <c r="H19" s="36">
        <v>845.32</v>
      </c>
      <c r="I19" s="35">
        <v>9</v>
      </c>
      <c r="J19" s="26">
        <v>93.66</v>
      </c>
      <c r="K19" s="36">
        <v>94.11</v>
      </c>
      <c r="L19" s="35">
        <v>20</v>
      </c>
      <c r="M19" s="26">
        <v>126.19</v>
      </c>
      <c r="N19" s="36">
        <v>126.72</v>
      </c>
      <c r="O19" s="35">
        <v>4</v>
      </c>
      <c r="P19" s="26">
        <v>26.38</v>
      </c>
      <c r="Q19" s="36">
        <v>26.31</v>
      </c>
      <c r="R19" s="35">
        <v>41</v>
      </c>
      <c r="S19" s="26">
        <v>297.12</v>
      </c>
      <c r="T19" s="36">
        <v>296.62</v>
      </c>
      <c r="U19" s="35">
        <v>53</v>
      </c>
      <c r="V19" s="26">
        <v>722.04</v>
      </c>
      <c r="W19" s="36">
        <v>649.70000000000005</v>
      </c>
      <c r="X19" s="35">
        <v>4</v>
      </c>
      <c r="Y19" s="26">
        <v>0.94</v>
      </c>
      <c r="Z19" s="36">
        <v>0.94</v>
      </c>
      <c r="AA19" s="35" t="s">
        <v>400</v>
      </c>
      <c r="AB19" s="26" t="s">
        <v>400</v>
      </c>
      <c r="AC19" s="36" t="s">
        <v>400</v>
      </c>
      <c r="AD19" s="35" t="s">
        <v>400</v>
      </c>
      <c r="AE19" s="26" t="s">
        <v>400</v>
      </c>
      <c r="AF19" s="36" t="s">
        <v>400</v>
      </c>
      <c r="AG19" s="35"/>
      <c r="AH19" s="26"/>
      <c r="AI19" s="36"/>
      <c r="AJ19" s="35">
        <v>24</v>
      </c>
      <c r="AK19" s="26">
        <v>21.42</v>
      </c>
      <c r="AL19" s="36">
        <v>12.06</v>
      </c>
      <c r="AM19" s="35">
        <v>8</v>
      </c>
      <c r="AN19" s="26">
        <v>14.44</v>
      </c>
      <c r="AO19" s="36"/>
      <c r="AP19" s="5" t="str">
        <f>COUNTIF(F19:AO19,"s")/3 &amp; " "&amp;25-COUNTBLANK(F19:AO19)/3</f>
        <v>2 23,6666666666667</v>
      </c>
    </row>
    <row r="20" spans="1:42" x14ac:dyDescent="0.2">
      <c r="A20" s="42" t="s">
        <v>429</v>
      </c>
      <c r="B20" s="2" t="s">
        <v>430</v>
      </c>
      <c r="C20" s="35">
        <v>757</v>
      </c>
      <c r="D20" s="26">
        <v>51288.959999999999</v>
      </c>
      <c r="E20" s="36">
        <v>49424.84</v>
      </c>
      <c r="F20" s="35">
        <v>456</v>
      </c>
      <c r="G20" s="26">
        <v>19235.86</v>
      </c>
      <c r="H20" s="36">
        <v>19351.53</v>
      </c>
      <c r="I20" s="35">
        <v>382</v>
      </c>
      <c r="J20" s="26">
        <v>11430.83</v>
      </c>
      <c r="K20" s="36">
        <v>11503.52</v>
      </c>
      <c r="L20" s="35">
        <v>340</v>
      </c>
      <c r="M20" s="26">
        <v>5188.2</v>
      </c>
      <c r="N20" s="36">
        <v>5199.8900000000003</v>
      </c>
      <c r="O20" s="35">
        <v>42</v>
      </c>
      <c r="P20" s="26">
        <v>321.88</v>
      </c>
      <c r="Q20" s="36">
        <v>326.83</v>
      </c>
      <c r="R20" s="35">
        <v>547</v>
      </c>
      <c r="S20" s="26">
        <v>4068.51</v>
      </c>
      <c r="T20" s="36">
        <v>4024.71</v>
      </c>
      <c r="U20" s="35">
        <v>296</v>
      </c>
      <c r="V20" s="26">
        <v>5823.05</v>
      </c>
      <c r="W20" s="36">
        <v>4852.43</v>
      </c>
      <c r="X20" s="35">
        <v>23</v>
      </c>
      <c r="Y20" s="26">
        <v>42.59</v>
      </c>
      <c r="Z20" s="36">
        <v>42.56</v>
      </c>
      <c r="AA20" s="35">
        <v>51</v>
      </c>
      <c r="AB20" s="26">
        <v>365.79</v>
      </c>
      <c r="AC20" s="36">
        <v>368.4</v>
      </c>
      <c r="AD20" s="35">
        <v>233</v>
      </c>
      <c r="AE20" s="26">
        <v>3453.53</v>
      </c>
      <c r="AF20" s="36">
        <v>3488.43</v>
      </c>
      <c r="AG20" s="35">
        <v>14</v>
      </c>
      <c r="AH20" s="26">
        <v>180.69</v>
      </c>
      <c r="AI20" s="36">
        <v>180.68</v>
      </c>
      <c r="AJ20" s="35">
        <v>390</v>
      </c>
      <c r="AK20" s="26">
        <v>582.64</v>
      </c>
      <c r="AL20" s="36">
        <v>85.86</v>
      </c>
      <c r="AM20" s="35">
        <v>340</v>
      </c>
      <c r="AN20" s="26">
        <v>595.39</v>
      </c>
      <c r="AO20" s="36"/>
      <c r="AP20" s="5" t="str">
        <f>COUNTIF(F20:AO20,"s")/3 &amp; " "&amp;25-COUNTBLANK(F20:AO20)/3</f>
        <v>0 24,6666666666667</v>
      </c>
    </row>
    <row r="21" spans="1:42" x14ac:dyDescent="0.2">
      <c r="A21" s="42" t="s">
        <v>431</v>
      </c>
      <c r="B21" s="2" t="s">
        <v>432</v>
      </c>
      <c r="C21" s="35">
        <v>94</v>
      </c>
      <c r="D21" s="26">
        <v>3165.04</v>
      </c>
      <c r="E21" s="36">
        <v>2647.37</v>
      </c>
      <c r="F21" s="35">
        <v>15</v>
      </c>
      <c r="G21" s="26">
        <v>186.52</v>
      </c>
      <c r="H21" s="36">
        <v>185.98</v>
      </c>
      <c r="I21" s="35" t="s">
        <v>400</v>
      </c>
      <c r="J21" s="26" t="s">
        <v>400</v>
      </c>
      <c r="K21" s="36" t="s">
        <v>400</v>
      </c>
      <c r="L21" s="35">
        <v>27</v>
      </c>
      <c r="M21" s="26">
        <v>261.38</v>
      </c>
      <c r="N21" s="36">
        <v>260.45</v>
      </c>
      <c r="O21" s="35" t="s">
        <v>400</v>
      </c>
      <c r="P21" s="26" t="s">
        <v>400</v>
      </c>
      <c r="Q21" s="36" t="s">
        <v>400</v>
      </c>
      <c r="R21" s="35">
        <v>59</v>
      </c>
      <c r="S21" s="26">
        <v>227.37</v>
      </c>
      <c r="T21" s="36">
        <v>223.7</v>
      </c>
      <c r="U21" s="35">
        <v>45</v>
      </c>
      <c r="V21" s="26">
        <v>1128.95</v>
      </c>
      <c r="W21" s="36">
        <v>789.86</v>
      </c>
      <c r="X21" s="35"/>
      <c r="Y21" s="26"/>
      <c r="Z21" s="36"/>
      <c r="AA21" s="35" t="s">
        <v>400</v>
      </c>
      <c r="AB21" s="26" t="s">
        <v>400</v>
      </c>
      <c r="AC21" s="36" t="s">
        <v>400</v>
      </c>
      <c r="AD21" s="35">
        <v>67</v>
      </c>
      <c r="AE21" s="26">
        <v>1132.76</v>
      </c>
      <c r="AF21" s="36">
        <v>1164.74</v>
      </c>
      <c r="AG21" s="35"/>
      <c r="AH21" s="26"/>
      <c r="AI21" s="36"/>
      <c r="AJ21" s="35">
        <v>37</v>
      </c>
      <c r="AK21" s="26">
        <v>44.08</v>
      </c>
      <c r="AL21" s="36">
        <v>5.48</v>
      </c>
      <c r="AM21" s="35">
        <v>51</v>
      </c>
      <c r="AN21" s="26">
        <v>166.77</v>
      </c>
      <c r="AO21" s="36"/>
      <c r="AP21" s="5" t="str">
        <f>COUNTIF(F21:AO21,"s")/3 &amp; " "&amp;25-COUNTBLANK(F21:AO21)/3</f>
        <v>3 22,6666666666667</v>
      </c>
    </row>
    <row r="22" spans="1:42" x14ac:dyDescent="0.2">
      <c r="A22" s="42" t="s">
        <v>433</v>
      </c>
      <c r="B22" s="2" t="s">
        <v>434</v>
      </c>
      <c r="C22" s="35">
        <v>69</v>
      </c>
      <c r="D22" s="26">
        <v>2205.0300000000002</v>
      </c>
      <c r="E22" s="36">
        <v>2079.0300000000002</v>
      </c>
      <c r="F22" s="35">
        <v>21</v>
      </c>
      <c r="G22" s="26">
        <v>421.58</v>
      </c>
      <c r="H22" s="36">
        <v>423</v>
      </c>
      <c r="I22" s="35">
        <v>13</v>
      </c>
      <c r="J22" s="26">
        <v>162.37</v>
      </c>
      <c r="K22" s="36">
        <v>163.31</v>
      </c>
      <c r="L22" s="35">
        <v>30</v>
      </c>
      <c r="M22" s="26">
        <v>360.8</v>
      </c>
      <c r="N22" s="36">
        <v>360.55</v>
      </c>
      <c r="O22" s="35"/>
      <c r="P22" s="26"/>
      <c r="Q22" s="36"/>
      <c r="R22" s="35">
        <v>37</v>
      </c>
      <c r="S22" s="26">
        <v>156.02000000000001</v>
      </c>
      <c r="T22" s="36">
        <v>153.81</v>
      </c>
      <c r="U22" s="35">
        <v>22</v>
      </c>
      <c r="V22" s="26">
        <v>294.14</v>
      </c>
      <c r="W22" s="36">
        <v>261.48</v>
      </c>
      <c r="X22" s="35"/>
      <c r="Y22" s="26"/>
      <c r="Z22" s="36"/>
      <c r="AA22" s="35">
        <v>4</v>
      </c>
      <c r="AB22" s="26">
        <v>15.35</v>
      </c>
      <c r="AC22" s="36">
        <v>15.33</v>
      </c>
      <c r="AD22" s="35">
        <v>48</v>
      </c>
      <c r="AE22" s="26">
        <v>686.96</v>
      </c>
      <c r="AF22" s="36">
        <v>688.36</v>
      </c>
      <c r="AG22" s="35" t="s">
        <v>400</v>
      </c>
      <c r="AH22" s="26" t="s">
        <v>400</v>
      </c>
      <c r="AI22" s="36" t="s">
        <v>400</v>
      </c>
      <c r="AJ22" s="35" t="s">
        <v>400</v>
      </c>
      <c r="AK22" s="26" t="s">
        <v>400</v>
      </c>
      <c r="AL22" s="36" t="s">
        <v>400</v>
      </c>
      <c r="AM22" s="35">
        <v>31</v>
      </c>
      <c r="AN22" s="26">
        <v>76.680000000000007</v>
      </c>
      <c r="AO22" s="36"/>
      <c r="AP22" s="5" t="str">
        <f>COUNTIF(F22:AO22,"s")/3 &amp; " "&amp;25-COUNTBLANK(F22:AO22)/3</f>
        <v>2 22,6666666666667</v>
      </c>
    </row>
    <row r="23" spans="1:42" x14ac:dyDescent="0.2">
      <c r="A23" s="42" t="s">
        <v>435</v>
      </c>
      <c r="B23" s="2" t="s">
        <v>436</v>
      </c>
      <c r="C23" s="35">
        <v>294</v>
      </c>
      <c r="D23" s="26">
        <v>19373.740000000002</v>
      </c>
      <c r="E23" s="36">
        <v>19103.38</v>
      </c>
      <c r="F23" s="35">
        <v>203</v>
      </c>
      <c r="G23" s="26">
        <v>8400.57</v>
      </c>
      <c r="H23" s="36">
        <v>8478.14</v>
      </c>
      <c r="I23" s="35">
        <v>189</v>
      </c>
      <c r="J23" s="26">
        <v>5280.97</v>
      </c>
      <c r="K23" s="36">
        <v>5325.93</v>
      </c>
      <c r="L23" s="35">
        <v>119</v>
      </c>
      <c r="M23" s="26">
        <v>1910.24</v>
      </c>
      <c r="N23" s="36">
        <v>1914.67</v>
      </c>
      <c r="O23" s="35">
        <v>19</v>
      </c>
      <c r="P23" s="26">
        <v>356.28</v>
      </c>
      <c r="Q23" s="36">
        <v>358.45</v>
      </c>
      <c r="R23" s="35">
        <v>234</v>
      </c>
      <c r="S23" s="26">
        <v>1743.6</v>
      </c>
      <c r="T23" s="36">
        <v>1726.73</v>
      </c>
      <c r="U23" s="35">
        <v>86</v>
      </c>
      <c r="V23" s="26">
        <v>803.56</v>
      </c>
      <c r="W23" s="36">
        <v>721.7</v>
      </c>
      <c r="X23" s="35">
        <v>8</v>
      </c>
      <c r="Y23" s="26">
        <v>31.47</v>
      </c>
      <c r="Z23" s="36">
        <v>32.090000000000003</v>
      </c>
      <c r="AA23" s="35">
        <v>47</v>
      </c>
      <c r="AB23" s="26">
        <v>208.09</v>
      </c>
      <c r="AC23" s="36">
        <v>210.32</v>
      </c>
      <c r="AD23" s="35">
        <v>23</v>
      </c>
      <c r="AE23" s="26">
        <v>213.99</v>
      </c>
      <c r="AF23" s="36">
        <v>221.04</v>
      </c>
      <c r="AG23" s="35">
        <v>12</v>
      </c>
      <c r="AH23" s="26">
        <v>108.8</v>
      </c>
      <c r="AI23" s="36">
        <v>111.47</v>
      </c>
      <c r="AJ23" s="35">
        <v>143</v>
      </c>
      <c r="AK23" s="26">
        <v>218</v>
      </c>
      <c r="AL23" s="36">
        <v>2.84</v>
      </c>
      <c r="AM23" s="35">
        <v>128</v>
      </c>
      <c r="AN23" s="26">
        <v>98.17</v>
      </c>
      <c r="AO23" s="36"/>
      <c r="AP23" s="5" t="str">
        <f>COUNTIF(F23:AO23,"s")/3 &amp; " "&amp;25-COUNTBLANK(F23:AO23)/3</f>
        <v>0 24,6666666666667</v>
      </c>
    </row>
    <row r="24" spans="1:42" x14ac:dyDescent="0.2">
      <c r="A24" s="42" t="s">
        <v>437</v>
      </c>
      <c r="B24" s="2" t="s">
        <v>438</v>
      </c>
      <c r="C24" s="35">
        <v>314</v>
      </c>
      <c r="D24" s="26">
        <v>5929.08</v>
      </c>
      <c r="E24" s="36">
        <v>5550.34</v>
      </c>
      <c r="F24" s="35">
        <v>20</v>
      </c>
      <c r="G24" s="26">
        <v>608.89</v>
      </c>
      <c r="H24" s="36">
        <v>604.83000000000004</v>
      </c>
      <c r="I24" s="35" t="s">
        <v>400</v>
      </c>
      <c r="J24" s="26" t="s">
        <v>400</v>
      </c>
      <c r="K24" s="36" t="s">
        <v>400</v>
      </c>
      <c r="L24" s="35">
        <v>17</v>
      </c>
      <c r="M24" s="26">
        <v>307.95999999999998</v>
      </c>
      <c r="N24" s="36">
        <v>304.94</v>
      </c>
      <c r="O24" s="35" t="s">
        <v>400</v>
      </c>
      <c r="P24" s="26" t="s">
        <v>400</v>
      </c>
      <c r="Q24" s="36" t="s">
        <v>400</v>
      </c>
      <c r="R24" s="35">
        <v>97</v>
      </c>
      <c r="S24" s="26">
        <v>235.87</v>
      </c>
      <c r="T24" s="36">
        <v>232.43</v>
      </c>
      <c r="U24" s="35">
        <v>33</v>
      </c>
      <c r="V24" s="26">
        <v>677.41</v>
      </c>
      <c r="W24" s="36">
        <v>519.80999999999995</v>
      </c>
      <c r="X24" s="35"/>
      <c r="Y24" s="26"/>
      <c r="Z24" s="36"/>
      <c r="AA24" s="35">
        <v>5</v>
      </c>
      <c r="AB24" s="26">
        <v>89.11</v>
      </c>
      <c r="AC24" s="36">
        <v>89.59</v>
      </c>
      <c r="AD24" s="35">
        <v>289</v>
      </c>
      <c r="AE24" s="26">
        <v>3718.27</v>
      </c>
      <c r="AF24" s="36">
        <v>3748.22</v>
      </c>
      <c r="AG24" s="35"/>
      <c r="AH24" s="26"/>
      <c r="AI24" s="36"/>
      <c r="AJ24" s="35">
        <v>50</v>
      </c>
      <c r="AK24" s="26">
        <v>56.28</v>
      </c>
      <c r="AL24" s="36">
        <v>3.64</v>
      </c>
      <c r="AM24" s="35">
        <v>139</v>
      </c>
      <c r="AN24" s="26">
        <v>188.27</v>
      </c>
      <c r="AO24" s="36"/>
      <c r="AP24" s="5" t="str">
        <f>COUNTIF(F24:AO24,"s")/3 &amp; " "&amp;25-COUNTBLANK(F24:AO24)/3</f>
        <v>2 22,6666666666667</v>
      </c>
    </row>
    <row r="25" spans="1:42" x14ac:dyDescent="0.2">
      <c r="A25" s="42" t="s">
        <v>439</v>
      </c>
      <c r="B25" s="2" t="s">
        <v>440</v>
      </c>
      <c r="C25" s="35">
        <v>644</v>
      </c>
      <c r="D25" s="26">
        <v>24371.19</v>
      </c>
      <c r="E25" s="36">
        <v>17814.45</v>
      </c>
      <c r="F25" s="35">
        <v>32</v>
      </c>
      <c r="G25" s="26">
        <v>243.12</v>
      </c>
      <c r="H25" s="36">
        <v>241.72</v>
      </c>
      <c r="I25" s="35" t="s">
        <v>400</v>
      </c>
      <c r="J25" s="26" t="s">
        <v>400</v>
      </c>
      <c r="K25" s="36" t="s">
        <v>400</v>
      </c>
      <c r="L25" s="35">
        <v>54</v>
      </c>
      <c r="M25" s="26">
        <v>409.62</v>
      </c>
      <c r="N25" s="36">
        <v>406.25</v>
      </c>
      <c r="O25" s="35">
        <v>16</v>
      </c>
      <c r="P25" s="26">
        <v>50.61</v>
      </c>
      <c r="Q25" s="36">
        <v>49.97</v>
      </c>
      <c r="R25" s="35">
        <v>244</v>
      </c>
      <c r="S25" s="26">
        <v>1031.0999999999999</v>
      </c>
      <c r="T25" s="36">
        <v>1008.35</v>
      </c>
      <c r="U25" s="35">
        <v>191</v>
      </c>
      <c r="V25" s="26">
        <v>12928.35</v>
      </c>
      <c r="W25" s="36">
        <v>7520.18</v>
      </c>
      <c r="X25" s="35">
        <v>3</v>
      </c>
      <c r="Y25" s="26">
        <v>0.57999999999999996</v>
      </c>
      <c r="Z25" s="36">
        <v>0.57999999999999996</v>
      </c>
      <c r="AA25" s="35">
        <v>8</v>
      </c>
      <c r="AB25" s="26">
        <v>5.24</v>
      </c>
      <c r="AC25" s="36">
        <v>4.62</v>
      </c>
      <c r="AD25" s="35">
        <v>519</v>
      </c>
      <c r="AE25" s="26">
        <v>8529.34</v>
      </c>
      <c r="AF25" s="36">
        <v>8514.33</v>
      </c>
      <c r="AG25" s="35">
        <v>12</v>
      </c>
      <c r="AH25" s="26">
        <v>17.989999999999998</v>
      </c>
      <c r="AI25" s="36">
        <v>17.82</v>
      </c>
      <c r="AJ25" s="35" t="s">
        <v>400</v>
      </c>
      <c r="AK25" s="26" t="s">
        <v>400</v>
      </c>
      <c r="AL25" s="36" t="s">
        <v>400</v>
      </c>
      <c r="AM25" s="35">
        <v>366</v>
      </c>
      <c r="AN25" s="26">
        <v>1040.33</v>
      </c>
      <c r="AO25" s="36"/>
      <c r="AP25" s="5" t="str">
        <f>COUNTIF(F25:AO25,"s")/3 &amp; " "&amp;25-COUNTBLANK(F25:AO25)/3</f>
        <v>2 24,6666666666667</v>
      </c>
    </row>
    <row r="26" spans="1:42" x14ac:dyDescent="0.2">
      <c r="A26" s="42" t="s">
        <v>441</v>
      </c>
      <c r="B26" s="2" t="s">
        <v>442</v>
      </c>
      <c r="C26" s="35">
        <v>297</v>
      </c>
      <c r="D26" s="26">
        <v>6171.95</v>
      </c>
      <c r="E26" s="36">
        <v>5581.45</v>
      </c>
      <c r="F26" s="35">
        <v>19</v>
      </c>
      <c r="G26" s="26">
        <v>388.03</v>
      </c>
      <c r="H26" s="36">
        <v>384.11</v>
      </c>
      <c r="I26" s="35" t="s">
        <v>400</v>
      </c>
      <c r="J26" s="26" t="s">
        <v>400</v>
      </c>
      <c r="K26" s="36" t="s">
        <v>400</v>
      </c>
      <c r="L26" s="35">
        <v>26</v>
      </c>
      <c r="M26" s="26">
        <v>305.81</v>
      </c>
      <c r="N26" s="36">
        <v>303.14</v>
      </c>
      <c r="O26" s="35">
        <v>3</v>
      </c>
      <c r="P26" s="26">
        <v>13.85</v>
      </c>
      <c r="Q26" s="36">
        <v>13.8</v>
      </c>
      <c r="R26" s="35">
        <v>110</v>
      </c>
      <c r="S26" s="26">
        <v>634.99</v>
      </c>
      <c r="T26" s="36">
        <v>627.11</v>
      </c>
      <c r="U26" s="35">
        <v>36</v>
      </c>
      <c r="V26" s="26">
        <v>671.66</v>
      </c>
      <c r="W26" s="36">
        <v>446.2</v>
      </c>
      <c r="X26" s="35"/>
      <c r="Y26" s="26"/>
      <c r="Z26" s="36"/>
      <c r="AA26" s="35">
        <v>3</v>
      </c>
      <c r="AB26" s="26">
        <v>3.14</v>
      </c>
      <c r="AC26" s="36">
        <v>3.14</v>
      </c>
      <c r="AD26" s="35">
        <v>256</v>
      </c>
      <c r="AE26" s="26">
        <v>3790.59</v>
      </c>
      <c r="AF26" s="36">
        <v>3788.31</v>
      </c>
      <c r="AG26" s="35"/>
      <c r="AH26" s="26"/>
      <c r="AI26" s="36"/>
      <c r="AJ26" s="35" t="s">
        <v>400</v>
      </c>
      <c r="AK26" s="26" t="s">
        <v>400</v>
      </c>
      <c r="AL26" s="36" t="s">
        <v>400</v>
      </c>
      <c r="AM26" s="35">
        <v>141</v>
      </c>
      <c r="AN26" s="26">
        <v>328.51</v>
      </c>
      <c r="AO26" s="36"/>
      <c r="AP26" s="5" t="str">
        <f>COUNTIF(F26:AO26,"s")/3 &amp; " "&amp;25-COUNTBLANK(F26:AO26)/3</f>
        <v>2 22,6666666666667</v>
      </c>
    </row>
    <row r="27" spans="1:42" x14ac:dyDescent="0.2">
      <c r="A27" s="42" t="s">
        <v>443</v>
      </c>
      <c r="B27" s="2" t="s">
        <v>444</v>
      </c>
      <c r="C27" s="35">
        <v>400</v>
      </c>
      <c r="D27" s="26">
        <v>15308.32</v>
      </c>
      <c r="E27" s="36">
        <v>11620.04</v>
      </c>
      <c r="F27" s="35">
        <v>54</v>
      </c>
      <c r="G27" s="26">
        <v>426.37</v>
      </c>
      <c r="H27" s="36">
        <v>424.27</v>
      </c>
      <c r="I27" s="35">
        <v>21</v>
      </c>
      <c r="J27" s="26">
        <v>158.52000000000001</v>
      </c>
      <c r="K27" s="36">
        <v>158.11000000000001</v>
      </c>
      <c r="L27" s="35">
        <v>98</v>
      </c>
      <c r="M27" s="26">
        <v>741.13</v>
      </c>
      <c r="N27" s="36">
        <v>738.38</v>
      </c>
      <c r="O27" s="35">
        <v>14</v>
      </c>
      <c r="P27" s="26">
        <v>28.79</v>
      </c>
      <c r="Q27" s="36">
        <v>28.43</v>
      </c>
      <c r="R27" s="35">
        <v>160</v>
      </c>
      <c r="S27" s="26">
        <v>597.4</v>
      </c>
      <c r="T27" s="36">
        <v>577.78</v>
      </c>
      <c r="U27" s="35">
        <v>149</v>
      </c>
      <c r="V27" s="26">
        <v>7963.57</v>
      </c>
      <c r="W27" s="36">
        <v>4804.79</v>
      </c>
      <c r="X27" s="35" t="s">
        <v>400</v>
      </c>
      <c r="Y27" s="26" t="s">
        <v>400</v>
      </c>
      <c r="Z27" s="36" t="s">
        <v>400</v>
      </c>
      <c r="AA27" s="35">
        <v>11</v>
      </c>
      <c r="AB27" s="26">
        <v>16.09</v>
      </c>
      <c r="AC27" s="36">
        <v>16.66</v>
      </c>
      <c r="AD27" s="35">
        <v>291</v>
      </c>
      <c r="AE27" s="26">
        <v>4821.09</v>
      </c>
      <c r="AF27" s="36">
        <v>4833.4399999999996</v>
      </c>
      <c r="AG27" s="35" t="s">
        <v>400</v>
      </c>
      <c r="AH27" s="26" t="s">
        <v>400</v>
      </c>
      <c r="AI27" s="36" t="s">
        <v>400</v>
      </c>
      <c r="AJ27" s="35">
        <v>89</v>
      </c>
      <c r="AK27" s="26">
        <v>84.32</v>
      </c>
      <c r="AL27" s="36">
        <v>33.86</v>
      </c>
      <c r="AM27" s="35">
        <v>193</v>
      </c>
      <c r="AN27" s="26">
        <v>466.57</v>
      </c>
      <c r="AO27" s="36"/>
      <c r="AP27" s="5" t="str">
        <f>COUNTIF(F27:AO27,"s")/3 &amp; " "&amp;25-COUNTBLANK(F27:AO27)/3</f>
        <v>2 24,6666666666667</v>
      </c>
    </row>
    <row r="28" spans="1:42" x14ac:dyDescent="0.2">
      <c r="A28" s="42" t="s">
        <v>445</v>
      </c>
      <c r="B28" s="2" t="s">
        <v>446</v>
      </c>
      <c r="C28" s="35">
        <v>353</v>
      </c>
      <c r="D28" s="26">
        <v>22204.87</v>
      </c>
      <c r="E28" s="36">
        <v>20492.560000000001</v>
      </c>
      <c r="F28" s="35">
        <v>175</v>
      </c>
      <c r="G28" s="26">
        <v>4768.9799999999996</v>
      </c>
      <c r="H28" s="36">
        <v>4766.7700000000004</v>
      </c>
      <c r="I28" s="35">
        <v>107</v>
      </c>
      <c r="J28" s="26">
        <v>2339.46</v>
      </c>
      <c r="K28" s="36">
        <v>2345.35</v>
      </c>
      <c r="L28" s="35">
        <v>113</v>
      </c>
      <c r="M28" s="26">
        <v>1537.24</v>
      </c>
      <c r="N28" s="36">
        <v>1534.55</v>
      </c>
      <c r="O28" s="35">
        <v>37</v>
      </c>
      <c r="P28" s="26">
        <v>352.11</v>
      </c>
      <c r="Q28" s="36">
        <v>348.72</v>
      </c>
      <c r="R28" s="35">
        <v>251</v>
      </c>
      <c r="S28" s="26">
        <v>2778.27</v>
      </c>
      <c r="T28" s="36">
        <v>2752.21</v>
      </c>
      <c r="U28" s="35">
        <v>190</v>
      </c>
      <c r="V28" s="26">
        <v>6688.64</v>
      </c>
      <c r="W28" s="36">
        <v>5413.17</v>
      </c>
      <c r="X28" s="35">
        <v>9</v>
      </c>
      <c r="Y28" s="26">
        <v>12.55</v>
      </c>
      <c r="Z28" s="36">
        <v>12.53</v>
      </c>
      <c r="AA28" s="35">
        <v>26</v>
      </c>
      <c r="AB28" s="26">
        <v>133.18</v>
      </c>
      <c r="AC28" s="36">
        <v>132.05000000000001</v>
      </c>
      <c r="AD28" s="35">
        <v>149</v>
      </c>
      <c r="AE28" s="26">
        <v>3006.85</v>
      </c>
      <c r="AF28" s="36">
        <v>3059.24</v>
      </c>
      <c r="AG28" s="35">
        <v>7</v>
      </c>
      <c r="AH28" s="26">
        <v>79.290000000000006</v>
      </c>
      <c r="AI28" s="36">
        <v>78.989999999999995</v>
      </c>
      <c r="AJ28" s="35">
        <v>121</v>
      </c>
      <c r="AK28" s="26">
        <v>167.55</v>
      </c>
      <c r="AL28" s="36">
        <v>48.98</v>
      </c>
      <c r="AM28" s="35">
        <v>181</v>
      </c>
      <c r="AN28" s="26">
        <v>340.75</v>
      </c>
      <c r="AO28" s="36"/>
      <c r="AP28" s="5" t="str">
        <f>COUNTIF(F28:AO28,"s")/3 &amp; " "&amp;25-COUNTBLANK(F28:AO28)/3</f>
        <v>0 24,6666666666667</v>
      </c>
    </row>
    <row r="29" spans="1:42" x14ac:dyDescent="0.2">
      <c r="A29" s="42" t="s">
        <v>447</v>
      </c>
      <c r="B29" s="2" t="s">
        <v>448</v>
      </c>
      <c r="C29" s="35">
        <v>127</v>
      </c>
      <c r="D29" s="26">
        <v>2108.69</v>
      </c>
      <c r="E29" s="36">
        <v>1942</v>
      </c>
      <c r="F29" s="35">
        <v>8</v>
      </c>
      <c r="G29" s="26">
        <v>68.8</v>
      </c>
      <c r="H29" s="36">
        <v>68.290000000000006</v>
      </c>
      <c r="I29" s="35"/>
      <c r="J29" s="26"/>
      <c r="K29" s="36"/>
      <c r="L29" s="35">
        <v>11</v>
      </c>
      <c r="M29" s="26">
        <v>144.91999999999999</v>
      </c>
      <c r="N29" s="36">
        <v>143.62</v>
      </c>
      <c r="O29" s="35" t="s">
        <v>400</v>
      </c>
      <c r="P29" s="26" t="s">
        <v>400</v>
      </c>
      <c r="Q29" s="36" t="s">
        <v>400</v>
      </c>
      <c r="R29" s="35">
        <v>60</v>
      </c>
      <c r="S29" s="26">
        <v>223.42</v>
      </c>
      <c r="T29" s="36">
        <v>212.71</v>
      </c>
      <c r="U29" s="35">
        <v>11</v>
      </c>
      <c r="V29" s="26">
        <v>50.23</v>
      </c>
      <c r="W29" s="36">
        <v>50.12</v>
      </c>
      <c r="X29" s="35"/>
      <c r="Y29" s="26"/>
      <c r="Z29" s="36"/>
      <c r="AA29" s="35" t="s">
        <v>400</v>
      </c>
      <c r="AB29" s="26" t="s">
        <v>400</v>
      </c>
      <c r="AC29" s="36" t="s">
        <v>400</v>
      </c>
      <c r="AD29" s="35">
        <v>114</v>
      </c>
      <c r="AE29" s="26">
        <v>1425.07</v>
      </c>
      <c r="AF29" s="36">
        <v>1447.99</v>
      </c>
      <c r="AG29" s="35" t="s">
        <v>400</v>
      </c>
      <c r="AH29" s="26" t="s">
        <v>400</v>
      </c>
      <c r="AI29" s="36" t="s">
        <v>400</v>
      </c>
      <c r="AJ29" s="35">
        <v>33</v>
      </c>
      <c r="AK29" s="26">
        <v>37.299999999999997</v>
      </c>
      <c r="AL29" s="36">
        <v>2.54</v>
      </c>
      <c r="AM29" s="35">
        <v>71</v>
      </c>
      <c r="AN29" s="26">
        <v>141.80000000000001</v>
      </c>
      <c r="AO29" s="36"/>
      <c r="AP29" s="5" t="str">
        <f>COUNTIF(F29:AO29,"s")/3 &amp; " "&amp;25-COUNTBLANK(F29:AO29)/3</f>
        <v>3 22,6666666666667</v>
      </c>
    </row>
    <row r="30" spans="1:42" x14ac:dyDescent="0.2">
      <c r="A30" s="42" t="s">
        <v>449</v>
      </c>
      <c r="B30" s="2" t="s">
        <v>450</v>
      </c>
      <c r="C30" s="35">
        <v>48</v>
      </c>
      <c r="D30" s="26">
        <v>607.77</v>
      </c>
      <c r="E30" s="36">
        <v>515.29</v>
      </c>
      <c r="F30" s="35"/>
      <c r="G30" s="26"/>
      <c r="H30" s="36"/>
      <c r="I30" s="35" t="s">
        <v>400</v>
      </c>
      <c r="J30" s="26" t="s">
        <v>400</v>
      </c>
      <c r="K30" s="36" t="s">
        <v>400</v>
      </c>
      <c r="L30" s="35" t="s">
        <v>400</v>
      </c>
      <c r="M30" s="26" t="s">
        <v>400</v>
      </c>
      <c r="N30" s="36" t="s">
        <v>400</v>
      </c>
      <c r="O30" s="35" t="s">
        <v>400</v>
      </c>
      <c r="P30" s="26" t="s">
        <v>400</v>
      </c>
      <c r="Q30" s="36" t="s">
        <v>400</v>
      </c>
      <c r="R30" s="35">
        <v>9</v>
      </c>
      <c r="S30" s="26">
        <v>60.07</v>
      </c>
      <c r="T30" s="36">
        <v>58.1</v>
      </c>
      <c r="U30" s="35">
        <v>7</v>
      </c>
      <c r="V30" s="26">
        <v>75.45</v>
      </c>
      <c r="W30" s="36">
        <v>66.25</v>
      </c>
      <c r="X30" s="35"/>
      <c r="Y30" s="26"/>
      <c r="Z30" s="36"/>
      <c r="AA30" s="35"/>
      <c r="AB30" s="26"/>
      <c r="AC30" s="36"/>
      <c r="AD30" s="35">
        <v>43</v>
      </c>
      <c r="AE30" s="26">
        <v>371.59</v>
      </c>
      <c r="AF30" s="36">
        <v>377.29</v>
      </c>
      <c r="AG30" s="35"/>
      <c r="AH30" s="26"/>
      <c r="AI30" s="36"/>
      <c r="AJ30" s="35">
        <v>9</v>
      </c>
      <c r="AK30" s="26">
        <v>12.11</v>
      </c>
      <c r="AL30" s="36"/>
      <c r="AM30" s="35">
        <v>25</v>
      </c>
      <c r="AN30" s="26">
        <v>74.44</v>
      </c>
      <c r="AO30" s="36"/>
      <c r="AP30" s="5" t="str">
        <f>COUNTIF(F30:AO30,"s")/3 &amp; " "&amp;25-COUNTBLANK(F30:AO30)/3</f>
        <v>3 20,3333333333333</v>
      </c>
    </row>
    <row r="31" spans="1:42" x14ac:dyDescent="0.2">
      <c r="A31" s="42" t="s">
        <v>451</v>
      </c>
      <c r="B31" s="2" t="s">
        <v>452</v>
      </c>
      <c r="C31" s="35">
        <v>412</v>
      </c>
      <c r="D31" s="26">
        <v>42089.66</v>
      </c>
      <c r="E31" s="36">
        <v>28316.43</v>
      </c>
      <c r="F31" s="35">
        <v>102</v>
      </c>
      <c r="G31" s="26">
        <v>1200.55</v>
      </c>
      <c r="H31" s="36">
        <v>1210.77</v>
      </c>
      <c r="I31" s="35">
        <v>24</v>
      </c>
      <c r="J31" s="26">
        <v>298.54000000000002</v>
      </c>
      <c r="K31" s="36">
        <v>302.69</v>
      </c>
      <c r="L31" s="35">
        <v>112</v>
      </c>
      <c r="M31" s="26">
        <v>1024.3900000000001</v>
      </c>
      <c r="N31" s="36">
        <v>1024.1600000000001</v>
      </c>
      <c r="O31" s="35">
        <v>44</v>
      </c>
      <c r="P31" s="26">
        <v>145.66</v>
      </c>
      <c r="Q31" s="36">
        <v>145.91</v>
      </c>
      <c r="R31" s="35">
        <v>182</v>
      </c>
      <c r="S31" s="26">
        <v>1161.26</v>
      </c>
      <c r="T31" s="36">
        <v>1149.6600000000001</v>
      </c>
      <c r="U31" s="35">
        <v>346</v>
      </c>
      <c r="V31" s="26">
        <v>36667.42</v>
      </c>
      <c r="W31" s="36">
        <v>23394</v>
      </c>
      <c r="X31" s="35">
        <v>35</v>
      </c>
      <c r="Y31" s="26">
        <v>54.97</v>
      </c>
      <c r="Z31" s="36">
        <v>54.87</v>
      </c>
      <c r="AA31" s="35">
        <v>17</v>
      </c>
      <c r="AB31" s="26">
        <v>9.2799999999999994</v>
      </c>
      <c r="AC31" s="36">
        <v>9.2200000000000006</v>
      </c>
      <c r="AD31" s="35">
        <v>93</v>
      </c>
      <c r="AE31" s="26">
        <v>985.15</v>
      </c>
      <c r="AF31" s="36">
        <v>987.49</v>
      </c>
      <c r="AG31" s="35">
        <v>8</v>
      </c>
      <c r="AH31" s="26">
        <v>21</v>
      </c>
      <c r="AI31" s="36">
        <v>22.09</v>
      </c>
      <c r="AJ31" s="35">
        <v>65</v>
      </c>
      <c r="AK31" s="26">
        <v>74.28</v>
      </c>
      <c r="AL31" s="36">
        <v>15.57</v>
      </c>
      <c r="AM31" s="35">
        <v>127</v>
      </c>
      <c r="AN31" s="26">
        <v>447.16</v>
      </c>
      <c r="AO31" s="36"/>
      <c r="AP31" s="5" t="str">
        <f>COUNTIF(F31:AO31,"s")/3 &amp; " "&amp;25-COUNTBLANK(F31:AO31)/3</f>
        <v>0 24,6666666666667</v>
      </c>
    </row>
    <row r="32" spans="1:42" x14ac:dyDescent="0.2">
      <c r="A32" s="42" t="s">
        <v>453</v>
      </c>
      <c r="B32" s="2" t="s">
        <v>454</v>
      </c>
      <c r="C32" s="35">
        <v>540</v>
      </c>
      <c r="D32" s="26">
        <v>13236.49</v>
      </c>
      <c r="E32" s="36">
        <v>12060.69</v>
      </c>
      <c r="F32" s="35">
        <v>55</v>
      </c>
      <c r="G32" s="26">
        <v>624.58000000000004</v>
      </c>
      <c r="H32" s="36">
        <v>618.52</v>
      </c>
      <c r="I32" s="35">
        <v>5</v>
      </c>
      <c r="J32" s="26">
        <v>31.29</v>
      </c>
      <c r="K32" s="36">
        <v>29.99</v>
      </c>
      <c r="L32" s="35">
        <v>67</v>
      </c>
      <c r="M32" s="26">
        <v>834.32</v>
      </c>
      <c r="N32" s="36">
        <v>828.89</v>
      </c>
      <c r="O32" s="35">
        <v>12</v>
      </c>
      <c r="P32" s="26">
        <v>190.29</v>
      </c>
      <c r="Q32" s="36">
        <v>188.79</v>
      </c>
      <c r="R32" s="35">
        <v>217</v>
      </c>
      <c r="S32" s="26">
        <v>902.85</v>
      </c>
      <c r="T32" s="36">
        <v>890.43</v>
      </c>
      <c r="U32" s="35">
        <v>83</v>
      </c>
      <c r="V32" s="26">
        <v>1359.23</v>
      </c>
      <c r="W32" s="36">
        <v>969.57</v>
      </c>
      <c r="X32" s="35"/>
      <c r="Y32" s="26"/>
      <c r="Z32" s="36"/>
      <c r="AA32" s="35">
        <v>12</v>
      </c>
      <c r="AB32" s="26">
        <v>13.35</v>
      </c>
      <c r="AC32" s="36">
        <v>13.17</v>
      </c>
      <c r="AD32" s="35">
        <v>491</v>
      </c>
      <c r="AE32" s="26">
        <v>8397.83</v>
      </c>
      <c r="AF32" s="36">
        <v>8434.19</v>
      </c>
      <c r="AG32" s="35">
        <v>7</v>
      </c>
      <c r="AH32" s="26">
        <v>46.19</v>
      </c>
      <c r="AI32" s="36">
        <v>45.02</v>
      </c>
      <c r="AJ32" s="35">
        <v>154</v>
      </c>
      <c r="AK32" s="26">
        <v>127.06</v>
      </c>
      <c r="AL32" s="36">
        <v>42.12</v>
      </c>
      <c r="AM32" s="35">
        <v>288</v>
      </c>
      <c r="AN32" s="26">
        <v>709.5</v>
      </c>
      <c r="AO32" s="36"/>
      <c r="AP32" s="5" t="str">
        <f>COUNTIF(F32:AO32,"s")/3 &amp; " "&amp;25-COUNTBLANK(F32:AO32)/3</f>
        <v>0 23,6666666666667</v>
      </c>
    </row>
    <row r="33" spans="1:42" x14ac:dyDescent="0.2">
      <c r="A33" s="42" t="s">
        <v>455</v>
      </c>
      <c r="B33" s="2" t="s">
        <v>456</v>
      </c>
      <c r="C33" s="35">
        <v>526</v>
      </c>
      <c r="D33" s="26">
        <v>9753.2900000000009</v>
      </c>
      <c r="E33" s="36">
        <v>9057.14</v>
      </c>
      <c r="F33" s="35">
        <v>32</v>
      </c>
      <c r="G33" s="26">
        <v>462.64</v>
      </c>
      <c r="H33" s="36">
        <v>461.01</v>
      </c>
      <c r="I33" s="35">
        <v>7</v>
      </c>
      <c r="J33" s="26">
        <v>44.62</v>
      </c>
      <c r="K33" s="36">
        <v>44.26</v>
      </c>
      <c r="L33" s="35">
        <v>28</v>
      </c>
      <c r="M33" s="26">
        <v>263.97000000000003</v>
      </c>
      <c r="N33" s="36">
        <v>263.02999999999997</v>
      </c>
      <c r="O33" s="35">
        <v>9</v>
      </c>
      <c r="P33" s="26">
        <v>19.989999999999998</v>
      </c>
      <c r="Q33" s="36">
        <v>19.84</v>
      </c>
      <c r="R33" s="35">
        <v>243</v>
      </c>
      <c r="S33" s="26">
        <v>824.38</v>
      </c>
      <c r="T33" s="36">
        <v>792.28</v>
      </c>
      <c r="U33" s="35">
        <v>74</v>
      </c>
      <c r="V33" s="26">
        <v>803.02</v>
      </c>
      <c r="W33" s="36">
        <v>642.59</v>
      </c>
      <c r="X33" s="35"/>
      <c r="Y33" s="26"/>
      <c r="Z33" s="36"/>
      <c r="AA33" s="35">
        <v>14</v>
      </c>
      <c r="AB33" s="26">
        <v>26.92</v>
      </c>
      <c r="AC33" s="36">
        <v>26.79</v>
      </c>
      <c r="AD33" s="35">
        <v>490</v>
      </c>
      <c r="AE33" s="26">
        <v>6705.46</v>
      </c>
      <c r="AF33" s="36">
        <v>6748.85</v>
      </c>
      <c r="AG33" s="35">
        <v>5</v>
      </c>
      <c r="AH33" s="26">
        <v>15.77</v>
      </c>
      <c r="AI33" s="36">
        <v>15.54</v>
      </c>
      <c r="AJ33" s="35">
        <v>132</v>
      </c>
      <c r="AK33" s="26">
        <v>112.46</v>
      </c>
      <c r="AL33" s="36">
        <v>42.95</v>
      </c>
      <c r="AM33" s="35">
        <v>273</v>
      </c>
      <c r="AN33" s="26">
        <v>474.06</v>
      </c>
      <c r="AO33" s="36"/>
      <c r="AP33" s="5" t="str">
        <f>COUNTIF(F33:AO33,"s")/3 &amp; " "&amp;25-COUNTBLANK(F33:AO33)/3</f>
        <v>0 23,6666666666667</v>
      </c>
    </row>
    <row r="34" spans="1:42" x14ac:dyDescent="0.2">
      <c r="A34" s="42" t="s">
        <v>457</v>
      </c>
      <c r="B34" s="2" t="s">
        <v>458</v>
      </c>
      <c r="C34" s="35">
        <v>176</v>
      </c>
      <c r="D34" s="26">
        <v>4226.5600000000004</v>
      </c>
      <c r="E34" s="36">
        <v>3426.96</v>
      </c>
      <c r="F34" s="35">
        <v>5</v>
      </c>
      <c r="G34" s="26">
        <v>19.899999999999999</v>
      </c>
      <c r="H34" s="36">
        <v>19.54</v>
      </c>
      <c r="I34" s="35"/>
      <c r="J34" s="26"/>
      <c r="K34" s="36"/>
      <c r="L34" s="35">
        <v>5</v>
      </c>
      <c r="M34" s="26">
        <v>20.420000000000002</v>
      </c>
      <c r="N34" s="36">
        <v>20.149999999999999</v>
      </c>
      <c r="O34" s="35" t="s">
        <v>400</v>
      </c>
      <c r="P34" s="26" t="s">
        <v>400</v>
      </c>
      <c r="Q34" s="36" t="s">
        <v>400</v>
      </c>
      <c r="R34" s="35">
        <v>68</v>
      </c>
      <c r="S34" s="26">
        <v>235.6</v>
      </c>
      <c r="T34" s="36">
        <v>230.96</v>
      </c>
      <c r="U34" s="35">
        <v>21</v>
      </c>
      <c r="V34" s="26">
        <v>627.45000000000005</v>
      </c>
      <c r="W34" s="36">
        <v>385.43</v>
      </c>
      <c r="X34" s="35"/>
      <c r="Y34" s="26"/>
      <c r="Z34" s="36"/>
      <c r="AA34" s="35" t="s">
        <v>400</v>
      </c>
      <c r="AB34" s="26" t="s">
        <v>400</v>
      </c>
      <c r="AC34" s="36" t="s">
        <v>400</v>
      </c>
      <c r="AD34" s="35">
        <v>167</v>
      </c>
      <c r="AE34" s="26">
        <v>2719.93</v>
      </c>
      <c r="AF34" s="36">
        <v>2764.45</v>
      </c>
      <c r="AG34" s="35"/>
      <c r="AH34" s="26"/>
      <c r="AI34" s="36"/>
      <c r="AJ34" s="35">
        <v>50</v>
      </c>
      <c r="AK34" s="26">
        <v>78.5</v>
      </c>
      <c r="AL34" s="36">
        <v>4.5999999999999996</v>
      </c>
      <c r="AM34" s="35">
        <v>124</v>
      </c>
      <c r="AN34" s="26">
        <v>523.21</v>
      </c>
      <c r="AO34" s="36"/>
      <c r="AP34" s="5" t="str">
        <f>COUNTIF(F34:AO34,"s")/3 &amp; " "&amp;25-COUNTBLANK(F34:AO34)/3</f>
        <v>2 21,6666666666667</v>
      </c>
    </row>
    <row r="35" spans="1:42" x14ac:dyDescent="0.2">
      <c r="A35" s="42" t="s">
        <v>459</v>
      </c>
      <c r="B35" s="2" t="s">
        <v>460</v>
      </c>
      <c r="C35" s="35">
        <v>360</v>
      </c>
      <c r="D35" s="26">
        <v>12496.99</v>
      </c>
      <c r="E35" s="36">
        <v>10186.69</v>
      </c>
      <c r="F35" s="35">
        <v>51</v>
      </c>
      <c r="G35" s="26">
        <v>583.71</v>
      </c>
      <c r="H35" s="36">
        <v>580.30999999999995</v>
      </c>
      <c r="I35" s="35">
        <v>10</v>
      </c>
      <c r="J35" s="26">
        <v>182.41</v>
      </c>
      <c r="K35" s="36">
        <v>181.01</v>
      </c>
      <c r="L35" s="35">
        <v>61</v>
      </c>
      <c r="M35" s="26">
        <v>649.07000000000005</v>
      </c>
      <c r="N35" s="36">
        <v>644.69000000000005</v>
      </c>
      <c r="O35" s="35">
        <v>6</v>
      </c>
      <c r="P35" s="26">
        <v>44.72</v>
      </c>
      <c r="Q35" s="36">
        <v>44.13</v>
      </c>
      <c r="R35" s="35">
        <v>171</v>
      </c>
      <c r="S35" s="26">
        <v>959.21</v>
      </c>
      <c r="T35" s="36">
        <v>945.79</v>
      </c>
      <c r="U35" s="35">
        <v>104</v>
      </c>
      <c r="V35" s="26">
        <v>4401.6000000000004</v>
      </c>
      <c r="W35" s="36">
        <v>2669.65</v>
      </c>
      <c r="X35" s="35">
        <v>3</v>
      </c>
      <c r="Y35" s="26">
        <v>0.78</v>
      </c>
      <c r="Z35" s="36">
        <v>0.78</v>
      </c>
      <c r="AA35" s="35">
        <v>15</v>
      </c>
      <c r="AB35" s="26">
        <v>19.8</v>
      </c>
      <c r="AC35" s="36">
        <v>19.21</v>
      </c>
      <c r="AD35" s="35">
        <v>294</v>
      </c>
      <c r="AE35" s="26">
        <v>5123.8999999999996</v>
      </c>
      <c r="AF35" s="36">
        <v>5082.6099999999997</v>
      </c>
      <c r="AG35" s="35" t="s">
        <v>400</v>
      </c>
      <c r="AH35" s="26" t="s">
        <v>400</v>
      </c>
      <c r="AI35" s="36" t="s">
        <v>400</v>
      </c>
      <c r="AJ35" s="35" t="s">
        <v>400</v>
      </c>
      <c r="AK35" s="26" t="s">
        <v>400</v>
      </c>
      <c r="AL35" s="36" t="s">
        <v>400</v>
      </c>
      <c r="AM35" s="35">
        <v>203</v>
      </c>
      <c r="AN35" s="26">
        <v>485.12</v>
      </c>
      <c r="AO35" s="36"/>
      <c r="AP35" s="5" t="str">
        <f>COUNTIF(F35:AO35,"s")/3 &amp; " "&amp;25-COUNTBLANK(F35:AO35)/3</f>
        <v>2 24,6666666666667</v>
      </c>
    </row>
    <row r="36" spans="1:42" x14ac:dyDescent="0.2">
      <c r="A36" s="42" t="s">
        <v>461</v>
      </c>
      <c r="B36" s="2" t="s">
        <v>462</v>
      </c>
      <c r="C36" s="35">
        <v>201</v>
      </c>
      <c r="D36" s="26">
        <v>8507.1299999999992</v>
      </c>
      <c r="E36" s="36">
        <v>7418.71</v>
      </c>
      <c r="F36" s="35">
        <v>53</v>
      </c>
      <c r="G36" s="26">
        <v>761.83</v>
      </c>
      <c r="H36" s="36">
        <v>755.73</v>
      </c>
      <c r="I36" s="35">
        <v>11</v>
      </c>
      <c r="J36" s="26">
        <v>187.81</v>
      </c>
      <c r="K36" s="36">
        <v>186.57</v>
      </c>
      <c r="L36" s="35">
        <v>45</v>
      </c>
      <c r="M36" s="26">
        <v>729.19</v>
      </c>
      <c r="N36" s="36">
        <v>723.54</v>
      </c>
      <c r="O36" s="35">
        <v>10</v>
      </c>
      <c r="P36" s="26">
        <v>72.069999999999993</v>
      </c>
      <c r="Q36" s="36">
        <v>70.92</v>
      </c>
      <c r="R36" s="35">
        <v>121</v>
      </c>
      <c r="S36" s="26">
        <v>1228.43</v>
      </c>
      <c r="T36" s="36">
        <v>1216.95</v>
      </c>
      <c r="U36" s="35">
        <v>82</v>
      </c>
      <c r="V36" s="26">
        <v>2531.65</v>
      </c>
      <c r="W36" s="36">
        <v>1933.66</v>
      </c>
      <c r="X36" s="35" t="s">
        <v>400</v>
      </c>
      <c r="Y36" s="26" t="s">
        <v>400</v>
      </c>
      <c r="Z36" s="36" t="s">
        <v>400</v>
      </c>
      <c r="AA36" s="35">
        <v>3</v>
      </c>
      <c r="AB36" s="26">
        <v>1.62</v>
      </c>
      <c r="AC36" s="36">
        <v>1.51</v>
      </c>
      <c r="AD36" s="35">
        <v>137</v>
      </c>
      <c r="AE36" s="26">
        <v>2420.96</v>
      </c>
      <c r="AF36" s="36">
        <v>2441.5500000000002</v>
      </c>
      <c r="AG36" s="35">
        <v>8</v>
      </c>
      <c r="AH36" s="26">
        <v>56.46</v>
      </c>
      <c r="AI36" s="36">
        <v>56.07</v>
      </c>
      <c r="AJ36" s="35" t="s">
        <v>400</v>
      </c>
      <c r="AK36" s="26" t="s">
        <v>400</v>
      </c>
      <c r="AL36" s="36" t="s">
        <v>400</v>
      </c>
      <c r="AM36" s="35">
        <v>109</v>
      </c>
      <c r="AN36" s="26">
        <v>451.73</v>
      </c>
      <c r="AO36" s="36"/>
      <c r="AP36" s="5" t="str">
        <f>COUNTIF(F36:AO36,"s")/3 &amp; " "&amp;25-COUNTBLANK(F36:AO36)/3</f>
        <v>2 24,6666666666667</v>
      </c>
    </row>
    <row r="37" spans="1:42" x14ac:dyDescent="0.2">
      <c r="A37" s="42" t="s">
        <v>463</v>
      </c>
      <c r="B37" s="2" t="s">
        <v>464</v>
      </c>
      <c r="C37" s="35">
        <v>71</v>
      </c>
      <c r="D37" s="26">
        <v>2109.0100000000002</v>
      </c>
      <c r="E37" s="36">
        <v>2051.16</v>
      </c>
      <c r="F37" s="35">
        <v>20</v>
      </c>
      <c r="G37" s="26">
        <v>468.81</v>
      </c>
      <c r="H37" s="36">
        <v>466.58</v>
      </c>
      <c r="I37" s="35">
        <v>9</v>
      </c>
      <c r="J37" s="26">
        <v>144.88999999999999</v>
      </c>
      <c r="K37" s="36">
        <v>144.54</v>
      </c>
      <c r="L37" s="35">
        <v>22</v>
      </c>
      <c r="M37" s="26">
        <v>314.17</v>
      </c>
      <c r="N37" s="36">
        <v>311.64</v>
      </c>
      <c r="O37" s="35" t="s">
        <v>400</v>
      </c>
      <c r="P37" s="26" t="s">
        <v>400</v>
      </c>
      <c r="Q37" s="36" t="s">
        <v>400</v>
      </c>
      <c r="R37" s="35">
        <v>41</v>
      </c>
      <c r="S37" s="26">
        <v>396.94</v>
      </c>
      <c r="T37" s="36">
        <v>391.29</v>
      </c>
      <c r="U37" s="35">
        <v>18</v>
      </c>
      <c r="V37" s="26">
        <v>58.7</v>
      </c>
      <c r="W37" s="36">
        <v>57.75</v>
      </c>
      <c r="X37" s="35"/>
      <c r="Y37" s="26"/>
      <c r="Z37" s="36"/>
      <c r="AA37" s="35" t="s">
        <v>400</v>
      </c>
      <c r="AB37" s="26" t="s">
        <v>400</v>
      </c>
      <c r="AC37" s="36" t="s">
        <v>400</v>
      </c>
      <c r="AD37" s="35">
        <v>40</v>
      </c>
      <c r="AE37" s="26">
        <v>597.41</v>
      </c>
      <c r="AF37" s="36">
        <v>600.08000000000004</v>
      </c>
      <c r="AG37" s="35" t="s">
        <v>400</v>
      </c>
      <c r="AH37" s="26" t="s">
        <v>400</v>
      </c>
      <c r="AI37" s="36" t="s">
        <v>400</v>
      </c>
      <c r="AJ37" s="35">
        <v>15</v>
      </c>
      <c r="AK37" s="26">
        <v>8.06</v>
      </c>
      <c r="AL37" s="36"/>
      <c r="AM37" s="35">
        <v>30</v>
      </c>
      <c r="AN37" s="26">
        <v>41.32</v>
      </c>
      <c r="AO37" s="36"/>
      <c r="AP37" s="5" t="str">
        <f>COUNTIF(F37:AO37,"s")/3 &amp; " "&amp;25-COUNTBLANK(F37:AO37)/3</f>
        <v>3 23,3333333333333</v>
      </c>
    </row>
    <row r="38" spans="1:42" x14ac:dyDescent="0.2">
      <c r="A38" s="42" t="s">
        <v>465</v>
      </c>
      <c r="B38" s="2" t="s">
        <v>466</v>
      </c>
      <c r="C38" s="35">
        <v>196</v>
      </c>
      <c r="D38" s="26">
        <v>4934.83</v>
      </c>
      <c r="E38" s="36">
        <v>4372.7299999999996</v>
      </c>
      <c r="F38" s="35">
        <v>19</v>
      </c>
      <c r="G38" s="26">
        <v>585.14</v>
      </c>
      <c r="H38" s="36">
        <v>580.85</v>
      </c>
      <c r="I38" s="35">
        <v>6</v>
      </c>
      <c r="J38" s="26">
        <v>118.1</v>
      </c>
      <c r="K38" s="36">
        <v>117.02</v>
      </c>
      <c r="L38" s="35">
        <v>17</v>
      </c>
      <c r="M38" s="26">
        <v>199.75</v>
      </c>
      <c r="N38" s="36">
        <v>197.6</v>
      </c>
      <c r="O38" s="35" t="s">
        <v>400</v>
      </c>
      <c r="P38" s="26" t="s">
        <v>400</v>
      </c>
      <c r="Q38" s="36" t="s">
        <v>400</v>
      </c>
      <c r="R38" s="35">
        <v>73</v>
      </c>
      <c r="S38" s="26">
        <v>484</v>
      </c>
      <c r="T38" s="36">
        <v>474.09</v>
      </c>
      <c r="U38" s="35">
        <v>38</v>
      </c>
      <c r="V38" s="26">
        <v>979.13</v>
      </c>
      <c r="W38" s="36">
        <v>643.42999999999995</v>
      </c>
      <c r="X38" s="35" t="s">
        <v>400</v>
      </c>
      <c r="Y38" s="26" t="s">
        <v>400</v>
      </c>
      <c r="Z38" s="36" t="s">
        <v>400</v>
      </c>
      <c r="AA38" s="35">
        <v>8</v>
      </c>
      <c r="AB38" s="26">
        <v>132.97999999999999</v>
      </c>
      <c r="AC38" s="36">
        <v>132.91999999999999</v>
      </c>
      <c r="AD38" s="35">
        <v>154</v>
      </c>
      <c r="AE38" s="26">
        <v>2215.67</v>
      </c>
      <c r="AF38" s="36">
        <v>2218.64</v>
      </c>
      <c r="AG38" s="35" t="s">
        <v>400</v>
      </c>
      <c r="AH38" s="26" t="s">
        <v>400</v>
      </c>
      <c r="AI38" s="36" t="s">
        <v>400</v>
      </c>
      <c r="AJ38" s="35">
        <v>35</v>
      </c>
      <c r="AK38" s="26">
        <v>31.46</v>
      </c>
      <c r="AL38" s="36">
        <v>0.79</v>
      </c>
      <c r="AM38" s="35">
        <v>75</v>
      </c>
      <c r="AN38" s="26">
        <v>181.21</v>
      </c>
      <c r="AO38" s="36"/>
      <c r="AP38" s="5" t="str">
        <f>COUNTIF(F38:AO38,"s")/3 &amp; " "&amp;25-COUNTBLANK(F38:AO38)/3</f>
        <v>3 24,6666666666667</v>
      </c>
    </row>
    <row r="39" spans="1:42" x14ac:dyDescent="0.2">
      <c r="A39" s="42" t="s">
        <v>467</v>
      </c>
      <c r="B39" s="2" t="s">
        <v>468</v>
      </c>
      <c r="C39" s="35">
        <v>836</v>
      </c>
      <c r="D39" s="26">
        <v>55331.47</v>
      </c>
      <c r="E39" s="36">
        <v>53876.62</v>
      </c>
      <c r="F39" s="35">
        <v>271</v>
      </c>
      <c r="G39" s="26">
        <v>2216.5500000000002</v>
      </c>
      <c r="H39" s="36">
        <v>2215.48</v>
      </c>
      <c r="I39" s="35"/>
      <c r="J39" s="26"/>
      <c r="K39" s="36"/>
      <c r="L39" s="35">
        <v>15</v>
      </c>
      <c r="M39" s="26">
        <v>44.23</v>
      </c>
      <c r="N39" s="36">
        <v>44.22</v>
      </c>
      <c r="O39" s="35">
        <v>19</v>
      </c>
      <c r="P39" s="26">
        <v>73.3</v>
      </c>
      <c r="Q39" s="36">
        <v>73.19</v>
      </c>
      <c r="R39" s="35">
        <v>322</v>
      </c>
      <c r="S39" s="26">
        <v>3872.34</v>
      </c>
      <c r="T39" s="36">
        <v>3866.1</v>
      </c>
      <c r="U39" s="35">
        <v>832</v>
      </c>
      <c r="V39" s="26">
        <v>49043.01</v>
      </c>
      <c r="W39" s="36">
        <v>47666.93</v>
      </c>
      <c r="X39" s="35">
        <v>26</v>
      </c>
      <c r="Y39" s="26">
        <v>3.48</v>
      </c>
      <c r="Z39" s="36">
        <v>3.43</v>
      </c>
      <c r="AA39" s="35">
        <v>4</v>
      </c>
      <c r="AB39" s="26">
        <v>2.58</v>
      </c>
      <c r="AC39" s="36">
        <v>2.58</v>
      </c>
      <c r="AD39" s="35">
        <v>6</v>
      </c>
      <c r="AE39" s="26">
        <v>2.65</v>
      </c>
      <c r="AF39" s="36">
        <v>2.65</v>
      </c>
      <c r="AG39" s="35"/>
      <c r="AH39" s="26"/>
      <c r="AI39" s="36"/>
      <c r="AJ39" s="35">
        <v>8</v>
      </c>
      <c r="AK39" s="26">
        <v>3.15</v>
      </c>
      <c r="AL39" s="36">
        <v>2.04</v>
      </c>
      <c r="AM39" s="35">
        <v>325</v>
      </c>
      <c r="AN39" s="26">
        <v>70.180000000000007</v>
      </c>
      <c r="AO39" s="36"/>
      <c r="AP39" s="5" t="str">
        <f>COUNTIF(F39:AO39,"s")/3 &amp; " "&amp;25-COUNTBLANK(F39:AO39)/3</f>
        <v>0 22,6666666666667</v>
      </c>
    </row>
    <row r="40" spans="1:42" x14ac:dyDescent="0.2">
      <c r="A40" s="42" t="s">
        <v>469</v>
      </c>
      <c r="B40" s="2" t="s">
        <v>470</v>
      </c>
      <c r="C40" s="35">
        <v>689</v>
      </c>
      <c r="D40" s="26">
        <v>30471.21</v>
      </c>
      <c r="E40" s="36">
        <v>29560.01</v>
      </c>
      <c r="F40" s="35">
        <v>447</v>
      </c>
      <c r="G40" s="26">
        <v>5984.08</v>
      </c>
      <c r="H40" s="36">
        <v>5976.52</v>
      </c>
      <c r="I40" s="35">
        <v>28</v>
      </c>
      <c r="J40" s="26">
        <v>147</v>
      </c>
      <c r="K40" s="36">
        <v>146.97</v>
      </c>
      <c r="L40" s="35">
        <v>93</v>
      </c>
      <c r="M40" s="26">
        <v>384.58</v>
      </c>
      <c r="N40" s="36">
        <v>383.96</v>
      </c>
      <c r="O40" s="35">
        <v>57</v>
      </c>
      <c r="P40" s="26">
        <v>182.79</v>
      </c>
      <c r="Q40" s="36">
        <v>181.75</v>
      </c>
      <c r="R40" s="35">
        <v>510</v>
      </c>
      <c r="S40" s="26">
        <v>6783.47</v>
      </c>
      <c r="T40" s="36">
        <v>6773.08</v>
      </c>
      <c r="U40" s="35">
        <v>657</v>
      </c>
      <c r="V40" s="26">
        <v>16736.04</v>
      </c>
      <c r="W40" s="36">
        <v>16021.89</v>
      </c>
      <c r="X40" s="35">
        <v>43</v>
      </c>
      <c r="Y40" s="26">
        <v>33.090000000000003</v>
      </c>
      <c r="Z40" s="36">
        <v>33.03</v>
      </c>
      <c r="AA40" s="35">
        <v>18</v>
      </c>
      <c r="AB40" s="26">
        <v>5.55</v>
      </c>
      <c r="AC40" s="36">
        <v>5.52</v>
      </c>
      <c r="AD40" s="35">
        <v>22</v>
      </c>
      <c r="AE40" s="26">
        <v>23.14</v>
      </c>
      <c r="AF40" s="36">
        <v>21.74</v>
      </c>
      <c r="AG40" s="35">
        <v>7</v>
      </c>
      <c r="AH40" s="26">
        <v>4.66</v>
      </c>
      <c r="AI40" s="36">
        <v>4.79</v>
      </c>
      <c r="AJ40" s="35">
        <v>66</v>
      </c>
      <c r="AK40" s="26">
        <v>24.11</v>
      </c>
      <c r="AL40" s="36">
        <v>10.76</v>
      </c>
      <c r="AM40" s="35">
        <v>314</v>
      </c>
      <c r="AN40" s="26">
        <v>162.69999999999999</v>
      </c>
      <c r="AO40" s="36"/>
      <c r="AP40" s="5" t="str">
        <f>COUNTIF(F40:AO40,"s")/3 &amp; " "&amp;25-COUNTBLANK(F40:AO40)/3</f>
        <v>0 24,6666666666667</v>
      </c>
    </row>
    <row r="41" spans="1:42" x14ac:dyDescent="0.2">
      <c r="A41" s="42" t="s">
        <v>471</v>
      </c>
      <c r="B41" s="2" t="s">
        <v>472</v>
      </c>
      <c r="C41" s="35">
        <v>342</v>
      </c>
      <c r="D41" s="26">
        <v>17691.599999999999</v>
      </c>
      <c r="E41" s="36">
        <v>16877.87</v>
      </c>
      <c r="F41" s="35">
        <v>184</v>
      </c>
      <c r="G41" s="26">
        <v>1983.67</v>
      </c>
      <c r="H41" s="36">
        <v>1981.06</v>
      </c>
      <c r="I41" s="35">
        <v>3</v>
      </c>
      <c r="J41" s="26">
        <v>14.44</v>
      </c>
      <c r="K41" s="36">
        <v>14.44</v>
      </c>
      <c r="L41" s="35">
        <v>94</v>
      </c>
      <c r="M41" s="26">
        <v>995.28</v>
      </c>
      <c r="N41" s="36">
        <v>993.74</v>
      </c>
      <c r="O41" s="35">
        <v>33</v>
      </c>
      <c r="P41" s="26">
        <v>140.09</v>
      </c>
      <c r="Q41" s="36">
        <v>139.88</v>
      </c>
      <c r="R41" s="35">
        <v>209</v>
      </c>
      <c r="S41" s="26">
        <v>2922.26</v>
      </c>
      <c r="T41" s="36">
        <v>2915.85</v>
      </c>
      <c r="U41" s="35">
        <v>334</v>
      </c>
      <c r="V41" s="26">
        <v>11554.51</v>
      </c>
      <c r="W41" s="36">
        <v>10823.21</v>
      </c>
      <c r="X41" s="35">
        <v>4</v>
      </c>
      <c r="Y41" s="26">
        <v>0.95</v>
      </c>
      <c r="Z41" s="36">
        <v>1.1399999999999999</v>
      </c>
      <c r="AA41" s="35" t="s">
        <v>400</v>
      </c>
      <c r="AB41" s="26" t="s">
        <v>400</v>
      </c>
      <c r="AC41" s="36" t="s">
        <v>400</v>
      </c>
      <c r="AD41" s="35">
        <v>3</v>
      </c>
      <c r="AE41" s="26">
        <v>4.3499999999999996</v>
      </c>
      <c r="AF41" s="36">
        <v>4.3499999999999996</v>
      </c>
      <c r="AG41" s="35"/>
      <c r="AH41" s="26"/>
      <c r="AI41" s="36"/>
      <c r="AJ41" s="35" t="s">
        <v>400</v>
      </c>
      <c r="AK41" s="26" t="s">
        <v>400</v>
      </c>
      <c r="AL41" s="36" t="s">
        <v>400</v>
      </c>
      <c r="AM41" s="35">
        <v>144</v>
      </c>
      <c r="AN41" s="26">
        <v>69.239999999999995</v>
      </c>
      <c r="AO41" s="36"/>
      <c r="AP41" s="5" t="str">
        <f>COUNTIF(F41:AO41,"s")/3 &amp; " "&amp;25-COUNTBLANK(F41:AO41)/3</f>
        <v>2 23,6666666666667</v>
      </c>
    </row>
    <row r="42" spans="1:42" x14ac:dyDescent="0.2">
      <c r="A42" s="42" t="s">
        <v>473</v>
      </c>
      <c r="B42" s="2" t="s">
        <v>474</v>
      </c>
      <c r="C42" s="35">
        <v>639</v>
      </c>
      <c r="D42" s="26">
        <v>66271.67</v>
      </c>
      <c r="E42" s="36">
        <v>58958.69</v>
      </c>
      <c r="F42" s="35">
        <v>477</v>
      </c>
      <c r="G42" s="26">
        <v>9385.25</v>
      </c>
      <c r="H42" s="36">
        <v>9386.26</v>
      </c>
      <c r="I42" s="35">
        <v>43</v>
      </c>
      <c r="J42" s="26">
        <v>221.86</v>
      </c>
      <c r="K42" s="36">
        <v>220.84</v>
      </c>
      <c r="L42" s="35">
        <v>384</v>
      </c>
      <c r="M42" s="26">
        <v>7113.39</v>
      </c>
      <c r="N42" s="36">
        <v>7107.66</v>
      </c>
      <c r="O42" s="35">
        <v>109</v>
      </c>
      <c r="P42" s="26">
        <v>749.74</v>
      </c>
      <c r="Q42" s="36">
        <v>746.72</v>
      </c>
      <c r="R42" s="35">
        <v>534</v>
      </c>
      <c r="S42" s="26">
        <v>11639.99</v>
      </c>
      <c r="T42" s="36">
        <v>11616.42</v>
      </c>
      <c r="U42" s="35">
        <v>612</v>
      </c>
      <c r="V42" s="26">
        <v>36665.56</v>
      </c>
      <c r="W42" s="36">
        <v>29837.81</v>
      </c>
      <c r="X42" s="35">
        <v>41</v>
      </c>
      <c r="Y42" s="26">
        <v>8.4499999999999993</v>
      </c>
      <c r="Z42" s="36">
        <v>8.52</v>
      </c>
      <c r="AA42" s="35">
        <v>6</v>
      </c>
      <c r="AB42" s="26">
        <v>1.89</v>
      </c>
      <c r="AC42" s="36">
        <v>1.88</v>
      </c>
      <c r="AD42" s="35">
        <v>19</v>
      </c>
      <c r="AE42" s="26">
        <v>22.5</v>
      </c>
      <c r="AF42" s="36">
        <v>20.68</v>
      </c>
      <c r="AG42" s="35">
        <v>3</v>
      </c>
      <c r="AH42" s="26">
        <v>0.77</v>
      </c>
      <c r="AI42" s="36">
        <v>0.77</v>
      </c>
      <c r="AJ42" s="35">
        <v>119</v>
      </c>
      <c r="AK42" s="26">
        <v>73.09</v>
      </c>
      <c r="AL42" s="36">
        <v>11.13</v>
      </c>
      <c r="AM42" s="35">
        <v>297</v>
      </c>
      <c r="AN42" s="26">
        <v>389.18</v>
      </c>
      <c r="AO42" s="36"/>
      <c r="AP42" s="5" t="str">
        <f>COUNTIF(F42:AO42,"s")/3 &amp; " "&amp;25-COUNTBLANK(F42:AO42)/3</f>
        <v>0 24,6666666666667</v>
      </c>
    </row>
    <row r="43" spans="1:42" x14ac:dyDescent="0.2">
      <c r="A43" s="42" t="s">
        <v>475</v>
      </c>
      <c r="B43" s="2" t="s">
        <v>476</v>
      </c>
      <c r="C43" s="35">
        <v>766</v>
      </c>
      <c r="D43" s="26">
        <v>31369.77</v>
      </c>
      <c r="E43" s="36">
        <v>30747.97</v>
      </c>
      <c r="F43" s="35">
        <v>573</v>
      </c>
      <c r="G43" s="26">
        <v>8604.23</v>
      </c>
      <c r="H43" s="36">
        <v>8599.9</v>
      </c>
      <c r="I43" s="35">
        <v>53</v>
      </c>
      <c r="J43" s="26">
        <v>332.69</v>
      </c>
      <c r="K43" s="36">
        <v>332.47</v>
      </c>
      <c r="L43" s="35">
        <v>195</v>
      </c>
      <c r="M43" s="26">
        <v>1038.27</v>
      </c>
      <c r="N43" s="36">
        <v>1037.79</v>
      </c>
      <c r="O43" s="35">
        <v>53</v>
      </c>
      <c r="P43" s="26">
        <v>170.21</v>
      </c>
      <c r="Q43" s="36">
        <v>170.3</v>
      </c>
      <c r="R43" s="35">
        <v>604</v>
      </c>
      <c r="S43" s="26">
        <v>8372.81</v>
      </c>
      <c r="T43" s="36">
        <v>8359.7900000000009</v>
      </c>
      <c r="U43" s="35">
        <v>736</v>
      </c>
      <c r="V43" s="26">
        <v>12695.89</v>
      </c>
      <c r="W43" s="36">
        <v>12180.42</v>
      </c>
      <c r="X43" s="35">
        <v>45</v>
      </c>
      <c r="Y43" s="26">
        <v>38.270000000000003</v>
      </c>
      <c r="Z43" s="36">
        <v>38.21</v>
      </c>
      <c r="AA43" s="35">
        <v>6</v>
      </c>
      <c r="AB43" s="26">
        <v>4.24</v>
      </c>
      <c r="AC43" s="36">
        <v>4.24</v>
      </c>
      <c r="AD43" s="35">
        <v>10</v>
      </c>
      <c r="AE43" s="26">
        <v>24.98</v>
      </c>
      <c r="AF43" s="36">
        <v>24.82</v>
      </c>
      <c r="AG43" s="35" t="s">
        <v>400</v>
      </c>
      <c r="AH43" s="26" t="s">
        <v>400</v>
      </c>
      <c r="AI43" s="36" t="s">
        <v>400</v>
      </c>
      <c r="AJ43" s="35" t="s">
        <v>400</v>
      </c>
      <c r="AK43" s="26" t="s">
        <v>400</v>
      </c>
      <c r="AL43" s="36" t="s">
        <v>400</v>
      </c>
      <c r="AM43" s="35">
        <v>312</v>
      </c>
      <c r="AN43" s="26">
        <v>75.13</v>
      </c>
      <c r="AO43" s="36"/>
      <c r="AP43" s="5" t="str">
        <f>COUNTIF(F43:AO43,"s")/3 &amp; " "&amp;25-COUNTBLANK(F43:AO43)/3</f>
        <v>2 24,6666666666667</v>
      </c>
    </row>
    <row r="44" spans="1:42" x14ac:dyDescent="0.2">
      <c r="A44" s="42" t="s">
        <v>477</v>
      </c>
      <c r="B44" s="2" t="s">
        <v>478</v>
      </c>
      <c r="C44" s="35">
        <v>354</v>
      </c>
      <c r="D44" s="26">
        <v>13136.22</v>
      </c>
      <c r="E44" s="36">
        <v>12649.1</v>
      </c>
      <c r="F44" s="35">
        <v>212</v>
      </c>
      <c r="G44" s="26">
        <v>2567.2199999999998</v>
      </c>
      <c r="H44" s="36">
        <v>2572.87</v>
      </c>
      <c r="I44" s="35">
        <v>25</v>
      </c>
      <c r="J44" s="26">
        <v>117.88</v>
      </c>
      <c r="K44" s="36">
        <v>118.16</v>
      </c>
      <c r="L44" s="35">
        <v>73</v>
      </c>
      <c r="M44" s="26">
        <v>465.51</v>
      </c>
      <c r="N44" s="36">
        <v>465.7</v>
      </c>
      <c r="O44" s="35">
        <v>12</v>
      </c>
      <c r="P44" s="26">
        <v>51.15</v>
      </c>
      <c r="Q44" s="36">
        <v>51.66</v>
      </c>
      <c r="R44" s="35">
        <v>228</v>
      </c>
      <c r="S44" s="26">
        <v>2335.83</v>
      </c>
      <c r="T44" s="36">
        <v>2331.85</v>
      </c>
      <c r="U44" s="35">
        <v>335</v>
      </c>
      <c r="V44" s="26">
        <v>7447.89</v>
      </c>
      <c r="W44" s="36">
        <v>7027.08</v>
      </c>
      <c r="X44" s="35">
        <v>7</v>
      </c>
      <c r="Y44" s="26">
        <v>2.82</v>
      </c>
      <c r="Z44" s="36">
        <v>2.82</v>
      </c>
      <c r="AA44" s="35">
        <v>6</v>
      </c>
      <c r="AB44" s="26">
        <v>1.68</v>
      </c>
      <c r="AC44" s="36">
        <v>1.68</v>
      </c>
      <c r="AD44" s="35">
        <v>19</v>
      </c>
      <c r="AE44" s="26">
        <v>77.31</v>
      </c>
      <c r="AF44" s="36">
        <v>76.62</v>
      </c>
      <c r="AG44" s="35" t="s">
        <v>400</v>
      </c>
      <c r="AH44" s="26" t="s">
        <v>400</v>
      </c>
      <c r="AI44" s="36" t="s">
        <v>400</v>
      </c>
      <c r="AJ44" s="35" t="s">
        <v>400</v>
      </c>
      <c r="AK44" s="26" t="s">
        <v>400</v>
      </c>
      <c r="AL44" s="36" t="s">
        <v>400</v>
      </c>
      <c r="AM44" s="35">
        <v>121</v>
      </c>
      <c r="AN44" s="26">
        <v>50.51</v>
      </c>
      <c r="AO44" s="36"/>
      <c r="AP44" s="5" t="str">
        <f>COUNTIF(F44:AO44,"s")/3 &amp; " "&amp;25-COUNTBLANK(F44:AO44)/3</f>
        <v>2 24,6666666666667</v>
      </c>
    </row>
    <row r="45" spans="1:42" x14ac:dyDescent="0.2">
      <c r="A45" s="42" t="s">
        <v>479</v>
      </c>
      <c r="B45" s="2" t="s">
        <v>480</v>
      </c>
      <c r="C45" s="35">
        <v>331</v>
      </c>
      <c r="D45" s="26">
        <v>12853.65</v>
      </c>
      <c r="E45" s="36">
        <v>12337.41</v>
      </c>
      <c r="F45" s="35">
        <v>214</v>
      </c>
      <c r="G45" s="26">
        <v>1895.6</v>
      </c>
      <c r="H45" s="36">
        <v>1894.98</v>
      </c>
      <c r="I45" s="35">
        <v>3</v>
      </c>
      <c r="J45" s="26">
        <v>5.14</v>
      </c>
      <c r="K45" s="36">
        <v>5.14</v>
      </c>
      <c r="L45" s="35">
        <v>45</v>
      </c>
      <c r="M45" s="26">
        <v>224.44</v>
      </c>
      <c r="N45" s="36">
        <v>224.29</v>
      </c>
      <c r="O45" s="35">
        <v>19</v>
      </c>
      <c r="P45" s="26">
        <v>46.72</v>
      </c>
      <c r="Q45" s="36">
        <v>46.29</v>
      </c>
      <c r="R45" s="35">
        <v>230</v>
      </c>
      <c r="S45" s="26">
        <v>2799.53</v>
      </c>
      <c r="T45" s="36">
        <v>2795.99</v>
      </c>
      <c r="U45" s="35">
        <v>317</v>
      </c>
      <c r="V45" s="26">
        <v>7763.86</v>
      </c>
      <c r="W45" s="36">
        <v>7309.4</v>
      </c>
      <c r="X45" s="35">
        <v>14</v>
      </c>
      <c r="Y45" s="26">
        <v>5.2</v>
      </c>
      <c r="Z45" s="36">
        <v>5.0999999999999996</v>
      </c>
      <c r="AA45" s="35">
        <v>11</v>
      </c>
      <c r="AB45" s="26">
        <v>20.51</v>
      </c>
      <c r="AC45" s="36">
        <v>20.53</v>
      </c>
      <c r="AD45" s="35">
        <v>15</v>
      </c>
      <c r="AE45" s="26">
        <v>34.51</v>
      </c>
      <c r="AF45" s="36">
        <v>34.47</v>
      </c>
      <c r="AG45" s="35" t="s">
        <v>400</v>
      </c>
      <c r="AH45" s="26" t="s">
        <v>400</v>
      </c>
      <c r="AI45" s="36" t="s">
        <v>400</v>
      </c>
      <c r="AJ45" s="35" t="s">
        <v>400</v>
      </c>
      <c r="AK45" s="26" t="s">
        <v>400</v>
      </c>
      <c r="AL45" s="36" t="s">
        <v>400</v>
      </c>
      <c r="AM45" s="35">
        <v>122</v>
      </c>
      <c r="AN45" s="26">
        <v>49.69</v>
      </c>
      <c r="AO45" s="36"/>
      <c r="AP45" s="5" t="str">
        <f>COUNTIF(F45:AO45,"s")/3 &amp; " "&amp;25-COUNTBLANK(F45:AO45)/3</f>
        <v>2 24,6666666666667</v>
      </c>
    </row>
    <row r="46" spans="1:42" x14ac:dyDescent="0.2">
      <c r="A46" s="42" t="s">
        <v>481</v>
      </c>
      <c r="B46" s="2" t="s">
        <v>482</v>
      </c>
      <c r="C46" s="35">
        <v>351</v>
      </c>
      <c r="D46" s="26">
        <v>13539.81</v>
      </c>
      <c r="E46" s="36">
        <v>12894.07</v>
      </c>
      <c r="F46" s="35">
        <v>214</v>
      </c>
      <c r="G46" s="26">
        <v>3228.92</v>
      </c>
      <c r="H46" s="36">
        <v>3231.56</v>
      </c>
      <c r="I46" s="35">
        <v>23</v>
      </c>
      <c r="J46" s="26">
        <v>82.53</v>
      </c>
      <c r="K46" s="36">
        <v>82.48</v>
      </c>
      <c r="L46" s="35">
        <v>94</v>
      </c>
      <c r="M46" s="26">
        <v>713.31</v>
      </c>
      <c r="N46" s="36">
        <v>712.28</v>
      </c>
      <c r="O46" s="35">
        <v>19</v>
      </c>
      <c r="P46" s="26">
        <v>73.62</v>
      </c>
      <c r="Q46" s="36">
        <v>73.63</v>
      </c>
      <c r="R46" s="35">
        <v>228</v>
      </c>
      <c r="S46" s="26">
        <v>2198.69</v>
      </c>
      <c r="T46" s="36">
        <v>2193.12</v>
      </c>
      <c r="U46" s="35">
        <v>324</v>
      </c>
      <c r="V46" s="26">
        <v>7113.01</v>
      </c>
      <c r="W46" s="36">
        <v>6557.13</v>
      </c>
      <c r="X46" s="35">
        <v>6</v>
      </c>
      <c r="Y46" s="26">
        <v>7.27</v>
      </c>
      <c r="Z46" s="36">
        <v>7.25</v>
      </c>
      <c r="AA46" s="35">
        <v>4</v>
      </c>
      <c r="AB46" s="26">
        <v>1.1000000000000001</v>
      </c>
      <c r="AC46" s="36">
        <v>0.97</v>
      </c>
      <c r="AD46" s="35">
        <v>13</v>
      </c>
      <c r="AE46" s="26">
        <v>19.899999999999999</v>
      </c>
      <c r="AF46" s="36">
        <v>20.02</v>
      </c>
      <c r="AG46" s="35" t="s">
        <v>400</v>
      </c>
      <c r="AH46" s="26" t="s">
        <v>400</v>
      </c>
      <c r="AI46" s="36" t="s">
        <v>400</v>
      </c>
      <c r="AJ46" s="35" t="s">
        <v>400</v>
      </c>
      <c r="AK46" s="26" t="s">
        <v>400</v>
      </c>
      <c r="AL46" s="36" t="s">
        <v>400</v>
      </c>
      <c r="AM46" s="35">
        <v>127</v>
      </c>
      <c r="AN46" s="26">
        <v>73.19</v>
      </c>
      <c r="AO46" s="36"/>
      <c r="AP46" s="5" t="str">
        <f>COUNTIF(F46:AO46,"s")/3 &amp; " "&amp;25-COUNTBLANK(F46:AO46)/3</f>
        <v>2 24,6666666666667</v>
      </c>
    </row>
    <row r="47" spans="1:42" x14ac:dyDescent="0.2">
      <c r="A47" s="42" t="s">
        <v>483</v>
      </c>
      <c r="B47" s="2" t="s">
        <v>484</v>
      </c>
      <c r="C47" s="35">
        <v>501</v>
      </c>
      <c r="D47" s="26">
        <v>28072.65</v>
      </c>
      <c r="E47" s="36">
        <v>26469.83</v>
      </c>
      <c r="F47" s="35">
        <v>213</v>
      </c>
      <c r="G47" s="26">
        <v>2278.48</v>
      </c>
      <c r="H47" s="36">
        <v>2277.9299999999998</v>
      </c>
      <c r="I47" s="35">
        <v>5</v>
      </c>
      <c r="J47" s="26">
        <v>47.37</v>
      </c>
      <c r="K47" s="36">
        <v>47.36</v>
      </c>
      <c r="L47" s="35">
        <v>106</v>
      </c>
      <c r="M47" s="26">
        <v>975.29</v>
      </c>
      <c r="N47" s="36">
        <v>973.84</v>
      </c>
      <c r="O47" s="35">
        <v>29</v>
      </c>
      <c r="P47" s="26">
        <v>112.69</v>
      </c>
      <c r="Q47" s="36">
        <v>112.39</v>
      </c>
      <c r="R47" s="35">
        <v>246</v>
      </c>
      <c r="S47" s="26">
        <v>2863.82</v>
      </c>
      <c r="T47" s="36">
        <v>2859.28</v>
      </c>
      <c r="U47" s="35">
        <v>485</v>
      </c>
      <c r="V47" s="26">
        <v>21719.3</v>
      </c>
      <c r="W47" s="36">
        <v>20181.46</v>
      </c>
      <c r="X47" s="35">
        <v>20</v>
      </c>
      <c r="Y47" s="26">
        <v>4.0999999999999996</v>
      </c>
      <c r="Z47" s="36">
        <v>4.0999999999999996</v>
      </c>
      <c r="AA47" s="35" t="s">
        <v>400</v>
      </c>
      <c r="AB47" s="26" t="s">
        <v>400</v>
      </c>
      <c r="AC47" s="36" t="s">
        <v>400</v>
      </c>
      <c r="AD47" s="35">
        <v>11</v>
      </c>
      <c r="AE47" s="26">
        <v>6.46</v>
      </c>
      <c r="AF47" s="36">
        <v>6.31</v>
      </c>
      <c r="AG47" s="35" t="s">
        <v>400</v>
      </c>
      <c r="AH47" s="26" t="s">
        <v>400</v>
      </c>
      <c r="AI47" s="36" t="s">
        <v>400</v>
      </c>
      <c r="AJ47" s="35">
        <v>32</v>
      </c>
      <c r="AK47" s="26">
        <v>13.47</v>
      </c>
      <c r="AL47" s="36">
        <v>6.59</v>
      </c>
      <c r="AM47" s="35">
        <v>205</v>
      </c>
      <c r="AN47" s="26">
        <v>51.07</v>
      </c>
      <c r="AO47" s="36"/>
      <c r="AP47" s="5" t="str">
        <f>COUNTIF(F47:AO47,"s")/3 &amp; " "&amp;25-COUNTBLANK(F47:AO47)/3</f>
        <v>2 24,6666666666667</v>
      </c>
    </row>
    <row r="48" spans="1:42" x14ac:dyDescent="0.2">
      <c r="A48" s="42" t="s">
        <v>485</v>
      </c>
      <c r="B48" s="2" t="s">
        <v>486</v>
      </c>
      <c r="C48" s="35">
        <v>458</v>
      </c>
      <c r="D48" s="26">
        <v>15950.7</v>
      </c>
      <c r="E48" s="36">
        <v>15011.19</v>
      </c>
      <c r="F48" s="35">
        <v>197</v>
      </c>
      <c r="G48" s="26">
        <v>1313.09</v>
      </c>
      <c r="H48" s="36">
        <v>1310.81</v>
      </c>
      <c r="I48" s="35">
        <v>7</v>
      </c>
      <c r="J48" s="26">
        <v>65.36</v>
      </c>
      <c r="K48" s="36">
        <v>65.739999999999995</v>
      </c>
      <c r="L48" s="35">
        <v>39</v>
      </c>
      <c r="M48" s="26">
        <v>223.88</v>
      </c>
      <c r="N48" s="36">
        <v>223.49</v>
      </c>
      <c r="O48" s="35">
        <v>21</v>
      </c>
      <c r="P48" s="26">
        <v>60.98</v>
      </c>
      <c r="Q48" s="36">
        <v>60.92</v>
      </c>
      <c r="R48" s="35">
        <v>239</v>
      </c>
      <c r="S48" s="26">
        <v>2365.71</v>
      </c>
      <c r="T48" s="36">
        <v>2358.1799999999998</v>
      </c>
      <c r="U48" s="35">
        <v>447</v>
      </c>
      <c r="V48" s="26">
        <v>11810.92</v>
      </c>
      <c r="W48" s="36">
        <v>10937.74</v>
      </c>
      <c r="X48" s="35">
        <v>19</v>
      </c>
      <c r="Y48" s="26">
        <v>2.2999999999999998</v>
      </c>
      <c r="Z48" s="36">
        <v>2.29</v>
      </c>
      <c r="AA48" s="35">
        <v>3</v>
      </c>
      <c r="AB48" s="26">
        <v>0.41</v>
      </c>
      <c r="AC48" s="36">
        <v>0.41</v>
      </c>
      <c r="AD48" s="35">
        <v>20</v>
      </c>
      <c r="AE48" s="26">
        <v>41.08</v>
      </c>
      <c r="AF48" s="36">
        <v>39.74</v>
      </c>
      <c r="AG48" s="35" t="s">
        <v>400</v>
      </c>
      <c r="AH48" s="26" t="s">
        <v>400</v>
      </c>
      <c r="AI48" s="36" t="s">
        <v>400</v>
      </c>
      <c r="AJ48" s="35" t="s">
        <v>400</v>
      </c>
      <c r="AK48" s="26" t="s">
        <v>400</v>
      </c>
      <c r="AL48" s="36" t="s">
        <v>400</v>
      </c>
      <c r="AM48" s="35">
        <v>183</v>
      </c>
      <c r="AN48" s="26">
        <v>50.65</v>
      </c>
      <c r="AO48" s="36"/>
      <c r="AP48" s="5" t="str">
        <f>COUNTIF(F48:AO48,"s")/3 &amp; " "&amp;25-COUNTBLANK(F48:AO48)/3</f>
        <v>2 24,6666666666667</v>
      </c>
    </row>
    <row r="49" spans="1:42" x14ac:dyDescent="0.2">
      <c r="A49" s="42" t="s">
        <v>487</v>
      </c>
      <c r="B49" s="2" t="s">
        <v>488</v>
      </c>
      <c r="C49" s="35">
        <v>42</v>
      </c>
      <c r="D49" s="26">
        <v>5451.3</v>
      </c>
      <c r="E49" s="36">
        <v>4782.3999999999996</v>
      </c>
      <c r="F49" s="35">
        <v>26</v>
      </c>
      <c r="G49" s="26">
        <v>603.34</v>
      </c>
      <c r="H49" s="36">
        <v>604.26</v>
      </c>
      <c r="I49" s="35" t="s">
        <v>400</v>
      </c>
      <c r="J49" s="26" t="s">
        <v>400</v>
      </c>
      <c r="K49" s="36" t="s">
        <v>400</v>
      </c>
      <c r="L49" s="35">
        <v>33</v>
      </c>
      <c r="M49" s="26">
        <v>1030.72</v>
      </c>
      <c r="N49" s="36">
        <v>1032.67</v>
      </c>
      <c r="O49" s="35">
        <v>16</v>
      </c>
      <c r="P49" s="26">
        <v>93.31</v>
      </c>
      <c r="Q49" s="36">
        <v>93.36</v>
      </c>
      <c r="R49" s="35">
        <v>30</v>
      </c>
      <c r="S49" s="26">
        <v>566.91</v>
      </c>
      <c r="T49" s="36">
        <v>567.02</v>
      </c>
      <c r="U49" s="35">
        <v>38</v>
      </c>
      <c r="V49" s="26">
        <v>3056.21</v>
      </c>
      <c r="W49" s="36">
        <v>2465.41</v>
      </c>
      <c r="X49" s="35"/>
      <c r="Y49" s="26"/>
      <c r="Z49" s="36"/>
      <c r="AA49" s="35" t="s">
        <v>400</v>
      </c>
      <c r="AB49" s="26" t="s">
        <v>400</v>
      </c>
      <c r="AC49" s="36" t="s">
        <v>400</v>
      </c>
      <c r="AD49" s="35">
        <v>4</v>
      </c>
      <c r="AE49" s="26">
        <v>7.54</v>
      </c>
      <c r="AF49" s="36">
        <v>7.51</v>
      </c>
      <c r="AG49" s="35" t="s">
        <v>400</v>
      </c>
      <c r="AH49" s="26" t="s">
        <v>400</v>
      </c>
      <c r="AI49" s="36" t="s">
        <v>400</v>
      </c>
      <c r="AJ49" s="35">
        <v>9</v>
      </c>
      <c r="AK49" s="26">
        <v>9.81</v>
      </c>
      <c r="AL49" s="36">
        <v>2.69</v>
      </c>
      <c r="AM49" s="35">
        <v>19</v>
      </c>
      <c r="AN49" s="26">
        <v>73.099999999999994</v>
      </c>
      <c r="AO49" s="36"/>
      <c r="AP49" s="5" t="str">
        <f>COUNTIF(F49:AO49,"s")/3 &amp; " "&amp;25-COUNTBLANK(F49:AO49)/3</f>
        <v>3 23,6666666666667</v>
      </c>
    </row>
    <row r="50" spans="1:42" x14ac:dyDescent="0.2">
      <c r="A50" s="42" t="s">
        <v>489</v>
      </c>
      <c r="B50" s="2" t="s">
        <v>490</v>
      </c>
      <c r="C50" s="35">
        <v>93</v>
      </c>
      <c r="D50" s="26">
        <v>7419.01</v>
      </c>
      <c r="E50" s="36">
        <v>5877.69</v>
      </c>
      <c r="F50" s="35">
        <v>51</v>
      </c>
      <c r="G50" s="26">
        <v>799.65</v>
      </c>
      <c r="H50" s="36">
        <v>799.45</v>
      </c>
      <c r="I50" s="35">
        <v>5</v>
      </c>
      <c r="J50" s="26">
        <v>29.32</v>
      </c>
      <c r="K50" s="36">
        <v>29.32</v>
      </c>
      <c r="L50" s="35">
        <v>55</v>
      </c>
      <c r="M50" s="26">
        <v>1163.3399999999999</v>
      </c>
      <c r="N50" s="36">
        <v>1162.9000000000001</v>
      </c>
      <c r="O50" s="35">
        <v>12</v>
      </c>
      <c r="P50" s="26">
        <v>77.36</v>
      </c>
      <c r="Q50" s="36">
        <v>77.06</v>
      </c>
      <c r="R50" s="35">
        <v>53</v>
      </c>
      <c r="S50" s="26">
        <v>553.20000000000005</v>
      </c>
      <c r="T50" s="36">
        <v>552.21</v>
      </c>
      <c r="U50" s="35">
        <v>74</v>
      </c>
      <c r="V50" s="26">
        <v>4584.68</v>
      </c>
      <c r="W50" s="36">
        <v>3163.86</v>
      </c>
      <c r="X50" s="35" t="s">
        <v>400</v>
      </c>
      <c r="Y50" s="26" t="s">
        <v>400</v>
      </c>
      <c r="Z50" s="36" t="s">
        <v>400</v>
      </c>
      <c r="AA50" s="35" t="s">
        <v>400</v>
      </c>
      <c r="AB50" s="26" t="s">
        <v>400</v>
      </c>
      <c r="AC50" s="36" t="s">
        <v>400</v>
      </c>
      <c r="AD50" s="35">
        <v>20</v>
      </c>
      <c r="AE50" s="26">
        <v>76.599999999999994</v>
      </c>
      <c r="AF50" s="36">
        <v>76.25</v>
      </c>
      <c r="AG50" s="35">
        <v>3</v>
      </c>
      <c r="AH50" s="26">
        <v>5.2</v>
      </c>
      <c r="AI50" s="36">
        <v>5.0999999999999996</v>
      </c>
      <c r="AJ50" s="35">
        <v>13</v>
      </c>
      <c r="AK50" s="26">
        <v>11.37</v>
      </c>
      <c r="AL50" s="36">
        <v>8.34</v>
      </c>
      <c r="AM50" s="35">
        <v>34</v>
      </c>
      <c r="AN50" s="26">
        <v>115.09</v>
      </c>
      <c r="AO50" s="36"/>
      <c r="AP50" s="5" t="str">
        <f>COUNTIF(F50:AO50,"s")/3 &amp; " "&amp;25-COUNTBLANK(F50:AO50)/3</f>
        <v>2 24,6666666666667</v>
      </c>
    </row>
    <row r="51" spans="1:42" x14ac:dyDescent="0.2">
      <c r="A51" s="42" t="s">
        <v>491</v>
      </c>
      <c r="B51" s="2" t="s">
        <v>492</v>
      </c>
      <c r="C51" s="35">
        <v>753</v>
      </c>
      <c r="D51" s="26">
        <v>32168.57</v>
      </c>
      <c r="E51" s="36">
        <v>31640.76</v>
      </c>
      <c r="F51" s="35">
        <v>598</v>
      </c>
      <c r="G51" s="26">
        <v>7685.76</v>
      </c>
      <c r="H51" s="36">
        <v>7678.83</v>
      </c>
      <c r="I51" s="35">
        <v>53</v>
      </c>
      <c r="J51" s="26">
        <v>310.05</v>
      </c>
      <c r="K51" s="36">
        <v>309.92</v>
      </c>
      <c r="L51" s="35">
        <v>296</v>
      </c>
      <c r="M51" s="26">
        <v>2808.11</v>
      </c>
      <c r="N51" s="36">
        <v>2804.33</v>
      </c>
      <c r="O51" s="35">
        <v>61</v>
      </c>
      <c r="P51" s="26">
        <v>310.63</v>
      </c>
      <c r="Q51" s="36">
        <v>309.95</v>
      </c>
      <c r="R51" s="35">
        <v>621</v>
      </c>
      <c r="S51" s="26">
        <v>10603.76</v>
      </c>
      <c r="T51" s="36">
        <v>10585.57</v>
      </c>
      <c r="U51" s="35">
        <v>714</v>
      </c>
      <c r="V51" s="26">
        <v>10309.02</v>
      </c>
      <c r="W51" s="36">
        <v>9918.5</v>
      </c>
      <c r="X51" s="35">
        <v>58</v>
      </c>
      <c r="Y51" s="26">
        <v>14.49</v>
      </c>
      <c r="Z51" s="36">
        <v>14.47</v>
      </c>
      <c r="AA51" s="35">
        <v>23</v>
      </c>
      <c r="AB51" s="26">
        <v>8.64</v>
      </c>
      <c r="AC51" s="36">
        <v>8.6300000000000008</v>
      </c>
      <c r="AD51" s="35">
        <v>11</v>
      </c>
      <c r="AE51" s="26">
        <v>3.84</v>
      </c>
      <c r="AF51" s="36">
        <v>3.73</v>
      </c>
      <c r="AG51" s="35">
        <v>3</v>
      </c>
      <c r="AH51" s="26">
        <v>0.97</v>
      </c>
      <c r="AI51" s="36">
        <v>0.97</v>
      </c>
      <c r="AJ51" s="35">
        <v>60</v>
      </c>
      <c r="AK51" s="26">
        <v>21.63</v>
      </c>
      <c r="AL51" s="36">
        <v>5.86</v>
      </c>
      <c r="AM51" s="35">
        <v>346</v>
      </c>
      <c r="AN51" s="26">
        <v>91.67</v>
      </c>
      <c r="AO51" s="36"/>
      <c r="AP51" s="5" t="str">
        <f>COUNTIF(F51:AO51,"s")/3 &amp; " "&amp;25-COUNTBLANK(F51:AO51)/3</f>
        <v>0 24,6666666666667</v>
      </c>
    </row>
    <row r="52" spans="1:42" x14ac:dyDescent="0.2">
      <c r="A52" s="42" t="s">
        <v>493</v>
      </c>
      <c r="B52" s="2" t="s">
        <v>494</v>
      </c>
      <c r="C52" s="35">
        <v>242</v>
      </c>
      <c r="D52" s="26">
        <v>8567.66</v>
      </c>
      <c r="E52" s="36">
        <v>8405.2099999999991</v>
      </c>
      <c r="F52" s="35">
        <v>163</v>
      </c>
      <c r="G52" s="26">
        <v>2194.06</v>
      </c>
      <c r="H52" s="36">
        <v>2194.0500000000002</v>
      </c>
      <c r="I52" s="35">
        <v>8</v>
      </c>
      <c r="J52" s="26">
        <v>53.74</v>
      </c>
      <c r="K52" s="36">
        <v>53.67</v>
      </c>
      <c r="L52" s="35">
        <v>83</v>
      </c>
      <c r="M52" s="26">
        <v>1032.47</v>
      </c>
      <c r="N52" s="36">
        <v>1032.3499999999999</v>
      </c>
      <c r="O52" s="35">
        <v>23</v>
      </c>
      <c r="P52" s="26">
        <v>149.44</v>
      </c>
      <c r="Q52" s="36">
        <v>149.66</v>
      </c>
      <c r="R52" s="35">
        <v>162</v>
      </c>
      <c r="S52" s="26">
        <v>2077.83</v>
      </c>
      <c r="T52" s="36">
        <v>2075.9299999999998</v>
      </c>
      <c r="U52" s="35">
        <v>215</v>
      </c>
      <c r="V52" s="26">
        <v>3016.67</v>
      </c>
      <c r="W52" s="36">
        <v>2892.78</v>
      </c>
      <c r="X52" s="35">
        <v>7</v>
      </c>
      <c r="Y52" s="26">
        <v>6.17</v>
      </c>
      <c r="Z52" s="36">
        <v>6.16</v>
      </c>
      <c r="AA52" s="35" t="s">
        <v>400</v>
      </c>
      <c r="AB52" s="26" t="s">
        <v>400</v>
      </c>
      <c r="AC52" s="36" t="s">
        <v>400</v>
      </c>
      <c r="AD52" s="35" t="s">
        <v>400</v>
      </c>
      <c r="AE52" s="26" t="s">
        <v>400</v>
      </c>
      <c r="AF52" s="36" t="s">
        <v>400</v>
      </c>
      <c r="AG52" s="35" t="s">
        <v>400</v>
      </c>
      <c r="AH52" s="26" t="s">
        <v>400</v>
      </c>
      <c r="AI52" s="36" t="s">
        <v>400</v>
      </c>
      <c r="AJ52" s="35">
        <v>25</v>
      </c>
      <c r="AK52" s="26">
        <v>8.52</v>
      </c>
      <c r="AL52" s="36"/>
      <c r="AM52" s="35">
        <v>83</v>
      </c>
      <c r="AN52" s="26">
        <v>28.15</v>
      </c>
      <c r="AO52" s="36"/>
      <c r="AP52" s="5" t="str">
        <f>COUNTIF(F52:AO52,"s")/3 &amp; " "&amp;25-COUNTBLANK(F52:AO52)/3</f>
        <v>3 24,3333333333333</v>
      </c>
    </row>
    <row r="53" spans="1:42" x14ac:dyDescent="0.2">
      <c r="A53" s="42" t="s">
        <v>495</v>
      </c>
      <c r="B53" s="2" t="s">
        <v>496</v>
      </c>
      <c r="C53" s="35">
        <v>870</v>
      </c>
      <c r="D53" s="26">
        <v>56307.66</v>
      </c>
      <c r="E53" s="36">
        <v>54418.98</v>
      </c>
      <c r="F53" s="35">
        <v>706</v>
      </c>
      <c r="G53" s="26">
        <v>12304.17</v>
      </c>
      <c r="H53" s="36">
        <v>12273.15</v>
      </c>
      <c r="I53" s="35">
        <v>39</v>
      </c>
      <c r="J53" s="26">
        <v>277.43</v>
      </c>
      <c r="K53" s="36">
        <v>276.83999999999997</v>
      </c>
      <c r="L53" s="35">
        <v>369</v>
      </c>
      <c r="M53" s="26">
        <v>5482.25</v>
      </c>
      <c r="N53" s="36">
        <v>5469.67</v>
      </c>
      <c r="O53" s="35">
        <v>75</v>
      </c>
      <c r="P53" s="26">
        <v>472.61</v>
      </c>
      <c r="Q53" s="36">
        <v>470.85</v>
      </c>
      <c r="R53" s="35">
        <v>746</v>
      </c>
      <c r="S53" s="26">
        <v>17890.66</v>
      </c>
      <c r="T53" s="36">
        <v>17825.099999999999</v>
      </c>
      <c r="U53" s="35">
        <v>819</v>
      </c>
      <c r="V53" s="26">
        <v>19595.89</v>
      </c>
      <c r="W53" s="36">
        <v>18047.46</v>
      </c>
      <c r="X53" s="35">
        <v>96</v>
      </c>
      <c r="Y53" s="26">
        <v>24.5</v>
      </c>
      <c r="Z53" s="36">
        <v>24.37</v>
      </c>
      <c r="AA53" s="35">
        <v>15</v>
      </c>
      <c r="AB53" s="26">
        <v>4.17</v>
      </c>
      <c r="AC53" s="36">
        <v>4.03</v>
      </c>
      <c r="AD53" s="35">
        <v>16</v>
      </c>
      <c r="AE53" s="26">
        <v>26.5</v>
      </c>
      <c r="AF53" s="36">
        <v>25.95</v>
      </c>
      <c r="AG53" s="35"/>
      <c r="AH53" s="26"/>
      <c r="AI53" s="36"/>
      <c r="AJ53" s="35">
        <v>131</v>
      </c>
      <c r="AK53" s="26">
        <v>39.299999999999997</v>
      </c>
      <c r="AL53" s="36">
        <v>1.56</v>
      </c>
      <c r="AM53" s="35">
        <v>422</v>
      </c>
      <c r="AN53" s="26">
        <v>190.18</v>
      </c>
      <c r="AO53" s="36"/>
      <c r="AP53" s="5" t="str">
        <f>COUNTIF(F53:AO53,"s")/3 &amp; " "&amp;25-COUNTBLANK(F53:AO53)/3</f>
        <v>0 23,6666666666667</v>
      </c>
    </row>
    <row r="54" spans="1:42" x14ac:dyDescent="0.2">
      <c r="A54" s="42" t="s">
        <v>497</v>
      </c>
      <c r="B54" s="2" t="s">
        <v>498</v>
      </c>
      <c r="C54" s="35">
        <v>17</v>
      </c>
      <c r="D54" s="26">
        <v>341.86</v>
      </c>
      <c r="E54" s="36">
        <v>330.89</v>
      </c>
      <c r="F54" s="35">
        <v>6</v>
      </c>
      <c r="G54" s="26">
        <v>48</v>
      </c>
      <c r="H54" s="36">
        <v>47.99</v>
      </c>
      <c r="I54" s="35" t="s">
        <v>400</v>
      </c>
      <c r="J54" s="26" t="s">
        <v>400</v>
      </c>
      <c r="K54" s="36" t="s">
        <v>400</v>
      </c>
      <c r="L54" s="35" t="s">
        <v>400</v>
      </c>
      <c r="M54" s="26" t="s">
        <v>400</v>
      </c>
      <c r="N54" s="36" t="s">
        <v>400</v>
      </c>
      <c r="O54" s="35"/>
      <c r="P54" s="26"/>
      <c r="Q54" s="36"/>
      <c r="R54" s="35">
        <v>9</v>
      </c>
      <c r="S54" s="26">
        <v>63.88</v>
      </c>
      <c r="T54" s="36">
        <v>63.82</v>
      </c>
      <c r="U54" s="35">
        <v>15</v>
      </c>
      <c r="V54" s="26">
        <v>208.75</v>
      </c>
      <c r="W54" s="36">
        <v>198.15</v>
      </c>
      <c r="X54" s="35"/>
      <c r="Y54" s="26"/>
      <c r="Z54" s="36"/>
      <c r="AA54" s="35"/>
      <c r="AB54" s="26"/>
      <c r="AC54" s="36"/>
      <c r="AD54" s="35"/>
      <c r="AE54" s="26"/>
      <c r="AF54" s="36"/>
      <c r="AG54" s="35"/>
      <c r="AH54" s="26"/>
      <c r="AI54" s="36"/>
      <c r="AJ54" s="35"/>
      <c r="AK54" s="26"/>
      <c r="AL54" s="36"/>
      <c r="AM54" s="35">
        <v>5</v>
      </c>
      <c r="AN54" s="26">
        <v>0.3</v>
      </c>
      <c r="AO54" s="36"/>
      <c r="AP54" s="5" t="str">
        <f>COUNTIF(F54:AO54,"s")/3 &amp; " "&amp;25-COUNTBLANK(F54:AO54)/3</f>
        <v>2 18,6666666666667</v>
      </c>
    </row>
    <row r="55" spans="1:42" x14ac:dyDescent="0.2">
      <c r="A55" s="42" t="s">
        <v>499</v>
      </c>
      <c r="B55" s="2" t="s">
        <v>500</v>
      </c>
      <c r="C55" s="35">
        <v>66</v>
      </c>
      <c r="D55" s="26">
        <v>2360.4699999999998</v>
      </c>
      <c r="E55" s="36">
        <v>2309.0700000000002</v>
      </c>
      <c r="F55" s="35">
        <v>34</v>
      </c>
      <c r="G55" s="26">
        <v>394.75</v>
      </c>
      <c r="H55" s="36">
        <v>392.15</v>
      </c>
      <c r="I55" s="35">
        <v>3</v>
      </c>
      <c r="J55" s="26">
        <v>16.22</v>
      </c>
      <c r="K55" s="36">
        <v>16.16</v>
      </c>
      <c r="L55" s="35">
        <v>19</v>
      </c>
      <c r="M55" s="26">
        <v>175.87</v>
      </c>
      <c r="N55" s="36">
        <v>172.96</v>
      </c>
      <c r="O55" s="35">
        <v>5</v>
      </c>
      <c r="P55" s="26">
        <v>18.73</v>
      </c>
      <c r="Q55" s="36">
        <v>18.72</v>
      </c>
      <c r="R55" s="35">
        <v>35</v>
      </c>
      <c r="S55" s="26">
        <v>485.19</v>
      </c>
      <c r="T55" s="36">
        <v>480.4</v>
      </c>
      <c r="U55" s="35">
        <v>60</v>
      </c>
      <c r="V55" s="26">
        <v>1264.1099999999999</v>
      </c>
      <c r="W55" s="36">
        <v>1228.68</v>
      </c>
      <c r="X55" s="35" t="s">
        <v>400</v>
      </c>
      <c r="Y55" s="26" t="s">
        <v>400</v>
      </c>
      <c r="Z55" s="36" t="s">
        <v>400</v>
      </c>
      <c r="AA55" s="35"/>
      <c r="AB55" s="26"/>
      <c r="AC55" s="36"/>
      <c r="AD55" s="35"/>
      <c r="AE55" s="26"/>
      <c r="AF55" s="36"/>
      <c r="AG55" s="35"/>
      <c r="AH55" s="26"/>
      <c r="AI55" s="36"/>
      <c r="AJ55" s="35" t="s">
        <v>400</v>
      </c>
      <c r="AK55" s="26" t="s">
        <v>400</v>
      </c>
      <c r="AL55" s="36" t="s">
        <v>400</v>
      </c>
      <c r="AM55" s="35">
        <v>17</v>
      </c>
      <c r="AN55" s="26">
        <v>4.8</v>
      </c>
      <c r="AO55" s="36"/>
      <c r="AP55" s="5" t="str">
        <f>COUNTIF(F55:AO55,"s")/3 &amp; " "&amp;25-COUNTBLANK(F55:AO55)/3</f>
        <v>2 21,6666666666667</v>
      </c>
    </row>
    <row r="56" spans="1:42" x14ac:dyDescent="0.2">
      <c r="A56" s="42" t="s">
        <v>501</v>
      </c>
      <c r="B56" s="2" t="s">
        <v>502</v>
      </c>
      <c r="C56" s="35">
        <v>214</v>
      </c>
      <c r="D56" s="26">
        <v>16988</v>
      </c>
      <c r="E56" s="36">
        <v>15120.23</v>
      </c>
      <c r="F56" s="35">
        <v>160</v>
      </c>
      <c r="G56" s="26">
        <v>2920.97</v>
      </c>
      <c r="H56" s="36">
        <v>2925.28</v>
      </c>
      <c r="I56" s="35">
        <v>16</v>
      </c>
      <c r="J56" s="26">
        <v>36.090000000000003</v>
      </c>
      <c r="K56" s="36">
        <v>35.79</v>
      </c>
      <c r="L56" s="35">
        <v>149</v>
      </c>
      <c r="M56" s="26">
        <v>3274.78</v>
      </c>
      <c r="N56" s="36">
        <v>3273.59</v>
      </c>
      <c r="O56" s="35">
        <v>34</v>
      </c>
      <c r="P56" s="26">
        <v>191.69</v>
      </c>
      <c r="Q56" s="36">
        <v>191.13</v>
      </c>
      <c r="R56" s="35">
        <v>171</v>
      </c>
      <c r="S56" s="26">
        <v>2769.73</v>
      </c>
      <c r="T56" s="36">
        <v>2764.44</v>
      </c>
      <c r="U56" s="35">
        <v>195</v>
      </c>
      <c r="V56" s="26">
        <v>7536.24</v>
      </c>
      <c r="W56" s="36">
        <v>5917.83</v>
      </c>
      <c r="X56" s="35">
        <v>9</v>
      </c>
      <c r="Y56" s="26">
        <v>1.79</v>
      </c>
      <c r="Z56" s="36">
        <v>1.79</v>
      </c>
      <c r="AA56" s="35" t="s">
        <v>400</v>
      </c>
      <c r="AB56" s="26" t="s">
        <v>400</v>
      </c>
      <c r="AC56" s="36" t="s">
        <v>400</v>
      </c>
      <c r="AD56" s="35">
        <v>4</v>
      </c>
      <c r="AE56" s="26">
        <v>7.61</v>
      </c>
      <c r="AF56" s="36">
        <v>8.0299999999999994</v>
      </c>
      <c r="AG56" s="35" t="s">
        <v>400</v>
      </c>
      <c r="AH56" s="26" t="s">
        <v>400</v>
      </c>
      <c r="AI56" s="36" t="s">
        <v>400</v>
      </c>
      <c r="AJ56" s="35">
        <v>51</v>
      </c>
      <c r="AK56" s="26">
        <v>25.76</v>
      </c>
      <c r="AL56" s="36">
        <v>1</v>
      </c>
      <c r="AM56" s="35">
        <v>100</v>
      </c>
      <c r="AN56" s="26">
        <v>221.95</v>
      </c>
      <c r="AO56" s="36"/>
      <c r="AP56" s="5" t="str">
        <f>COUNTIF(F56:AO56,"s")/3 &amp; " "&amp;25-COUNTBLANK(F56:AO56)/3</f>
        <v>2 24,6666666666667</v>
      </c>
    </row>
    <row r="57" spans="1:42" x14ac:dyDescent="0.2">
      <c r="A57" s="42" t="s">
        <v>503</v>
      </c>
      <c r="B57" s="2" t="s">
        <v>504</v>
      </c>
      <c r="C57" s="35">
        <v>502</v>
      </c>
      <c r="D57" s="26">
        <v>44068.69</v>
      </c>
      <c r="E57" s="36">
        <v>38680.86</v>
      </c>
      <c r="F57" s="35">
        <v>304</v>
      </c>
      <c r="G57" s="26">
        <v>4597.46</v>
      </c>
      <c r="H57" s="36">
        <v>4589.8599999999997</v>
      </c>
      <c r="I57" s="35">
        <v>8</v>
      </c>
      <c r="J57" s="26">
        <v>72.33</v>
      </c>
      <c r="K57" s="36">
        <v>72.23</v>
      </c>
      <c r="L57" s="35">
        <v>195</v>
      </c>
      <c r="M57" s="26">
        <v>3709.84</v>
      </c>
      <c r="N57" s="36">
        <v>3699.87</v>
      </c>
      <c r="O57" s="35">
        <v>75</v>
      </c>
      <c r="P57" s="26">
        <v>481.52</v>
      </c>
      <c r="Q57" s="36">
        <v>477.1</v>
      </c>
      <c r="R57" s="35">
        <v>343</v>
      </c>
      <c r="S57" s="26">
        <v>6855.04</v>
      </c>
      <c r="T57" s="36">
        <v>6838.48</v>
      </c>
      <c r="U57" s="35">
        <v>469</v>
      </c>
      <c r="V57" s="26">
        <v>27693.79</v>
      </c>
      <c r="W57" s="36">
        <v>22788.080000000002</v>
      </c>
      <c r="X57" s="35">
        <v>19</v>
      </c>
      <c r="Y57" s="26">
        <v>6.24</v>
      </c>
      <c r="Z57" s="36">
        <v>6.15</v>
      </c>
      <c r="AA57" s="35">
        <v>10</v>
      </c>
      <c r="AB57" s="26">
        <v>11.8</v>
      </c>
      <c r="AC57" s="36">
        <v>11.63</v>
      </c>
      <c r="AD57" s="35">
        <v>28</v>
      </c>
      <c r="AE57" s="26">
        <v>164.52</v>
      </c>
      <c r="AF57" s="36">
        <v>159.78</v>
      </c>
      <c r="AG57" s="35">
        <v>5</v>
      </c>
      <c r="AH57" s="26">
        <v>34.49</v>
      </c>
      <c r="AI57" s="36">
        <v>34.39</v>
      </c>
      <c r="AJ57" s="35">
        <v>35</v>
      </c>
      <c r="AK57" s="26">
        <v>13.98</v>
      </c>
      <c r="AL57" s="36">
        <v>3.29</v>
      </c>
      <c r="AM57" s="35">
        <v>224</v>
      </c>
      <c r="AN57" s="26">
        <v>427.68</v>
      </c>
      <c r="AO57" s="36"/>
      <c r="AP57" s="5" t="str">
        <f>COUNTIF(F57:AO57,"s")/3 &amp; " "&amp;25-COUNTBLANK(F57:AO57)/3</f>
        <v>0 24,6666666666667</v>
      </c>
    </row>
    <row r="58" spans="1:42" x14ac:dyDescent="0.2">
      <c r="A58" s="42" t="s">
        <v>505</v>
      </c>
      <c r="B58" s="2" t="s">
        <v>506</v>
      </c>
      <c r="C58" s="35">
        <v>403</v>
      </c>
      <c r="D58" s="26">
        <v>17869.13</v>
      </c>
      <c r="E58" s="36">
        <v>16768.82</v>
      </c>
      <c r="F58" s="35">
        <v>221</v>
      </c>
      <c r="G58" s="26">
        <v>2457.4299999999998</v>
      </c>
      <c r="H58" s="36">
        <v>2465.0700000000002</v>
      </c>
      <c r="I58" s="35">
        <v>10</v>
      </c>
      <c r="J58" s="26">
        <v>37.44</v>
      </c>
      <c r="K58" s="36">
        <v>38.21</v>
      </c>
      <c r="L58" s="35">
        <v>117</v>
      </c>
      <c r="M58" s="26">
        <v>994.13</v>
      </c>
      <c r="N58" s="36">
        <v>995.82</v>
      </c>
      <c r="O58" s="35">
        <v>31</v>
      </c>
      <c r="P58" s="26">
        <v>168.27</v>
      </c>
      <c r="Q58" s="36">
        <v>167.81</v>
      </c>
      <c r="R58" s="35">
        <v>263</v>
      </c>
      <c r="S58" s="26">
        <v>2906</v>
      </c>
      <c r="T58" s="36">
        <v>2900.04</v>
      </c>
      <c r="U58" s="35">
        <v>378</v>
      </c>
      <c r="V58" s="26">
        <v>10937.16</v>
      </c>
      <c r="W58" s="36">
        <v>9953.48</v>
      </c>
      <c r="X58" s="35">
        <v>10</v>
      </c>
      <c r="Y58" s="26">
        <v>15.44</v>
      </c>
      <c r="Z58" s="36">
        <v>15.46</v>
      </c>
      <c r="AA58" s="35">
        <v>4</v>
      </c>
      <c r="AB58" s="26">
        <v>1.3</v>
      </c>
      <c r="AC58" s="36">
        <v>1.3</v>
      </c>
      <c r="AD58" s="35">
        <v>61</v>
      </c>
      <c r="AE58" s="26">
        <v>221.96</v>
      </c>
      <c r="AF58" s="36">
        <v>220.43</v>
      </c>
      <c r="AG58" s="35"/>
      <c r="AH58" s="26"/>
      <c r="AI58" s="36"/>
      <c r="AJ58" s="35">
        <v>50</v>
      </c>
      <c r="AK58" s="26">
        <v>33.5</v>
      </c>
      <c r="AL58" s="36">
        <v>11.2</v>
      </c>
      <c r="AM58" s="35">
        <v>157</v>
      </c>
      <c r="AN58" s="26">
        <v>96.5</v>
      </c>
      <c r="AO58" s="36"/>
      <c r="AP58" s="5" t="str">
        <f>COUNTIF(F58:AO58,"s")/3 &amp; " "&amp;25-COUNTBLANK(F58:AO58)/3</f>
        <v>0 23,6666666666667</v>
      </c>
    </row>
    <row r="59" spans="1:42" x14ac:dyDescent="0.2">
      <c r="A59" s="42" t="s">
        <v>507</v>
      </c>
      <c r="B59" s="2" t="s">
        <v>508</v>
      </c>
      <c r="C59" s="35">
        <v>114</v>
      </c>
      <c r="D59" s="26">
        <v>4507.3100000000004</v>
      </c>
      <c r="E59" s="36">
        <v>4209.71</v>
      </c>
      <c r="F59" s="35">
        <v>52</v>
      </c>
      <c r="G59" s="26">
        <v>480.16</v>
      </c>
      <c r="H59" s="36">
        <v>479.96</v>
      </c>
      <c r="I59" s="35"/>
      <c r="J59" s="26"/>
      <c r="K59" s="36"/>
      <c r="L59" s="35">
        <v>26</v>
      </c>
      <c r="M59" s="26">
        <v>182.33</v>
      </c>
      <c r="N59" s="36">
        <v>182.18</v>
      </c>
      <c r="O59" s="35">
        <v>5</v>
      </c>
      <c r="P59" s="26">
        <v>31.86</v>
      </c>
      <c r="Q59" s="36">
        <v>31.84</v>
      </c>
      <c r="R59" s="35">
        <v>61</v>
      </c>
      <c r="S59" s="26">
        <v>580.82000000000005</v>
      </c>
      <c r="T59" s="36">
        <v>579.21</v>
      </c>
      <c r="U59" s="35">
        <v>106</v>
      </c>
      <c r="V59" s="26">
        <v>3203.34</v>
      </c>
      <c r="W59" s="36">
        <v>2935.98</v>
      </c>
      <c r="X59" s="35"/>
      <c r="Y59" s="26"/>
      <c r="Z59" s="36"/>
      <c r="AA59" s="35" t="s">
        <v>400</v>
      </c>
      <c r="AB59" s="26" t="s">
        <v>400</v>
      </c>
      <c r="AC59" s="36" t="s">
        <v>400</v>
      </c>
      <c r="AD59" s="35"/>
      <c r="AE59" s="26"/>
      <c r="AF59" s="36"/>
      <c r="AG59" s="35"/>
      <c r="AH59" s="26"/>
      <c r="AI59" s="36"/>
      <c r="AJ59" s="35" t="s">
        <v>400</v>
      </c>
      <c r="AK59" s="26" t="s">
        <v>400</v>
      </c>
      <c r="AL59" s="36" t="s">
        <v>400</v>
      </c>
      <c r="AM59" s="35">
        <v>39</v>
      </c>
      <c r="AN59" s="26">
        <v>26.66</v>
      </c>
      <c r="AO59" s="36"/>
      <c r="AP59" s="5" t="str">
        <f>COUNTIF(F59:AO59,"s")/3 &amp; " "&amp;25-COUNTBLANK(F59:AO59)/3</f>
        <v>2 20,6666666666667</v>
      </c>
    </row>
    <row r="60" spans="1:42" x14ac:dyDescent="0.2">
      <c r="A60" s="42" t="s">
        <v>509</v>
      </c>
      <c r="B60" s="2" t="s">
        <v>510</v>
      </c>
      <c r="C60" s="35">
        <v>520</v>
      </c>
      <c r="D60" s="26">
        <v>23833.27</v>
      </c>
      <c r="E60" s="36">
        <v>22977.759999999998</v>
      </c>
      <c r="F60" s="35">
        <v>317</v>
      </c>
      <c r="G60" s="26">
        <v>4392.8900000000003</v>
      </c>
      <c r="H60" s="36">
        <v>4404.03</v>
      </c>
      <c r="I60" s="35">
        <v>27</v>
      </c>
      <c r="J60" s="26">
        <v>135.37</v>
      </c>
      <c r="K60" s="36">
        <v>135.81</v>
      </c>
      <c r="L60" s="35">
        <v>136</v>
      </c>
      <c r="M60" s="26">
        <v>1070.6500000000001</v>
      </c>
      <c r="N60" s="36">
        <v>1069.3499999999999</v>
      </c>
      <c r="O60" s="35">
        <v>34</v>
      </c>
      <c r="P60" s="26">
        <v>193.82</v>
      </c>
      <c r="Q60" s="36">
        <v>193.9</v>
      </c>
      <c r="R60" s="35">
        <v>362</v>
      </c>
      <c r="S60" s="26">
        <v>3689.39</v>
      </c>
      <c r="T60" s="36">
        <v>3687.99</v>
      </c>
      <c r="U60" s="35">
        <v>479</v>
      </c>
      <c r="V60" s="26">
        <v>14165.29</v>
      </c>
      <c r="W60" s="36">
        <v>13417.24</v>
      </c>
      <c r="X60" s="35">
        <v>10</v>
      </c>
      <c r="Y60" s="26">
        <v>22.7</v>
      </c>
      <c r="Z60" s="36">
        <v>22.65</v>
      </c>
      <c r="AA60" s="35">
        <v>14</v>
      </c>
      <c r="AB60" s="26">
        <v>13.7</v>
      </c>
      <c r="AC60" s="36">
        <v>13.81</v>
      </c>
      <c r="AD60" s="35">
        <v>22</v>
      </c>
      <c r="AE60" s="26">
        <v>29.17</v>
      </c>
      <c r="AF60" s="36">
        <v>28.94</v>
      </c>
      <c r="AG60" s="35">
        <v>3</v>
      </c>
      <c r="AH60" s="26">
        <v>2.0699999999999998</v>
      </c>
      <c r="AI60" s="36">
        <v>2.0699999999999998</v>
      </c>
      <c r="AJ60" s="35">
        <v>82</v>
      </c>
      <c r="AK60" s="26">
        <v>29.16</v>
      </c>
      <c r="AL60" s="36">
        <v>1.97</v>
      </c>
      <c r="AM60" s="35">
        <v>230</v>
      </c>
      <c r="AN60" s="26">
        <v>89.06</v>
      </c>
      <c r="AO60" s="36"/>
      <c r="AP60" s="5" t="str">
        <f>COUNTIF(F60:AO60,"s")/3 &amp; " "&amp;25-COUNTBLANK(F60:AO60)/3</f>
        <v>0 24,6666666666667</v>
      </c>
    </row>
    <row r="61" spans="1:42" x14ac:dyDescent="0.2">
      <c r="A61" s="42" t="s">
        <v>511</v>
      </c>
      <c r="B61" s="2" t="s">
        <v>512</v>
      </c>
      <c r="C61" s="35">
        <v>57</v>
      </c>
      <c r="D61" s="26">
        <v>7945.31</v>
      </c>
      <c r="E61" s="36">
        <v>6360.75</v>
      </c>
      <c r="F61" s="35">
        <v>27</v>
      </c>
      <c r="G61" s="26">
        <v>646.89</v>
      </c>
      <c r="H61" s="36">
        <v>645</v>
      </c>
      <c r="I61" s="35" t="s">
        <v>400</v>
      </c>
      <c r="J61" s="26" t="s">
        <v>400</v>
      </c>
      <c r="K61" s="36" t="s">
        <v>400</v>
      </c>
      <c r="L61" s="35">
        <v>31</v>
      </c>
      <c r="M61" s="26">
        <v>1272.5899999999999</v>
      </c>
      <c r="N61" s="36">
        <v>1269.8699999999999</v>
      </c>
      <c r="O61" s="35">
        <v>16</v>
      </c>
      <c r="P61" s="26">
        <v>254.08</v>
      </c>
      <c r="Q61" s="36">
        <v>253.34</v>
      </c>
      <c r="R61" s="35">
        <v>35</v>
      </c>
      <c r="S61" s="26">
        <v>590.14</v>
      </c>
      <c r="T61" s="36">
        <v>588.91999999999996</v>
      </c>
      <c r="U61" s="35">
        <v>47</v>
      </c>
      <c r="V61" s="26">
        <v>4995.91</v>
      </c>
      <c r="W61" s="36">
        <v>3570.52</v>
      </c>
      <c r="X61" s="35" t="s">
        <v>400</v>
      </c>
      <c r="Y61" s="26" t="s">
        <v>400</v>
      </c>
      <c r="Z61" s="36" t="s">
        <v>400</v>
      </c>
      <c r="AA61" s="35">
        <v>3</v>
      </c>
      <c r="AB61" s="26">
        <v>8.3699999999999992</v>
      </c>
      <c r="AC61" s="36">
        <v>8.3699999999999992</v>
      </c>
      <c r="AD61" s="35">
        <v>3</v>
      </c>
      <c r="AE61" s="26">
        <v>4.07</v>
      </c>
      <c r="AF61" s="36">
        <v>4</v>
      </c>
      <c r="AG61" s="35" t="s">
        <v>400</v>
      </c>
      <c r="AH61" s="26" t="s">
        <v>400</v>
      </c>
      <c r="AI61" s="36" t="s">
        <v>400</v>
      </c>
      <c r="AJ61" s="35" t="s">
        <v>400</v>
      </c>
      <c r="AK61" s="26" t="s">
        <v>400</v>
      </c>
      <c r="AL61" s="36" t="s">
        <v>400</v>
      </c>
      <c r="AM61" s="35">
        <v>21</v>
      </c>
      <c r="AN61" s="26">
        <v>152.13999999999999</v>
      </c>
      <c r="AO61" s="36"/>
      <c r="AP61" s="5" t="str">
        <f>COUNTIF(F61:AO61,"s")/3 &amp; " "&amp;25-COUNTBLANK(F61:AO61)/3</f>
        <v>4 24,6666666666667</v>
      </c>
    </row>
    <row r="62" spans="1:42" x14ac:dyDescent="0.2">
      <c r="A62" s="42" t="s">
        <v>513</v>
      </c>
      <c r="B62" s="2" t="s">
        <v>514</v>
      </c>
      <c r="C62" s="35">
        <v>12</v>
      </c>
      <c r="D62" s="26">
        <v>170.24</v>
      </c>
      <c r="E62" s="36">
        <v>168.45</v>
      </c>
      <c r="F62" s="35" t="s">
        <v>400</v>
      </c>
      <c r="G62" s="26" t="s">
        <v>400</v>
      </c>
      <c r="H62" s="36" t="s">
        <v>400</v>
      </c>
      <c r="I62" s="35"/>
      <c r="J62" s="26"/>
      <c r="K62" s="36"/>
      <c r="L62" s="35" t="s">
        <v>400</v>
      </c>
      <c r="M62" s="26" t="s">
        <v>400</v>
      </c>
      <c r="N62" s="36" t="s">
        <v>400</v>
      </c>
      <c r="O62" s="35" t="s">
        <v>400</v>
      </c>
      <c r="P62" s="26" t="s">
        <v>400</v>
      </c>
      <c r="Q62" s="36" t="s">
        <v>400</v>
      </c>
      <c r="R62" s="35" t="s">
        <v>400</v>
      </c>
      <c r="S62" s="26" t="s">
        <v>400</v>
      </c>
      <c r="T62" s="36" t="s">
        <v>400</v>
      </c>
      <c r="U62" s="35">
        <v>11</v>
      </c>
      <c r="V62" s="26">
        <v>126.54</v>
      </c>
      <c r="W62" s="36">
        <v>125.06</v>
      </c>
      <c r="X62" s="35"/>
      <c r="Y62" s="26"/>
      <c r="Z62" s="36"/>
      <c r="AA62" s="35"/>
      <c r="AB62" s="26"/>
      <c r="AC62" s="36"/>
      <c r="AD62" s="35"/>
      <c r="AE62" s="26"/>
      <c r="AF62" s="36"/>
      <c r="AG62" s="35"/>
      <c r="AH62" s="26"/>
      <c r="AI62" s="36"/>
      <c r="AJ62" s="35"/>
      <c r="AK62" s="26"/>
      <c r="AL62" s="36"/>
      <c r="AM62" s="35" t="s">
        <v>400</v>
      </c>
      <c r="AN62" s="26" t="s">
        <v>400</v>
      </c>
      <c r="AO62" s="36" t="s">
        <v>400</v>
      </c>
      <c r="AP62" s="5" t="str">
        <f>COUNTIF(F62:AO62,"s")/3 &amp; " "&amp;25-COUNTBLANK(F62:AO62)/3</f>
        <v>5 19</v>
      </c>
    </row>
    <row r="63" spans="1:42" x14ac:dyDescent="0.2">
      <c r="A63" s="42" t="s">
        <v>515</v>
      </c>
      <c r="B63" s="2" t="s">
        <v>516</v>
      </c>
      <c r="C63" s="35">
        <v>241</v>
      </c>
      <c r="D63" s="26">
        <v>13697.61</v>
      </c>
      <c r="E63" s="36">
        <v>9936.09</v>
      </c>
      <c r="F63" s="35">
        <v>52</v>
      </c>
      <c r="G63" s="26">
        <v>1029.32</v>
      </c>
      <c r="H63" s="36">
        <v>1023.73</v>
      </c>
      <c r="I63" s="35">
        <v>10</v>
      </c>
      <c r="J63" s="26">
        <v>205.13</v>
      </c>
      <c r="K63" s="36">
        <v>204.36</v>
      </c>
      <c r="L63" s="35">
        <v>70</v>
      </c>
      <c r="M63" s="26">
        <v>720.22</v>
      </c>
      <c r="N63" s="36">
        <v>713.07</v>
      </c>
      <c r="O63" s="35">
        <v>15</v>
      </c>
      <c r="P63" s="26">
        <v>57.49</v>
      </c>
      <c r="Q63" s="36">
        <v>56.96</v>
      </c>
      <c r="R63" s="35">
        <v>113</v>
      </c>
      <c r="S63" s="26">
        <v>1140.31</v>
      </c>
      <c r="T63" s="36">
        <v>1062.3800000000001</v>
      </c>
      <c r="U63" s="35">
        <v>109</v>
      </c>
      <c r="V63" s="26">
        <v>7102.71</v>
      </c>
      <c r="W63" s="36">
        <v>3837.15</v>
      </c>
      <c r="X63" s="35">
        <v>5</v>
      </c>
      <c r="Y63" s="26">
        <v>43.61</v>
      </c>
      <c r="Z63" s="36">
        <v>43.55</v>
      </c>
      <c r="AA63" s="35">
        <v>24</v>
      </c>
      <c r="AB63" s="26">
        <v>330.27</v>
      </c>
      <c r="AC63" s="36">
        <v>326.11</v>
      </c>
      <c r="AD63" s="35">
        <v>113</v>
      </c>
      <c r="AE63" s="26">
        <v>2594.11</v>
      </c>
      <c r="AF63" s="36">
        <v>2584.17</v>
      </c>
      <c r="AG63" s="35">
        <v>3</v>
      </c>
      <c r="AH63" s="26">
        <v>67.23</v>
      </c>
      <c r="AI63" s="36">
        <v>67.290000000000006</v>
      </c>
      <c r="AJ63" s="35">
        <v>36</v>
      </c>
      <c r="AK63" s="26">
        <v>37.950000000000003</v>
      </c>
      <c r="AL63" s="36">
        <v>17.32</v>
      </c>
      <c r="AM63" s="35">
        <v>104</v>
      </c>
      <c r="AN63" s="26">
        <v>369.26</v>
      </c>
      <c r="AO63" s="36"/>
      <c r="AP63" s="5" t="str">
        <f>COUNTIF(F63:AO63,"s")/3 &amp; " "&amp;25-COUNTBLANK(F63:AO63)/3</f>
        <v>0 24,6666666666667</v>
      </c>
    </row>
    <row r="64" spans="1:42" x14ac:dyDescent="0.2">
      <c r="A64" s="42" t="s">
        <v>517</v>
      </c>
      <c r="B64" s="2" t="s">
        <v>518</v>
      </c>
      <c r="C64" s="35">
        <v>77</v>
      </c>
      <c r="D64" s="26">
        <v>1938.86</v>
      </c>
      <c r="E64" s="36">
        <v>1768.22</v>
      </c>
      <c r="F64" s="35">
        <v>27</v>
      </c>
      <c r="G64" s="26">
        <v>362.72</v>
      </c>
      <c r="H64" s="36">
        <v>362.92</v>
      </c>
      <c r="I64" s="35">
        <v>13</v>
      </c>
      <c r="J64" s="26">
        <v>88.89</v>
      </c>
      <c r="K64" s="36">
        <v>88.97</v>
      </c>
      <c r="L64" s="35">
        <v>25</v>
      </c>
      <c r="M64" s="26">
        <v>112.31</v>
      </c>
      <c r="N64" s="36">
        <v>112.92</v>
      </c>
      <c r="O64" s="35">
        <v>7</v>
      </c>
      <c r="P64" s="26">
        <v>12.66</v>
      </c>
      <c r="Q64" s="36">
        <v>12.75</v>
      </c>
      <c r="R64" s="35">
        <v>42</v>
      </c>
      <c r="S64" s="26">
        <v>324.75</v>
      </c>
      <c r="T64" s="36">
        <v>315.16000000000003</v>
      </c>
      <c r="U64" s="35">
        <v>33</v>
      </c>
      <c r="V64" s="26">
        <v>358.31</v>
      </c>
      <c r="W64" s="36">
        <v>254.88</v>
      </c>
      <c r="X64" s="35"/>
      <c r="Y64" s="26"/>
      <c r="Z64" s="36"/>
      <c r="AA64" s="35">
        <v>12</v>
      </c>
      <c r="AB64" s="26">
        <v>26.1</v>
      </c>
      <c r="AC64" s="36">
        <v>25.79</v>
      </c>
      <c r="AD64" s="35">
        <v>43</v>
      </c>
      <c r="AE64" s="26">
        <v>579.91</v>
      </c>
      <c r="AF64" s="36">
        <v>578.41999999999996</v>
      </c>
      <c r="AG64" s="35"/>
      <c r="AH64" s="26"/>
      <c r="AI64" s="36"/>
      <c r="AJ64" s="35">
        <v>18</v>
      </c>
      <c r="AK64" s="26">
        <v>21.28</v>
      </c>
      <c r="AL64" s="36">
        <v>16.41</v>
      </c>
      <c r="AM64" s="35">
        <v>36</v>
      </c>
      <c r="AN64" s="26">
        <v>51.93</v>
      </c>
      <c r="AO64" s="36"/>
      <c r="AP64" s="5" t="str">
        <f>COUNTIF(F64:AO64,"s")/3 &amp; " "&amp;25-COUNTBLANK(F64:AO64)/3</f>
        <v>0 22,6666666666667</v>
      </c>
    </row>
    <row r="65" spans="1:42" x14ac:dyDescent="0.2">
      <c r="A65" s="42" t="s">
        <v>519</v>
      </c>
      <c r="B65" s="2" t="s">
        <v>520</v>
      </c>
      <c r="C65" s="35">
        <v>126</v>
      </c>
      <c r="D65" s="26">
        <v>6639.52</v>
      </c>
      <c r="E65" s="36">
        <v>5144.13</v>
      </c>
      <c r="F65" s="35">
        <v>57</v>
      </c>
      <c r="G65" s="26">
        <v>801.91</v>
      </c>
      <c r="H65" s="36">
        <v>788.59</v>
      </c>
      <c r="I65" s="35">
        <v>15</v>
      </c>
      <c r="J65" s="26">
        <v>96.76</v>
      </c>
      <c r="K65" s="36">
        <v>96.96</v>
      </c>
      <c r="L65" s="35">
        <v>61</v>
      </c>
      <c r="M65" s="26">
        <v>853.63</v>
      </c>
      <c r="N65" s="36">
        <v>847.36</v>
      </c>
      <c r="O65" s="35">
        <v>16</v>
      </c>
      <c r="P65" s="26">
        <v>74.73</v>
      </c>
      <c r="Q65" s="36">
        <v>74.599999999999994</v>
      </c>
      <c r="R65" s="35">
        <v>83</v>
      </c>
      <c r="S65" s="26">
        <v>807.41</v>
      </c>
      <c r="T65" s="36">
        <v>800.11</v>
      </c>
      <c r="U65" s="35">
        <v>77</v>
      </c>
      <c r="V65" s="26">
        <v>3228.34</v>
      </c>
      <c r="W65" s="36">
        <v>2011.9</v>
      </c>
      <c r="X65" s="35">
        <v>3</v>
      </c>
      <c r="Y65" s="26">
        <v>3.14</v>
      </c>
      <c r="Z65" s="36">
        <v>3.14</v>
      </c>
      <c r="AA65" s="35">
        <v>8</v>
      </c>
      <c r="AB65" s="26">
        <v>32.409999999999997</v>
      </c>
      <c r="AC65" s="36">
        <v>32.32</v>
      </c>
      <c r="AD65" s="35">
        <v>58</v>
      </c>
      <c r="AE65" s="26">
        <v>415.95</v>
      </c>
      <c r="AF65" s="36">
        <v>411.18</v>
      </c>
      <c r="AG65" s="35">
        <v>11</v>
      </c>
      <c r="AH65" s="26">
        <v>69.61</v>
      </c>
      <c r="AI65" s="36">
        <v>66.290000000000006</v>
      </c>
      <c r="AJ65" s="35">
        <v>36</v>
      </c>
      <c r="AK65" s="26">
        <v>24.26</v>
      </c>
      <c r="AL65" s="36">
        <v>11.56</v>
      </c>
      <c r="AM65" s="35">
        <v>58</v>
      </c>
      <c r="AN65" s="26">
        <v>231.37</v>
      </c>
      <c r="AO65" s="36">
        <v>0.12</v>
      </c>
      <c r="AP65" s="5" t="str">
        <f>COUNTIF(F65:AO65,"s")/3 &amp; " "&amp;25-COUNTBLANK(F65:AO65)/3</f>
        <v>0 25</v>
      </c>
    </row>
    <row r="66" spans="1:42" x14ac:dyDescent="0.2">
      <c r="A66" s="42" t="s">
        <v>521</v>
      </c>
      <c r="B66" s="2" t="s">
        <v>522</v>
      </c>
      <c r="C66" s="35">
        <v>191</v>
      </c>
      <c r="D66" s="26">
        <v>4105.7</v>
      </c>
      <c r="E66" s="36">
        <v>3733.31</v>
      </c>
      <c r="F66" s="35">
        <v>49</v>
      </c>
      <c r="G66" s="26">
        <v>445.47</v>
      </c>
      <c r="H66" s="36">
        <v>443.17</v>
      </c>
      <c r="I66" s="35">
        <v>6</v>
      </c>
      <c r="J66" s="26">
        <v>54.94</v>
      </c>
      <c r="K66" s="36">
        <v>54.42</v>
      </c>
      <c r="L66" s="35">
        <v>56</v>
      </c>
      <c r="M66" s="26">
        <v>453.88</v>
      </c>
      <c r="N66" s="36">
        <v>451.77</v>
      </c>
      <c r="O66" s="35">
        <v>10</v>
      </c>
      <c r="P66" s="26">
        <v>45.6</v>
      </c>
      <c r="Q66" s="36">
        <v>45.65</v>
      </c>
      <c r="R66" s="35">
        <v>97</v>
      </c>
      <c r="S66" s="26">
        <v>355.85</v>
      </c>
      <c r="T66" s="36">
        <v>351.54</v>
      </c>
      <c r="U66" s="35">
        <v>53</v>
      </c>
      <c r="V66" s="26">
        <v>673.04</v>
      </c>
      <c r="W66" s="36">
        <v>489.8</v>
      </c>
      <c r="X66" s="35" t="s">
        <v>400</v>
      </c>
      <c r="Y66" s="26" t="s">
        <v>400</v>
      </c>
      <c r="Z66" s="36" t="s">
        <v>400</v>
      </c>
      <c r="AA66" s="35">
        <v>12</v>
      </c>
      <c r="AB66" s="26">
        <v>14.63</v>
      </c>
      <c r="AC66" s="36">
        <v>14.54</v>
      </c>
      <c r="AD66" s="35">
        <v>136</v>
      </c>
      <c r="AE66" s="26">
        <v>1810.03</v>
      </c>
      <c r="AF66" s="36">
        <v>1826.05</v>
      </c>
      <c r="AG66" s="35">
        <v>9</v>
      </c>
      <c r="AH66" s="26">
        <v>25.35</v>
      </c>
      <c r="AI66" s="36">
        <v>25.22</v>
      </c>
      <c r="AJ66" s="35" t="s">
        <v>400</v>
      </c>
      <c r="AK66" s="26" t="s">
        <v>400</v>
      </c>
      <c r="AL66" s="36" t="s">
        <v>400</v>
      </c>
      <c r="AM66" s="35">
        <v>86</v>
      </c>
      <c r="AN66" s="26">
        <v>162.41</v>
      </c>
      <c r="AO66" s="36"/>
      <c r="AP66" s="5" t="str">
        <f>COUNTIF(F66:AO66,"s")/3 &amp; " "&amp;25-COUNTBLANK(F66:AO66)/3</f>
        <v>2 24,6666666666667</v>
      </c>
    </row>
    <row r="67" spans="1:42" x14ac:dyDescent="0.2">
      <c r="A67" s="42" t="s">
        <v>523</v>
      </c>
      <c r="B67" s="2" t="s">
        <v>524</v>
      </c>
      <c r="C67" s="35">
        <v>202</v>
      </c>
      <c r="D67" s="26">
        <v>4765.3500000000004</v>
      </c>
      <c r="E67" s="36">
        <v>4494.22</v>
      </c>
      <c r="F67" s="35">
        <v>11</v>
      </c>
      <c r="G67" s="26">
        <v>43.52</v>
      </c>
      <c r="H67" s="36">
        <v>43.76</v>
      </c>
      <c r="I67" s="35">
        <v>5</v>
      </c>
      <c r="J67" s="26">
        <v>27.74</v>
      </c>
      <c r="K67" s="36">
        <v>27.73</v>
      </c>
      <c r="L67" s="35">
        <v>5</v>
      </c>
      <c r="M67" s="26">
        <v>23.3</v>
      </c>
      <c r="N67" s="36">
        <v>22.48</v>
      </c>
      <c r="O67" s="35" t="s">
        <v>400</v>
      </c>
      <c r="P67" s="26" t="s">
        <v>400</v>
      </c>
      <c r="Q67" s="36" t="s">
        <v>400</v>
      </c>
      <c r="R67" s="35">
        <v>55</v>
      </c>
      <c r="S67" s="26">
        <v>161.1</v>
      </c>
      <c r="T67" s="36">
        <v>154.38</v>
      </c>
      <c r="U67" s="35">
        <v>6</v>
      </c>
      <c r="V67" s="26">
        <v>49.55</v>
      </c>
      <c r="W67" s="36">
        <v>37.56</v>
      </c>
      <c r="X67" s="35"/>
      <c r="Y67" s="26"/>
      <c r="Z67" s="36"/>
      <c r="AA67" s="35">
        <v>19</v>
      </c>
      <c r="AB67" s="26">
        <v>92.81</v>
      </c>
      <c r="AC67" s="36">
        <v>92.22</v>
      </c>
      <c r="AD67" s="35">
        <v>190</v>
      </c>
      <c r="AE67" s="26">
        <v>4147.91</v>
      </c>
      <c r="AF67" s="36">
        <v>4087.85</v>
      </c>
      <c r="AG67" s="35">
        <v>4</v>
      </c>
      <c r="AH67" s="26">
        <v>8.2200000000000006</v>
      </c>
      <c r="AI67" s="36">
        <v>8.2200000000000006</v>
      </c>
      <c r="AJ67" s="35" t="s">
        <v>400</v>
      </c>
      <c r="AK67" s="26" t="s">
        <v>400</v>
      </c>
      <c r="AL67" s="36" t="s">
        <v>400</v>
      </c>
      <c r="AM67" s="35">
        <v>114</v>
      </c>
      <c r="AN67" s="26">
        <v>176.22</v>
      </c>
      <c r="AO67" s="36"/>
      <c r="AP67" s="5" t="str">
        <f>COUNTIF(F67:AO67,"s")/3 &amp; " "&amp;25-COUNTBLANK(F67:AO67)/3</f>
        <v>2 23,6666666666667</v>
      </c>
    </row>
    <row r="68" spans="1:42" x14ac:dyDescent="0.2">
      <c r="A68" s="42" t="s">
        <v>525</v>
      </c>
      <c r="B68" s="2" t="s">
        <v>526</v>
      </c>
      <c r="C68" s="35">
        <v>346</v>
      </c>
      <c r="D68" s="26">
        <v>12042.02</v>
      </c>
      <c r="E68" s="36">
        <v>11453.26</v>
      </c>
      <c r="F68" s="35">
        <v>84</v>
      </c>
      <c r="G68" s="26">
        <v>2574.2800000000002</v>
      </c>
      <c r="H68" s="36">
        <v>2549.9499999999998</v>
      </c>
      <c r="I68" s="35">
        <v>22</v>
      </c>
      <c r="J68" s="26">
        <v>334.88</v>
      </c>
      <c r="K68" s="36">
        <v>335.32</v>
      </c>
      <c r="L68" s="35">
        <v>64</v>
      </c>
      <c r="M68" s="26">
        <v>925.76</v>
      </c>
      <c r="N68" s="36">
        <v>916.95</v>
      </c>
      <c r="O68" s="35">
        <v>12</v>
      </c>
      <c r="P68" s="26">
        <v>29</v>
      </c>
      <c r="Q68" s="36">
        <v>28.88</v>
      </c>
      <c r="R68" s="35">
        <v>151</v>
      </c>
      <c r="S68" s="26">
        <v>699.28</v>
      </c>
      <c r="T68" s="36">
        <v>681.67</v>
      </c>
      <c r="U68" s="35">
        <v>89</v>
      </c>
      <c r="V68" s="26">
        <v>1033.1099999999999</v>
      </c>
      <c r="W68" s="36">
        <v>914.38</v>
      </c>
      <c r="X68" s="35">
        <v>5</v>
      </c>
      <c r="Y68" s="26">
        <v>49.74</v>
      </c>
      <c r="Z68" s="36">
        <v>49.27</v>
      </c>
      <c r="AA68" s="35">
        <v>55</v>
      </c>
      <c r="AB68" s="26">
        <v>886.12</v>
      </c>
      <c r="AC68" s="36">
        <v>871.11</v>
      </c>
      <c r="AD68" s="35">
        <v>240</v>
      </c>
      <c r="AE68" s="26">
        <v>4765</v>
      </c>
      <c r="AF68" s="36">
        <v>4710.8</v>
      </c>
      <c r="AG68" s="35" t="s">
        <v>400</v>
      </c>
      <c r="AH68" s="26" t="s">
        <v>400</v>
      </c>
      <c r="AI68" s="36" t="s">
        <v>400</v>
      </c>
      <c r="AJ68" s="35" t="s">
        <v>400</v>
      </c>
      <c r="AK68" s="26" t="s">
        <v>400</v>
      </c>
      <c r="AL68" s="36" t="s">
        <v>400</v>
      </c>
      <c r="AM68" s="35">
        <v>146</v>
      </c>
      <c r="AN68" s="26">
        <v>289.29000000000002</v>
      </c>
      <c r="AO68" s="36"/>
      <c r="AP68" s="5" t="str">
        <f>COUNTIF(F68:AO68,"s")/3 &amp; " "&amp;25-COUNTBLANK(F68:AO68)/3</f>
        <v>2 24,6666666666667</v>
      </c>
    </row>
    <row r="69" spans="1:42" x14ac:dyDescent="0.2">
      <c r="A69" s="42" t="s">
        <v>527</v>
      </c>
      <c r="B69" s="2" t="s">
        <v>528</v>
      </c>
      <c r="C69" s="35">
        <v>362</v>
      </c>
      <c r="D69" s="26">
        <v>9469.06</v>
      </c>
      <c r="E69" s="36">
        <v>7936.75</v>
      </c>
      <c r="F69" s="35">
        <v>72</v>
      </c>
      <c r="G69" s="26">
        <v>688.35</v>
      </c>
      <c r="H69" s="36">
        <v>684.97</v>
      </c>
      <c r="I69" s="35">
        <v>11</v>
      </c>
      <c r="J69" s="26">
        <v>105.38</v>
      </c>
      <c r="K69" s="36">
        <v>105.16</v>
      </c>
      <c r="L69" s="35">
        <v>74</v>
      </c>
      <c r="M69" s="26">
        <v>524.88</v>
      </c>
      <c r="N69" s="36">
        <v>522.67999999999995</v>
      </c>
      <c r="O69" s="35">
        <v>19</v>
      </c>
      <c r="P69" s="26">
        <v>41.35</v>
      </c>
      <c r="Q69" s="36">
        <v>41.31</v>
      </c>
      <c r="R69" s="35">
        <v>194</v>
      </c>
      <c r="S69" s="26">
        <v>868.31</v>
      </c>
      <c r="T69" s="36">
        <v>856.2</v>
      </c>
      <c r="U69" s="35">
        <v>155</v>
      </c>
      <c r="V69" s="26">
        <v>2938.28</v>
      </c>
      <c r="W69" s="36">
        <v>1769.39</v>
      </c>
      <c r="X69" s="35" t="s">
        <v>400</v>
      </c>
      <c r="Y69" s="26" t="s">
        <v>400</v>
      </c>
      <c r="Z69" s="36" t="s">
        <v>400</v>
      </c>
      <c r="AA69" s="35">
        <v>30</v>
      </c>
      <c r="AB69" s="26">
        <v>219.37</v>
      </c>
      <c r="AC69" s="36">
        <v>221.03</v>
      </c>
      <c r="AD69" s="35">
        <v>259</v>
      </c>
      <c r="AE69" s="26">
        <v>3689.44</v>
      </c>
      <c r="AF69" s="36">
        <v>3691.11</v>
      </c>
      <c r="AG69" s="35">
        <v>9</v>
      </c>
      <c r="AH69" s="26">
        <v>18.64</v>
      </c>
      <c r="AI69" s="36">
        <v>18.489999999999998</v>
      </c>
      <c r="AJ69" s="35" t="s">
        <v>400</v>
      </c>
      <c r="AK69" s="26" t="s">
        <v>400</v>
      </c>
      <c r="AL69" s="36" t="s">
        <v>400</v>
      </c>
      <c r="AM69" s="35">
        <v>182</v>
      </c>
      <c r="AN69" s="26">
        <v>302.83999999999997</v>
      </c>
      <c r="AO69" s="36"/>
      <c r="AP69" s="5" t="str">
        <f>COUNTIF(F69:AO69,"s")/3 &amp; " "&amp;25-COUNTBLANK(F69:AO69)/3</f>
        <v>2 24,6666666666667</v>
      </c>
    </row>
    <row r="70" spans="1:42" x14ac:dyDescent="0.2">
      <c r="A70" s="42" t="s">
        <v>529</v>
      </c>
      <c r="B70" s="2" t="s">
        <v>530</v>
      </c>
      <c r="C70" s="35">
        <v>95</v>
      </c>
      <c r="D70" s="26">
        <v>3771.93</v>
      </c>
      <c r="E70" s="36">
        <v>2218.12</v>
      </c>
      <c r="F70" s="35">
        <v>3</v>
      </c>
      <c r="G70" s="26">
        <v>17.309999999999999</v>
      </c>
      <c r="H70" s="36">
        <v>17.41</v>
      </c>
      <c r="I70" s="35" t="s">
        <v>400</v>
      </c>
      <c r="J70" s="26" t="s">
        <v>400</v>
      </c>
      <c r="K70" s="36" t="s">
        <v>400</v>
      </c>
      <c r="L70" s="35">
        <v>6</v>
      </c>
      <c r="M70" s="26">
        <v>10.050000000000001</v>
      </c>
      <c r="N70" s="36">
        <v>9.92</v>
      </c>
      <c r="O70" s="35">
        <v>10</v>
      </c>
      <c r="P70" s="26">
        <v>5.0599999999999996</v>
      </c>
      <c r="Q70" s="36">
        <v>4.83</v>
      </c>
      <c r="R70" s="35">
        <v>12</v>
      </c>
      <c r="S70" s="26">
        <v>8.08</v>
      </c>
      <c r="T70" s="36">
        <v>8.1</v>
      </c>
      <c r="U70" s="35">
        <v>74</v>
      </c>
      <c r="V70" s="26">
        <v>3402.01</v>
      </c>
      <c r="W70" s="36">
        <v>2022.33</v>
      </c>
      <c r="X70" s="35" t="s">
        <v>400</v>
      </c>
      <c r="Y70" s="26" t="s">
        <v>400</v>
      </c>
      <c r="Z70" s="36" t="s">
        <v>400</v>
      </c>
      <c r="AA70" s="35">
        <v>10</v>
      </c>
      <c r="AB70" s="26">
        <v>7.85</v>
      </c>
      <c r="AC70" s="36">
        <v>7.51</v>
      </c>
      <c r="AD70" s="35">
        <v>32</v>
      </c>
      <c r="AE70" s="26">
        <v>151.44999999999999</v>
      </c>
      <c r="AF70" s="36">
        <v>146.12</v>
      </c>
      <c r="AG70" s="35">
        <v>3</v>
      </c>
      <c r="AH70" s="26">
        <v>0.43</v>
      </c>
      <c r="AI70" s="36">
        <v>0.43</v>
      </c>
      <c r="AJ70" s="35">
        <v>4</v>
      </c>
      <c r="AK70" s="26">
        <v>1.1299999999999999</v>
      </c>
      <c r="AL70" s="36">
        <v>0.89</v>
      </c>
      <c r="AM70" s="35">
        <v>24</v>
      </c>
      <c r="AN70" s="26">
        <v>167.98</v>
      </c>
      <c r="AO70" s="36"/>
      <c r="AP70" s="5" t="str">
        <f>COUNTIF(F70:AO70,"s")/3 &amp; " "&amp;25-COUNTBLANK(F70:AO70)/3</f>
        <v>2 24,6666666666667</v>
      </c>
    </row>
    <row r="71" spans="1:42" x14ac:dyDescent="0.2">
      <c r="A71" s="42" t="s">
        <v>531</v>
      </c>
      <c r="B71" s="2" t="s">
        <v>532</v>
      </c>
      <c r="C71" s="35">
        <v>131</v>
      </c>
      <c r="D71" s="26">
        <v>3638.53</v>
      </c>
      <c r="E71" s="36">
        <v>3236.51</v>
      </c>
      <c r="F71" s="35">
        <v>22</v>
      </c>
      <c r="G71" s="26">
        <v>304.94</v>
      </c>
      <c r="H71" s="36">
        <v>304.70999999999998</v>
      </c>
      <c r="I71" s="35">
        <v>8</v>
      </c>
      <c r="J71" s="26">
        <v>89.3</v>
      </c>
      <c r="K71" s="36">
        <v>89.18</v>
      </c>
      <c r="L71" s="35">
        <v>35</v>
      </c>
      <c r="M71" s="26">
        <v>341.31</v>
      </c>
      <c r="N71" s="36">
        <v>339.83</v>
      </c>
      <c r="O71" s="35">
        <v>10</v>
      </c>
      <c r="P71" s="26">
        <v>38.049999999999997</v>
      </c>
      <c r="Q71" s="36">
        <v>36.92</v>
      </c>
      <c r="R71" s="35">
        <v>65</v>
      </c>
      <c r="S71" s="26">
        <v>426.95</v>
      </c>
      <c r="T71" s="36">
        <v>421.28</v>
      </c>
      <c r="U71" s="35">
        <v>38</v>
      </c>
      <c r="V71" s="26">
        <v>720.41</v>
      </c>
      <c r="W71" s="36">
        <v>468.92</v>
      </c>
      <c r="X71" s="35"/>
      <c r="Y71" s="26"/>
      <c r="Z71" s="36"/>
      <c r="AA71" s="35">
        <v>12</v>
      </c>
      <c r="AB71" s="26">
        <v>86.38</v>
      </c>
      <c r="AC71" s="36">
        <v>86.34</v>
      </c>
      <c r="AD71" s="35">
        <v>83</v>
      </c>
      <c r="AE71" s="26">
        <v>1461.18</v>
      </c>
      <c r="AF71" s="36">
        <v>1456.02</v>
      </c>
      <c r="AG71" s="35">
        <v>4</v>
      </c>
      <c r="AH71" s="26">
        <v>4.0199999999999996</v>
      </c>
      <c r="AI71" s="36">
        <v>4</v>
      </c>
      <c r="AJ71" s="35">
        <v>20</v>
      </c>
      <c r="AK71" s="26">
        <v>35.450000000000003</v>
      </c>
      <c r="AL71" s="36">
        <v>29.31</v>
      </c>
      <c r="AM71" s="35">
        <v>54</v>
      </c>
      <c r="AN71" s="26">
        <v>130.54</v>
      </c>
      <c r="AO71" s="36"/>
      <c r="AP71" s="5" t="str">
        <f>COUNTIF(F71:AO71,"s")/3 &amp; " "&amp;25-COUNTBLANK(F71:AO71)/3</f>
        <v>0 23,6666666666667</v>
      </c>
    </row>
    <row r="72" spans="1:42" x14ac:dyDescent="0.2">
      <c r="A72" s="42" t="s">
        <v>533</v>
      </c>
      <c r="B72" s="2" t="s">
        <v>534</v>
      </c>
      <c r="C72" s="35">
        <v>234</v>
      </c>
      <c r="D72" s="26">
        <v>7546.07</v>
      </c>
      <c r="E72" s="36">
        <v>6471.68</v>
      </c>
      <c r="F72" s="35">
        <v>31</v>
      </c>
      <c r="G72" s="26">
        <v>394</v>
      </c>
      <c r="H72" s="36">
        <v>392.77</v>
      </c>
      <c r="I72" s="35">
        <v>14</v>
      </c>
      <c r="J72" s="26">
        <v>181.01</v>
      </c>
      <c r="K72" s="36">
        <v>179.58</v>
      </c>
      <c r="L72" s="35">
        <v>28</v>
      </c>
      <c r="M72" s="26">
        <v>171.46</v>
      </c>
      <c r="N72" s="36">
        <v>169.21</v>
      </c>
      <c r="O72" s="35">
        <v>3</v>
      </c>
      <c r="P72" s="26">
        <v>3.97</v>
      </c>
      <c r="Q72" s="36">
        <v>3.94</v>
      </c>
      <c r="R72" s="35">
        <v>93</v>
      </c>
      <c r="S72" s="26">
        <v>350.05</v>
      </c>
      <c r="T72" s="36">
        <v>341.34</v>
      </c>
      <c r="U72" s="35">
        <v>39</v>
      </c>
      <c r="V72" s="26">
        <v>1587.01</v>
      </c>
      <c r="W72" s="36">
        <v>931.19</v>
      </c>
      <c r="X72" s="35" t="s">
        <v>400</v>
      </c>
      <c r="Y72" s="26" t="s">
        <v>400</v>
      </c>
      <c r="Z72" s="36" t="s">
        <v>400</v>
      </c>
      <c r="AA72" s="35">
        <v>12</v>
      </c>
      <c r="AB72" s="26">
        <v>26.14</v>
      </c>
      <c r="AC72" s="36">
        <v>25.94</v>
      </c>
      <c r="AD72" s="35">
        <v>196</v>
      </c>
      <c r="AE72" s="26">
        <v>4269.6400000000003</v>
      </c>
      <c r="AF72" s="36">
        <v>4220.78</v>
      </c>
      <c r="AG72" s="35">
        <v>24</v>
      </c>
      <c r="AH72" s="26">
        <v>177.77</v>
      </c>
      <c r="AI72" s="36">
        <v>175.69</v>
      </c>
      <c r="AJ72" s="35" t="s">
        <v>400</v>
      </c>
      <c r="AK72" s="26" t="s">
        <v>400</v>
      </c>
      <c r="AL72" s="36" t="s">
        <v>400</v>
      </c>
      <c r="AM72" s="35">
        <v>128</v>
      </c>
      <c r="AN72" s="26">
        <v>330.02</v>
      </c>
      <c r="AO72" s="36"/>
      <c r="AP72" s="5" t="str">
        <f>COUNTIF(F72:AO72,"s")/3 &amp; " "&amp;25-COUNTBLANK(F72:AO72)/3</f>
        <v>2 24,6666666666667</v>
      </c>
    </row>
    <row r="73" spans="1:42" x14ac:dyDescent="0.2">
      <c r="A73" s="42" t="s">
        <v>535</v>
      </c>
      <c r="B73" s="2" t="s">
        <v>536</v>
      </c>
      <c r="C73" s="35">
        <v>503</v>
      </c>
      <c r="D73" s="26">
        <v>16369.17</v>
      </c>
      <c r="E73" s="36">
        <v>13491.5</v>
      </c>
      <c r="F73" s="35">
        <v>120</v>
      </c>
      <c r="G73" s="26">
        <v>1234.73</v>
      </c>
      <c r="H73" s="36">
        <v>1231.74</v>
      </c>
      <c r="I73" s="35">
        <v>18</v>
      </c>
      <c r="J73" s="26">
        <v>137.93</v>
      </c>
      <c r="K73" s="36">
        <v>138.15</v>
      </c>
      <c r="L73" s="35">
        <v>102</v>
      </c>
      <c r="M73" s="26">
        <v>958.71</v>
      </c>
      <c r="N73" s="36">
        <v>956.86</v>
      </c>
      <c r="O73" s="35">
        <v>18</v>
      </c>
      <c r="P73" s="26">
        <v>48.36</v>
      </c>
      <c r="Q73" s="36">
        <v>47.95</v>
      </c>
      <c r="R73" s="35">
        <v>283</v>
      </c>
      <c r="S73" s="26">
        <v>1409.9</v>
      </c>
      <c r="T73" s="36">
        <v>1391.19</v>
      </c>
      <c r="U73" s="35">
        <v>181</v>
      </c>
      <c r="V73" s="26">
        <v>5800.38</v>
      </c>
      <c r="W73" s="36">
        <v>3607.76</v>
      </c>
      <c r="X73" s="35">
        <v>6</v>
      </c>
      <c r="Y73" s="26">
        <v>6.48</v>
      </c>
      <c r="Z73" s="36">
        <v>6.43</v>
      </c>
      <c r="AA73" s="35">
        <v>24</v>
      </c>
      <c r="AB73" s="26">
        <v>59.36</v>
      </c>
      <c r="AC73" s="36">
        <v>59.55</v>
      </c>
      <c r="AD73" s="35">
        <v>394</v>
      </c>
      <c r="AE73" s="26">
        <v>5852.7</v>
      </c>
      <c r="AF73" s="36">
        <v>5863.04</v>
      </c>
      <c r="AG73" s="35">
        <v>4</v>
      </c>
      <c r="AH73" s="26">
        <v>8.06</v>
      </c>
      <c r="AI73" s="36">
        <v>8.08</v>
      </c>
      <c r="AJ73" s="35">
        <v>186</v>
      </c>
      <c r="AK73" s="26">
        <v>268.44</v>
      </c>
      <c r="AL73" s="36">
        <v>180.75</v>
      </c>
      <c r="AM73" s="35">
        <v>258</v>
      </c>
      <c r="AN73" s="26">
        <v>584.12</v>
      </c>
      <c r="AO73" s="36"/>
      <c r="AP73" s="5" t="str">
        <f>COUNTIF(F73:AO73,"s")/3 &amp; " "&amp;25-COUNTBLANK(F73:AO73)/3</f>
        <v>0 24,6666666666667</v>
      </c>
    </row>
    <row r="74" spans="1:42" x14ac:dyDescent="0.2">
      <c r="A74" s="42" t="s">
        <v>537</v>
      </c>
      <c r="B74" s="2" t="s">
        <v>538</v>
      </c>
      <c r="C74" s="35">
        <v>316</v>
      </c>
      <c r="D74" s="26">
        <v>9073.32</v>
      </c>
      <c r="E74" s="36">
        <v>8318.9</v>
      </c>
      <c r="F74" s="35">
        <v>42</v>
      </c>
      <c r="G74" s="26">
        <v>407.04</v>
      </c>
      <c r="H74" s="36">
        <v>403.53</v>
      </c>
      <c r="I74" s="35">
        <v>11</v>
      </c>
      <c r="J74" s="26">
        <v>92.35</v>
      </c>
      <c r="K74" s="36">
        <v>92.06</v>
      </c>
      <c r="L74" s="35">
        <v>48</v>
      </c>
      <c r="M74" s="26">
        <v>467.52</v>
      </c>
      <c r="N74" s="36">
        <v>461.86</v>
      </c>
      <c r="O74" s="35">
        <v>17</v>
      </c>
      <c r="P74" s="26">
        <v>53.68</v>
      </c>
      <c r="Q74" s="36">
        <v>50.11</v>
      </c>
      <c r="R74" s="35">
        <v>127</v>
      </c>
      <c r="S74" s="26">
        <v>551.79999999999995</v>
      </c>
      <c r="T74" s="36">
        <v>537.38</v>
      </c>
      <c r="U74" s="35">
        <v>64</v>
      </c>
      <c r="V74" s="26">
        <v>892.42</v>
      </c>
      <c r="W74" s="36">
        <v>724.84</v>
      </c>
      <c r="X74" s="35">
        <v>8</v>
      </c>
      <c r="Y74" s="26">
        <v>82.48</v>
      </c>
      <c r="Z74" s="36">
        <v>81.03</v>
      </c>
      <c r="AA74" s="35">
        <v>31</v>
      </c>
      <c r="AB74" s="26">
        <v>151.5</v>
      </c>
      <c r="AC74" s="36">
        <v>150.93</v>
      </c>
      <c r="AD74" s="35">
        <v>260</v>
      </c>
      <c r="AE74" s="26">
        <v>5819.3</v>
      </c>
      <c r="AF74" s="36">
        <v>5768.11</v>
      </c>
      <c r="AG74" s="35">
        <v>5</v>
      </c>
      <c r="AH74" s="26">
        <v>17.62</v>
      </c>
      <c r="AI74" s="36">
        <v>18.03</v>
      </c>
      <c r="AJ74" s="35">
        <v>70</v>
      </c>
      <c r="AK74" s="26">
        <v>69.540000000000006</v>
      </c>
      <c r="AL74" s="36">
        <v>31.02</v>
      </c>
      <c r="AM74" s="35">
        <v>179</v>
      </c>
      <c r="AN74" s="26">
        <v>468.07</v>
      </c>
      <c r="AO74" s="36"/>
      <c r="AP74" s="5" t="str">
        <f>COUNTIF(F74:AO74,"s")/3 &amp; " "&amp;25-COUNTBLANK(F74:AO74)/3</f>
        <v>0 24,6666666666667</v>
      </c>
    </row>
    <row r="75" spans="1:42" x14ac:dyDescent="0.2">
      <c r="A75" s="42" t="s">
        <v>539</v>
      </c>
      <c r="B75" s="2" t="s">
        <v>540</v>
      </c>
      <c r="C75" s="35">
        <v>224</v>
      </c>
      <c r="D75" s="26">
        <v>5700.24</v>
      </c>
      <c r="E75" s="36">
        <v>5376.84</v>
      </c>
      <c r="F75" s="35">
        <v>24</v>
      </c>
      <c r="G75" s="26">
        <v>146.04</v>
      </c>
      <c r="H75" s="36">
        <v>145.09</v>
      </c>
      <c r="I75" s="35">
        <v>5</v>
      </c>
      <c r="J75" s="26">
        <v>44.09</v>
      </c>
      <c r="K75" s="36">
        <v>43.97</v>
      </c>
      <c r="L75" s="35">
        <v>19</v>
      </c>
      <c r="M75" s="26">
        <v>148.33000000000001</v>
      </c>
      <c r="N75" s="36">
        <v>146.91</v>
      </c>
      <c r="O75" s="35" t="s">
        <v>400</v>
      </c>
      <c r="P75" s="26" t="s">
        <v>400</v>
      </c>
      <c r="Q75" s="36" t="s">
        <v>400</v>
      </c>
      <c r="R75" s="35">
        <v>64</v>
      </c>
      <c r="S75" s="26">
        <v>213.53</v>
      </c>
      <c r="T75" s="36">
        <v>209.8</v>
      </c>
      <c r="U75" s="35">
        <v>19</v>
      </c>
      <c r="V75" s="26">
        <v>196.17</v>
      </c>
      <c r="W75" s="36">
        <v>169.62</v>
      </c>
      <c r="X75" s="35"/>
      <c r="Y75" s="26"/>
      <c r="Z75" s="36"/>
      <c r="AA75" s="35">
        <v>12</v>
      </c>
      <c r="AB75" s="26">
        <v>108.4</v>
      </c>
      <c r="AC75" s="36">
        <v>106.69</v>
      </c>
      <c r="AD75" s="35">
        <v>207</v>
      </c>
      <c r="AE75" s="26">
        <v>4576.05</v>
      </c>
      <c r="AF75" s="36">
        <v>4536.72</v>
      </c>
      <c r="AG75" s="35" t="s">
        <v>400</v>
      </c>
      <c r="AH75" s="26" t="s">
        <v>400</v>
      </c>
      <c r="AI75" s="36" t="s">
        <v>400</v>
      </c>
      <c r="AJ75" s="35">
        <v>49</v>
      </c>
      <c r="AK75" s="26">
        <v>25.24</v>
      </c>
      <c r="AL75" s="36">
        <v>7.2</v>
      </c>
      <c r="AM75" s="35">
        <v>120</v>
      </c>
      <c r="AN75" s="26">
        <v>231.71</v>
      </c>
      <c r="AO75" s="36"/>
      <c r="AP75" s="5" t="str">
        <f>COUNTIF(F75:AO75,"s")/3 &amp; " "&amp;25-COUNTBLANK(F75:AO75)/3</f>
        <v>2 23,6666666666667</v>
      </c>
    </row>
    <row r="76" spans="1:42" x14ac:dyDescent="0.2">
      <c r="A76" s="42" t="s">
        <v>541</v>
      </c>
      <c r="B76" s="2" t="s">
        <v>542</v>
      </c>
      <c r="C76" s="35">
        <v>179</v>
      </c>
      <c r="D76" s="26">
        <v>8319.93</v>
      </c>
      <c r="E76" s="36">
        <v>7187.93</v>
      </c>
      <c r="F76" s="35">
        <v>86</v>
      </c>
      <c r="G76" s="26">
        <v>1449.94</v>
      </c>
      <c r="H76" s="36">
        <v>1448.9</v>
      </c>
      <c r="I76" s="35">
        <v>36</v>
      </c>
      <c r="J76" s="26">
        <v>343.55</v>
      </c>
      <c r="K76" s="36">
        <v>342.63</v>
      </c>
      <c r="L76" s="35">
        <v>87</v>
      </c>
      <c r="M76" s="26">
        <v>1159.8699999999999</v>
      </c>
      <c r="N76" s="36">
        <v>1156.1099999999999</v>
      </c>
      <c r="O76" s="35">
        <v>20</v>
      </c>
      <c r="P76" s="26">
        <v>135.03</v>
      </c>
      <c r="Q76" s="36">
        <v>134.41</v>
      </c>
      <c r="R76" s="35">
        <v>114</v>
      </c>
      <c r="S76" s="26">
        <v>1160.1199999999999</v>
      </c>
      <c r="T76" s="36">
        <v>1144.9100000000001</v>
      </c>
      <c r="U76" s="35">
        <v>113</v>
      </c>
      <c r="V76" s="26">
        <v>2773.19</v>
      </c>
      <c r="W76" s="36">
        <v>1964.41</v>
      </c>
      <c r="X76" s="35">
        <v>13</v>
      </c>
      <c r="Y76" s="26">
        <v>31.47</v>
      </c>
      <c r="Z76" s="36">
        <v>31.46</v>
      </c>
      <c r="AA76" s="35">
        <v>25</v>
      </c>
      <c r="AB76" s="26">
        <v>58.07</v>
      </c>
      <c r="AC76" s="36">
        <v>58.22</v>
      </c>
      <c r="AD76" s="35">
        <v>72</v>
      </c>
      <c r="AE76" s="26">
        <v>693.65</v>
      </c>
      <c r="AF76" s="36">
        <v>659.08</v>
      </c>
      <c r="AG76" s="35">
        <v>32</v>
      </c>
      <c r="AH76" s="26">
        <v>162.77000000000001</v>
      </c>
      <c r="AI76" s="36">
        <v>163.33000000000001</v>
      </c>
      <c r="AJ76" s="35">
        <v>64</v>
      </c>
      <c r="AK76" s="26">
        <v>108.03</v>
      </c>
      <c r="AL76" s="36">
        <v>83.83</v>
      </c>
      <c r="AM76" s="35">
        <v>92</v>
      </c>
      <c r="AN76" s="26">
        <v>244.24</v>
      </c>
      <c r="AO76" s="36">
        <v>0.64</v>
      </c>
      <c r="AP76" s="5" t="str">
        <f>COUNTIF(F76:AO76,"s")/3 &amp; " "&amp;25-COUNTBLANK(F76:AO76)/3</f>
        <v>0 25</v>
      </c>
    </row>
    <row r="77" spans="1:42" x14ac:dyDescent="0.2">
      <c r="A77" s="42" t="s">
        <v>543</v>
      </c>
      <c r="B77" s="2" t="s">
        <v>544</v>
      </c>
      <c r="C77" s="35">
        <v>292</v>
      </c>
      <c r="D77" s="26">
        <v>12583.03</v>
      </c>
      <c r="E77" s="36">
        <v>11157.88</v>
      </c>
      <c r="F77" s="35">
        <v>68</v>
      </c>
      <c r="G77" s="26">
        <v>2874.74</v>
      </c>
      <c r="H77" s="36">
        <v>2820.69</v>
      </c>
      <c r="I77" s="35">
        <v>15</v>
      </c>
      <c r="J77" s="26">
        <v>218.32</v>
      </c>
      <c r="K77" s="36">
        <v>216.17</v>
      </c>
      <c r="L77" s="35">
        <v>70</v>
      </c>
      <c r="M77" s="26">
        <v>862.31</v>
      </c>
      <c r="N77" s="36">
        <v>855.04</v>
      </c>
      <c r="O77" s="35">
        <v>14</v>
      </c>
      <c r="P77" s="26">
        <v>57.86</v>
      </c>
      <c r="Q77" s="36">
        <v>56.34</v>
      </c>
      <c r="R77" s="35">
        <v>124</v>
      </c>
      <c r="S77" s="26">
        <v>877.33</v>
      </c>
      <c r="T77" s="36">
        <v>853.27</v>
      </c>
      <c r="U77" s="35">
        <v>100</v>
      </c>
      <c r="V77" s="26">
        <v>2425.9499999999998</v>
      </c>
      <c r="W77" s="36">
        <v>1762.12</v>
      </c>
      <c r="X77" s="35"/>
      <c r="Y77" s="26"/>
      <c r="Z77" s="36"/>
      <c r="AA77" s="35">
        <v>21</v>
      </c>
      <c r="AB77" s="26">
        <v>512.03</v>
      </c>
      <c r="AC77" s="36">
        <v>499.37</v>
      </c>
      <c r="AD77" s="35">
        <v>174</v>
      </c>
      <c r="AE77" s="26">
        <v>4104.29</v>
      </c>
      <c r="AF77" s="36">
        <v>4084.31</v>
      </c>
      <c r="AG77" s="35">
        <v>6</v>
      </c>
      <c r="AH77" s="26">
        <v>3.08</v>
      </c>
      <c r="AI77" s="36">
        <v>3.18</v>
      </c>
      <c r="AJ77" s="35">
        <v>73</v>
      </c>
      <c r="AK77" s="26">
        <v>53.05</v>
      </c>
      <c r="AL77" s="36">
        <v>4.41</v>
      </c>
      <c r="AM77" s="35">
        <v>124</v>
      </c>
      <c r="AN77" s="26">
        <v>594.07000000000005</v>
      </c>
      <c r="AO77" s="36">
        <v>2.98</v>
      </c>
      <c r="AP77" s="5" t="str">
        <f>COUNTIF(F77:AO77,"s")/3 &amp; " "&amp;25-COUNTBLANK(F77:AO77)/3</f>
        <v>0 24</v>
      </c>
    </row>
    <row r="78" spans="1:42" x14ac:dyDescent="0.2">
      <c r="A78" s="42" t="s">
        <v>545</v>
      </c>
      <c r="B78" s="2" t="s">
        <v>546</v>
      </c>
      <c r="C78" s="35">
        <v>362</v>
      </c>
      <c r="D78" s="26">
        <v>13999.74</v>
      </c>
      <c r="E78" s="36">
        <v>12593.97</v>
      </c>
      <c r="F78" s="35">
        <v>163</v>
      </c>
      <c r="G78" s="26">
        <v>2595.62</v>
      </c>
      <c r="H78" s="36">
        <v>2601.0700000000002</v>
      </c>
      <c r="I78" s="35">
        <v>67</v>
      </c>
      <c r="J78" s="26">
        <v>890.85</v>
      </c>
      <c r="K78" s="36">
        <v>896.73</v>
      </c>
      <c r="L78" s="35">
        <v>104</v>
      </c>
      <c r="M78" s="26">
        <v>850.42</v>
      </c>
      <c r="N78" s="36">
        <v>847.62</v>
      </c>
      <c r="O78" s="35">
        <v>13</v>
      </c>
      <c r="P78" s="26">
        <v>40.58</v>
      </c>
      <c r="Q78" s="36">
        <v>39.71</v>
      </c>
      <c r="R78" s="35">
        <v>231</v>
      </c>
      <c r="S78" s="26">
        <v>1665.65</v>
      </c>
      <c r="T78" s="36">
        <v>1652.06</v>
      </c>
      <c r="U78" s="35">
        <v>124</v>
      </c>
      <c r="V78" s="26">
        <v>2295.77</v>
      </c>
      <c r="W78" s="36">
        <v>1399.01</v>
      </c>
      <c r="X78" s="35">
        <v>4</v>
      </c>
      <c r="Y78" s="26">
        <v>11.31</v>
      </c>
      <c r="Z78" s="36">
        <v>11.94</v>
      </c>
      <c r="AA78" s="35">
        <v>59</v>
      </c>
      <c r="AB78" s="26">
        <v>228.25</v>
      </c>
      <c r="AC78" s="36">
        <v>227.77</v>
      </c>
      <c r="AD78" s="35">
        <v>276</v>
      </c>
      <c r="AE78" s="26">
        <v>4737.6000000000004</v>
      </c>
      <c r="AF78" s="36">
        <v>4770.26</v>
      </c>
      <c r="AG78" s="35">
        <v>16</v>
      </c>
      <c r="AH78" s="26">
        <v>60.87</v>
      </c>
      <c r="AI78" s="36">
        <v>56.75</v>
      </c>
      <c r="AJ78" s="35">
        <v>189</v>
      </c>
      <c r="AK78" s="26">
        <v>215.14</v>
      </c>
      <c r="AL78" s="36">
        <v>91.05</v>
      </c>
      <c r="AM78" s="35">
        <v>165</v>
      </c>
      <c r="AN78" s="26">
        <v>407.68</v>
      </c>
      <c r="AO78" s="36"/>
      <c r="AP78" s="5" t="str">
        <f>COUNTIF(F78:AO78,"s")/3 &amp; " "&amp;25-COUNTBLANK(F78:AO78)/3</f>
        <v>0 24,6666666666667</v>
      </c>
    </row>
    <row r="79" spans="1:42" x14ac:dyDescent="0.2">
      <c r="A79" s="42" t="s">
        <v>547</v>
      </c>
      <c r="B79" s="2" t="s">
        <v>548</v>
      </c>
      <c r="C79" s="35">
        <v>281</v>
      </c>
      <c r="D79" s="26">
        <v>9953.9699999999993</v>
      </c>
      <c r="E79" s="36">
        <v>8852.8799999999992</v>
      </c>
      <c r="F79" s="35">
        <v>58</v>
      </c>
      <c r="G79" s="26">
        <v>1038.72</v>
      </c>
      <c r="H79" s="36">
        <v>1028.1300000000001</v>
      </c>
      <c r="I79" s="35">
        <v>5</v>
      </c>
      <c r="J79" s="26">
        <v>54.01</v>
      </c>
      <c r="K79" s="36">
        <v>53.7</v>
      </c>
      <c r="L79" s="35">
        <v>67</v>
      </c>
      <c r="M79" s="26">
        <v>669.03</v>
      </c>
      <c r="N79" s="36">
        <v>657.98</v>
      </c>
      <c r="O79" s="35">
        <v>11</v>
      </c>
      <c r="P79" s="26">
        <v>46.18</v>
      </c>
      <c r="Q79" s="36">
        <v>45.85</v>
      </c>
      <c r="R79" s="35">
        <v>123</v>
      </c>
      <c r="S79" s="26">
        <v>774.44</v>
      </c>
      <c r="T79" s="36">
        <v>762.09</v>
      </c>
      <c r="U79" s="35">
        <v>102</v>
      </c>
      <c r="V79" s="26">
        <v>2749.36</v>
      </c>
      <c r="W79" s="36">
        <v>1969.57</v>
      </c>
      <c r="X79" s="35">
        <v>4</v>
      </c>
      <c r="Y79" s="26">
        <v>21.14</v>
      </c>
      <c r="Z79" s="36">
        <v>20.75</v>
      </c>
      <c r="AA79" s="35">
        <v>22</v>
      </c>
      <c r="AB79" s="26">
        <v>256.72000000000003</v>
      </c>
      <c r="AC79" s="36">
        <v>259.06</v>
      </c>
      <c r="AD79" s="35">
        <v>180</v>
      </c>
      <c r="AE79" s="26">
        <v>4038.84</v>
      </c>
      <c r="AF79" s="36">
        <v>4029.39</v>
      </c>
      <c r="AG79" s="35" t="s">
        <v>400</v>
      </c>
      <c r="AH79" s="26" t="s">
        <v>400</v>
      </c>
      <c r="AI79" s="36" t="s">
        <v>400</v>
      </c>
      <c r="AJ79" s="35" t="s">
        <v>400</v>
      </c>
      <c r="AK79" s="26" t="s">
        <v>400</v>
      </c>
      <c r="AL79" s="36" t="s">
        <v>400</v>
      </c>
      <c r="AM79" s="35">
        <v>121</v>
      </c>
      <c r="AN79" s="26">
        <v>252.3</v>
      </c>
      <c r="AO79" s="36"/>
      <c r="AP79" s="5" t="str">
        <f>COUNTIF(F79:AO79,"s")/3 &amp; " "&amp;25-COUNTBLANK(F79:AO79)/3</f>
        <v>2 24,6666666666667</v>
      </c>
    </row>
    <row r="80" spans="1:42" x14ac:dyDescent="0.2">
      <c r="A80" s="42" t="s">
        <v>549</v>
      </c>
      <c r="B80" s="2" t="s">
        <v>550</v>
      </c>
      <c r="C80" s="35">
        <v>220</v>
      </c>
      <c r="D80" s="26">
        <v>33363.949999999997</v>
      </c>
      <c r="E80" s="36">
        <v>22609.52</v>
      </c>
      <c r="F80" s="35">
        <v>49</v>
      </c>
      <c r="G80" s="26">
        <v>673.39</v>
      </c>
      <c r="H80" s="36">
        <v>669.49</v>
      </c>
      <c r="I80" s="35">
        <v>7</v>
      </c>
      <c r="J80" s="26">
        <v>6.65</v>
      </c>
      <c r="K80" s="36">
        <v>6.73</v>
      </c>
      <c r="L80" s="35">
        <v>46</v>
      </c>
      <c r="M80" s="26">
        <v>806.12</v>
      </c>
      <c r="N80" s="36">
        <v>802.47</v>
      </c>
      <c r="O80" s="35">
        <v>29</v>
      </c>
      <c r="P80" s="26">
        <v>120.8</v>
      </c>
      <c r="Q80" s="36">
        <v>119.11</v>
      </c>
      <c r="R80" s="35">
        <v>84</v>
      </c>
      <c r="S80" s="26">
        <v>918.64</v>
      </c>
      <c r="T80" s="36">
        <v>912.58</v>
      </c>
      <c r="U80" s="35">
        <v>172</v>
      </c>
      <c r="V80" s="26">
        <v>30287.84</v>
      </c>
      <c r="W80" s="36">
        <v>19734.52</v>
      </c>
      <c r="X80" s="35">
        <v>25</v>
      </c>
      <c r="Y80" s="26">
        <v>3.51</v>
      </c>
      <c r="Z80" s="36">
        <v>3.39</v>
      </c>
      <c r="AA80" s="35">
        <v>38</v>
      </c>
      <c r="AB80" s="26">
        <v>31.64</v>
      </c>
      <c r="AC80" s="36">
        <v>30.85</v>
      </c>
      <c r="AD80" s="35">
        <v>58</v>
      </c>
      <c r="AE80" s="26">
        <v>305.49</v>
      </c>
      <c r="AF80" s="36">
        <v>302.18</v>
      </c>
      <c r="AG80" s="35">
        <v>3</v>
      </c>
      <c r="AH80" s="26">
        <v>25.6</v>
      </c>
      <c r="AI80" s="36">
        <v>25.44</v>
      </c>
      <c r="AJ80" s="35">
        <v>17</v>
      </c>
      <c r="AK80" s="26">
        <v>8.56</v>
      </c>
      <c r="AL80" s="36">
        <v>2.76</v>
      </c>
      <c r="AM80" s="35">
        <v>69</v>
      </c>
      <c r="AN80" s="26">
        <v>175.71</v>
      </c>
      <c r="AO80" s="36"/>
      <c r="AP80" s="5" t="str">
        <f>COUNTIF(F80:AO80,"s")/3 &amp; " "&amp;25-COUNTBLANK(F80:AO80)/3</f>
        <v>0 24,6666666666667</v>
      </c>
    </row>
    <row r="81" spans="1:42" x14ac:dyDescent="0.2">
      <c r="A81" s="42" t="s">
        <v>551</v>
      </c>
      <c r="B81" s="2" t="s">
        <v>552</v>
      </c>
      <c r="C81" s="35">
        <v>106</v>
      </c>
      <c r="D81" s="26">
        <v>2513.13</v>
      </c>
      <c r="E81" s="36">
        <v>2245.6</v>
      </c>
      <c r="F81" s="35">
        <v>13</v>
      </c>
      <c r="G81" s="26">
        <v>208.21</v>
      </c>
      <c r="H81" s="36">
        <v>207.94</v>
      </c>
      <c r="I81" s="35">
        <v>4</v>
      </c>
      <c r="J81" s="26">
        <v>33.92</v>
      </c>
      <c r="K81" s="36">
        <v>33.729999999999997</v>
      </c>
      <c r="L81" s="35">
        <v>9</v>
      </c>
      <c r="M81" s="26">
        <v>152.37</v>
      </c>
      <c r="N81" s="36">
        <v>153.26</v>
      </c>
      <c r="O81" s="35" t="s">
        <v>400</v>
      </c>
      <c r="P81" s="26" t="s">
        <v>400</v>
      </c>
      <c r="Q81" s="36" t="s">
        <v>400</v>
      </c>
      <c r="R81" s="35">
        <v>31</v>
      </c>
      <c r="S81" s="26">
        <v>165.05</v>
      </c>
      <c r="T81" s="36">
        <v>163.82</v>
      </c>
      <c r="U81" s="35">
        <v>6</v>
      </c>
      <c r="V81" s="26">
        <v>537.41</v>
      </c>
      <c r="W81" s="36">
        <v>360.85</v>
      </c>
      <c r="X81" s="35" t="s">
        <v>400</v>
      </c>
      <c r="Y81" s="26" t="s">
        <v>400</v>
      </c>
      <c r="Z81" s="36" t="s">
        <v>400</v>
      </c>
      <c r="AA81" s="35">
        <v>4</v>
      </c>
      <c r="AB81" s="26">
        <v>8.56</v>
      </c>
      <c r="AC81" s="36">
        <v>8.2200000000000006</v>
      </c>
      <c r="AD81" s="35">
        <v>95</v>
      </c>
      <c r="AE81" s="26">
        <v>1270.6199999999999</v>
      </c>
      <c r="AF81" s="36">
        <v>1267.57</v>
      </c>
      <c r="AG81" s="35">
        <v>6</v>
      </c>
      <c r="AH81" s="26">
        <v>23.56</v>
      </c>
      <c r="AI81" s="36">
        <v>23.85</v>
      </c>
      <c r="AJ81" s="35">
        <v>20</v>
      </c>
      <c r="AK81" s="26">
        <v>28.1</v>
      </c>
      <c r="AL81" s="36">
        <v>19.440000000000001</v>
      </c>
      <c r="AM81" s="35">
        <v>51</v>
      </c>
      <c r="AN81" s="26">
        <v>78.39</v>
      </c>
      <c r="AO81" s="36"/>
      <c r="AP81" s="5" t="str">
        <f>COUNTIF(F81:AO81,"s")/3 &amp; " "&amp;25-COUNTBLANK(F81:AO81)/3</f>
        <v>2 24,6666666666667</v>
      </c>
    </row>
    <row r="82" spans="1:42" x14ac:dyDescent="0.2">
      <c r="A82" s="42" t="s">
        <v>553</v>
      </c>
      <c r="B82" s="2" t="s">
        <v>554</v>
      </c>
      <c r="C82" s="35">
        <v>11</v>
      </c>
      <c r="D82" s="26">
        <v>48.26</v>
      </c>
      <c r="E82" s="36">
        <v>42.35</v>
      </c>
      <c r="F82" s="35">
        <v>3</v>
      </c>
      <c r="G82" s="26">
        <v>6.89</v>
      </c>
      <c r="H82" s="36">
        <v>6.85</v>
      </c>
      <c r="I82" s="35"/>
      <c r="J82" s="26"/>
      <c r="K82" s="36"/>
      <c r="L82" s="35" t="s">
        <v>400</v>
      </c>
      <c r="M82" s="26" t="s">
        <v>400</v>
      </c>
      <c r="N82" s="36" t="s">
        <v>400</v>
      </c>
      <c r="O82" s="35" t="s">
        <v>400</v>
      </c>
      <c r="P82" s="26" t="s">
        <v>400</v>
      </c>
      <c r="Q82" s="36" t="s">
        <v>400</v>
      </c>
      <c r="R82" s="35" t="s">
        <v>400</v>
      </c>
      <c r="S82" s="26" t="s">
        <v>400</v>
      </c>
      <c r="T82" s="36" t="s">
        <v>400</v>
      </c>
      <c r="U82" s="35">
        <v>6</v>
      </c>
      <c r="V82" s="26">
        <v>26.7</v>
      </c>
      <c r="W82" s="36">
        <v>22.61</v>
      </c>
      <c r="X82" s="35"/>
      <c r="Y82" s="26"/>
      <c r="Z82" s="36"/>
      <c r="AA82" s="35" t="s">
        <v>400</v>
      </c>
      <c r="AB82" s="26" t="s">
        <v>400</v>
      </c>
      <c r="AC82" s="36" t="s">
        <v>400</v>
      </c>
      <c r="AD82" s="35">
        <v>3</v>
      </c>
      <c r="AE82" s="26">
        <v>4.54</v>
      </c>
      <c r="AF82" s="36">
        <v>4.5199999999999996</v>
      </c>
      <c r="AG82" s="35"/>
      <c r="AH82" s="26"/>
      <c r="AI82" s="36"/>
      <c r="AJ82" s="35"/>
      <c r="AK82" s="26"/>
      <c r="AL82" s="36"/>
      <c r="AM82" s="35" t="s">
        <v>400</v>
      </c>
      <c r="AN82" s="26" t="s">
        <v>400</v>
      </c>
      <c r="AO82" s="36" t="s">
        <v>400</v>
      </c>
      <c r="AP82" s="5" t="str">
        <f>COUNTIF(F82:AO82,"s")/3 &amp; " "&amp;25-COUNTBLANK(F82:AO82)/3</f>
        <v>5 21</v>
      </c>
    </row>
    <row r="83" spans="1:42" x14ac:dyDescent="0.2">
      <c r="A83" s="42" t="s">
        <v>555</v>
      </c>
      <c r="B83" s="2" t="s">
        <v>556</v>
      </c>
      <c r="C83" s="35">
        <v>82</v>
      </c>
      <c r="D83" s="26">
        <v>2557.9699999999998</v>
      </c>
      <c r="E83" s="36">
        <v>2402.41</v>
      </c>
      <c r="F83" s="35">
        <v>31</v>
      </c>
      <c r="G83" s="26">
        <v>483.99</v>
      </c>
      <c r="H83" s="36">
        <v>485.58</v>
      </c>
      <c r="I83" s="35">
        <v>10</v>
      </c>
      <c r="J83" s="26">
        <v>100.28</v>
      </c>
      <c r="K83" s="36">
        <v>100.29</v>
      </c>
      <c r="L83" s="35">
        <v>28</v>
      </c>
      <c r="M83" s="26">
        <v>299.44</v>
      </c>
      <c r="N83" s="36">
        <v>298.3</v>
      </c>
      <c r="O83" s="35">
        <v>5</v>
      </c>
      <c r="P83" s="26">
        <v>33.24</v>
      </c>
      <c r="Q83" s="36">
        <v>33.049999999999997</v>
      </c>
      <c r="R83" s="35">
        <v>31</v>
      </c>
      <c r="S83" s="26">
        <v>180.97</v>
      </c>
      <c r="T83" s="36">
        <v>179.64</v>
      </c>
      <c r="U83" s="35">
        <v>22</v>
      </c>
      <c r="V83" s="26">
        <v>410.71</v>
      </c>
      <c r="W83" s="36">
        <v>309.22000000000003</v>
      </c>
      <c r="X83" s="35"/>
      <c r="Y83" s="26"/>
      <c r="Z83" s="36"/>
      <c r="AA83" s="35">
        <v>12</v>
      </c>
      <c r="AB83" s="26">
        <v>139.59</v>
      </c>
      <c r="AC83" s="36">
        <v>138.62</v>
      </c>
      <c r="AD83" s="35">
        <v>35</v>
      </c>
      <c r="AE83" s="26">
        <v>837.77</v>
      </c>
      <c r="AF83" s="36">
        <v>839.27</v>
      </c>
      <c r="AG83" s="35"/>
      <c r="AH83" s="26"/>
      <c r="AI83" s="36"/>
      <c r="AJ83" s="35">
        <v>23</v>
      </c>
      <c r="AK83" s="26">
        <v>29.68</v>
      </c>
      <c r="AL83" s="36">
        <v>18.440000000000001</v>
      </c>
      <c r="AM83" s="35">
        <v>28</v>
      </c>
      <c r="AN83" s="26">
        <v>42.3</v>
      </c>
      <c r="AO83" s="36"/>
      <c r="AP83" s="5" t="str">
        <f>COUNTIF(F83:AO83,"s")/3 &amp; " "&amp;25-COUNTBLANK(F83:AO83)/3</f>
        <v>0 22,6666666666667</v>
      </c>
    </row>
    <row r="84" spans="1:42" x14ac:dyDescent="0.2">
      <c r="A84" s="42" t="s">
        <v>557</v>
      </c>
      <c r="B84" s="2" t="s">
        <v>558</v>
      </c>
      <c r="C84" s="35">
        <v>659</v>
      </c>
      <c r="D84" s="26">
        <v>42331.54</v>
      </c>
      <c r="E84" s="36">
        <v>41663.5</v>
      </c>
      <c r="F84" s="35">
        <v>406</v>
      </c>
      <c r="G84" s="26">
        <v>17279.11</v>
      </c>
      <c r="H84" s="36">
        <v>17405.84</v>
      </c>
      <c r="I84" s="35">
        <v>278</v>
      </c>
      <c r="J84" s="26">
        <v>8140.39</v>
      </c>
      <c r="K84" s="36">
        <v>8203.6200000000008</v>
      </c>
      <c r="L84" s="35">
        <v>290</v>
      </c>
      <c r="M84" s="26">
        <v>4693.5</v>
      </c>
      <c r="N84" s="36">
        <v>4718.5600000000004</v>
      </c>
      <c r="O84" s="35">
        <v>53</v>
      </c>
      <c r="P84" s="26">
        <v>593.07000000000005</v>
      </c>
      <c r="Q84" s="36">
        <v>595.4</v>
      </c>
      <c r="R84" s="35">
        <v>493</v>
      </c>
      <c r="S84" s="26">
        <v>4176.32</v>
      </c>
      <c r="T84" s="36">
        <v>4161.76</v>
      </c>
      <c r="U84" s="35">
        <v>427</v>
      </c>
      <c r="V84" s="26">
        <v>6872.79</v>
      </c>
      <c r="W84" s="36">
        <v>6449.75</v>
      </c>
      <c r="X84" s="35">
        <v>18</v>
      </c>
      <c r="Y84" s="26">
        <v>6.64</v>
      </c>
      <c r="Z84" s="36">
        <v>6.6</v>
      </c>
      <c r="AA84" s="35">
        <v>26</v>
      </c>
      <c r="AB84" s="26">
        <v>31.3</v>
      </c>
      <c r="AC84" s="36">
        <v>31.47</v>
      </c>
      <c r="AD84" s="35">
        <v>32</v>
      </c>
      <c r="AE84" s="26">
        <v>76.03</v>
      </c>
      <c r="AF84" s="36">
        <v>75.16</v>
      </c>
      <c r="AG84" s="35">
        <v>7</v>
      </c>
      <c r="AH84" s="26">
        <v>5.1100000000000003</v>
      </c>
      <c r="AI84" s="36">
        <v>5.0999999999999996</v>
      </c>
      <c r="AJ84" s="35">
        <v>315</v>
      </c>
      <c r="AK84" s="26">
        <v>293.83999999999997</v>
      </c>
      <c r="AL84" s="36">
        <v>10.24</v>
      </c>
      <c r="AM84" s="35">
        <v>250</v>
      </c>
      <c r="AN84" s="26">
        <v>163.44</v>
      </c>
      <c r="AO84" s="36"/>
      <c r="AP84" s="5" t="str">
        <f>COUNTIF(F84:AO84,"s")/3 &amp; " "&amp;25-COUNTBLANK(F84:AO84)/3</f>
        <v>0 24,6666666666667</v>
      </c>
    </row>
    <row r="85" spans="1:42" x14ac:dyDescent="0.2">
      <c r="A85" s="42" t="s">
        <v>559</v>
      </c>
      <c r="B85" s="2" t="s">
        <v>560</v>
      </c>
      <c r="C85" s="35">
        <v>589</v>
      </c>
      <c r="D85" s="26">
        <v>47656.92</v>
      </c>
      <c r="E85" s="36">
        <v>40938.82</v>
      </c>
      <c r="F85" s="35">
        <v>179</v>
      </c>
      <c r="G85" s="26">
        <v>3654.28</v>
      </c>
      <c r="H85" s="36">
        <v>3661.98</v>
      </c>
      <c r="I85" s="35">
        <v>52</v>
      </c>
      <c r="J85" s="26">
        <v>555.22</v>
      </c>
      <c r="K85" s="36">
        <v>557.04999999999995</v>
      </c>
      <c r="L85" s="35">
        <v>106</v>
      </c>
      <c r="M85" s="26">
        <v>787.53</v>
      </c>
      <c r="N85" s="36">
        <v>789.85</v>
      </c>
      <c r="O85" s="35">
        <v>50</v>
      </c>
      <c r="P85" s="26">
        <v>320.83999999999997</v>
      </c>
      <c r="Q85" s="36">
        <v>321.2</v>
      </c>
      <c r="R85" s="35">
        <v>215</v>
      </c>
      <c r="S85" s="26">
        <v>1318.52</v>
      </c>
      <c r="T85" s="36">
        <v>1316.17</v>
      </c>
      <c r="U85" s="35">
        <v>567</v>
      </c>
      <c r="V85" s="26">
        <v>40883.11</v>
      </c>
      <c r="W85" s="36">
        <v>34261.360000000001</v>
      </c>
      <c r="X85" s="35">
        <v>17</v>
      </c>
      <c r="Y85" s="26">
        <v>5.5</v>
      </c>
      <c r="Z85" s="36">
        <v>5.54</v>
      </c>
      <c r="AA85" s="35">
        <v>16</v>
      </c>
      <c r="AB85" s="26">
        <v>12.05</v>
      </c>
      <c r="AC85" s="36">
        <v>12.04</v>
      </c>
      <c r="AD85" s="35">
        <v>16</v>
      </c>
      <c r="AE85" s="26">
        <v>11.62</v>
      </c>
      <c r="AF85" s="36">
        <v>11.59</v>
      </c>
      <c r="AG85" s="35" t="s">
        <v>400</v>
      </c>
      <c r="AH85" s="26" t="s">
        <v>400</v>
      </c>
      <c r="AI85" s="36" t="s">
        <v>400</v>
      </c>
      <c r="AJ85" s="35" t="s">
        <v>400</v>
      </c>
      <c r="AK85" s="26" t="s">
        <v>400</v>
      </c>
      <c r="AL85" s="36" t="s">
        <v>400</v>
      </c>
      <c r="AM85" s="35">
        <v>126</v>
      </c>
      <c r="AN85" s="26">
        <v>78.53</v>
      </c>
      <c r="AO85" s="36"/>
      <c r="AP85" s="5" t="str">
        <f>COUNTIF(F85:AO85,"s")/3 &amp; " "&amp;25-COUNTBLANK(F85:AO85)/3</f>
        <v>2 24,6666666666667</v>
      </c>
    </row>
    <row r="86" spans="1:42" x14ac:dyDescent="0.2">
      <c r="A86" s="42" t="s">
        <v>561</v>
      </c>
      <c r="B86" s="2" t="s">
        <v>562</v>
      </c>
      <c r="C86" s="35">
        <v>59</v>
      </c>
      <c r="D86" s="26">
        <v>1948.7</v>
      </c>
      <c r="E86" s="36">
        <v>1899.99</v>
      </c>
      <c r="F86" s="35">
        <v>31</v>
      </c>
      <c r="G86" s="26">
        <v>799.55</v>
      </c>
      <c r="H86" s="36">
        <v>800.71</v>
      </c>
      <c r="I86" s="35">
        <v>20</v>
      </c>
      <c r="J86" s="26">
        <v>352.83</v>
      </c>
      <c r="K86" s="36">
        <v>352.33</v>
      </c>
      <c r="L86" s="35">
        <v>19</v>
      </c>
      <c r="M86" s="26">
        <v>157.86000000000001</v>
      </c>
      <c r="N86" s="36">
        <v>158.02000000000001</v>
      </c>
      <c r="O86" s="35">
        <v>6</v>
      </c>
      <c r="P86" s="26">
        <v>9.27</v>
      </c>
      <c r="Q86" s="36">
        <v>9.26</v>
      </c>
      <c r="R86" s="35">
        <v>40</v>
      </c>
      <c r="S86" s="26">
        <v>338.23</v>
      </c>
      <c r="T86" s="36">
        <v>336.97</v>
      </c>
      <c r="U86" s="35">
        <v>22</v>
      </c>
      <c r="V86" s="26">
        <v>156.84</v>
      </c>
      <c r="W86" s="36">
        <v>152.04</v>
      </c>
      <c r="X86" s="35"/>
      <c r="Y86" s="26"/>
      <c r="Z86" s="36"/>
      <c r="AA86" s="35">
        <v>9</v>
      </c>
      <c r="AB86" s="26">
        <v>74.88</v>
      </c>
      <c r="AC86" s="36">
        <v>76.25</v>
      </c>
      <c r="AD86" s="35">
        <v>5</v>
      </c>
      <c r="AE86" s="26">
        <v>2.25</v>
      </c>
      <c r="AF86" s="36">
        <v>2.09</v>
      </c>
      <c r="AG86" s="35" t="s">
        <v>400</v>
      </c>
      <c r="AH86" s="26" t="s">
        <v>400</v>
      </c>
      <c r="AI86" s="36" t="s">
        <v>400</v>
      </c>
      <c r="AJ86" s="35" t="s">
        <v>400</v>
      </c>
      <c r="AK86" s="26" t="s">
        <v>400</v>
      </c>
      <c r="AL86" s="36" t="s">
        <v>400</v>
      </c>
      <c r="AM86" s="35">
        <v>23</v>
      </c>
      <c r="AN86" s="26">
        <v>39.049999999999997</v>
      </c>
      <c r="AO86" s="36"/>
      <c r="AP86" s="5" t="str">
        <f>COUNTIF(F86:AO86,"s")/3 &amp; " "&amp;25-COUNTBLANK(F86:AO86)/3</f>
        <v>2 23,6666666666667</v>
      </c>
    </row>
    <row r="87" spans="1:42" x14ac:dyDescent="0.2">
      <c r="A87" s="42" t="s">
        <v>563</v>
      </c>
      <c r="B87" s="2" t="s">
        <v>564</v>
      </c>
      <c r="C87" s="35">
        <v>95</v>
      </c>
      <c r="D87" s="26">
        <v>3706.44</v>
      </c>
      <c r="E87" s="36">
        <v>3676.32</v>
      </c>
      <c r="F87" s="35">
        <v>61</v>
      </c>
      <c r="G87" s="26">
        <v>1837.03</v>
      </c>
      <c r="H87" s="36">
        <v>1850.36</v>
      </c>
      <c r="I87" s="35">
        <v>33</v>
      </c>
      <c r="J87" s="26">
        <v>656.9</v>
      </c>
      <c r="K87" s="36">
        <v>660.55</v>
      </c>
      <c r="L87" s="35">
        <v>32</v>
      </c>
      <c r="M87" s="26">
        <v>576.83000000000004</v>
      </c>
      <c r="N87" s="36">
        <v>580.22</v>
      </c>
      <c r="O87" s="35" t="s">
        <v>400</v>
      </c>
      <c r="P87" s="26" t="s">
        <v>400</v>
      </c>
      <c r="Q87" s="36" t="s">
        <v>400</v>
      </c>
      <c r="R87" s="35">
        <v>70</v>
      </c>
      <c r="S87" s="26">
        <v>469.74</v>
      </c>
      <c r="T87" s="36">
        <v>469.51</v>
      </c>
      <c r="U87" s="35">
        <v>32</v>
      </c>
      <c r="V87" s="26">
        <v>117.37</v>
      </c>
      <c r="W87" s="36">
        <v>110.99</v>
      </c>
      <c r="X87" s="35"/>
      <c r="Y87" s="26"/>
      <c r="Z87" s="36"/>
      <c r="AA87" s="35">
        <v>6</v>
      </c>
      <c r="AB87" s="26">
        <v>1.93</v>
      </c>
      <c r="AC87" s="36">
        <v>1.93</v>
      </c>
      <c r="AD87" s="35">
        <v>3</v>
      </c>
      <c r="AE87" s="26">
        <v>1.24</v>
      </c>
      <c r="AF87" s="36">
        <v>1.24</v>
      </c>
      <c r="AG87" s="35"/>
      <c r="AH87" s="26"/>
      <c r="AI87" s="36"/>
      <c r="AJ87" s="35" t="s">
        <v>400</v>
      </c>
      <c r="AK87" s="26" t="s">
        <v>400</v>
      </c>
      <c r="AL87" s="36" t="s">
        <v>400</v>
      </c>
      <c r="AM87" s="35">
        <v>26</v>
      </c>
      <c r="AN87" s="26">
        <v>17.5</v>
      </c>
      <c r="AO87" s="36"/>
      <c r="AP87" s="5" t="str">
        <f>COUNTIF(F87:AO87,"s")/3 &amp; " "&amp;25-COUNTBLANK(F87:AO87)/3</f>
        <v>2 22,6666666666667</v>
      </c>
    </row>
    <row r="88" spans="1:42" x14ac:dyDescent="0.2">
      <c r="A88" s="42" t="s">
        <v>565</v>
      </c>
      <c r="B88" s="2" t="s">
        <v>566</v>
      </c>
      <c r="C88" s="35">
        <v>64</v>
      </c>
      <c r="D88" s="26">
        <v>1750.18</v>
      </c>
      <c r="E88" s="36">
        <v>1730.28</v>
      </c>
      <c r="F88" s="35">
        <v>40</v>
      </c>
      <c r="G88" s="26">
        <v>1051.5999999999999</v>
      </c>
      <c r="H88" s="36">
        <v>1058.3900000000001</v>
      </c>
      <c r="I88" s="35">
        <v>17</v>
      </c>
      <c r="J88" s="26">
        <v>226.7</v>
      </c>
      <c r="K88" s="36">
        <v>227.6</v>
      </c>
      <c r="L88" s="35">
        <v>11</v>
      </c>
      <c r="M88" s="26">
        <v>103.41</v>
      </c>
      <c r="N88" s="36">
        <v>104.01</v>
      </c>
      <c r="O88" s="35">
        <v>3</v>
      </c>
      <c r="P88" s="26">
        <v>17.2</v>
      </c>
      <c r="Q88" s="36">
        <v>17.190000000000001</v>
      </c>
      <c r="R88" s="35">
        <v>43</v>
      </c>
      <c r="S88" s="26">
        <v>223.91</v>
      </c>
      <c r="T88" s="36">
        <v>220.66</v>
      </c>
      <c r="U88" s="35">
        <v>11</v>
      </c>
      <c r="V88" s="26">
        <v>55.62</v>
      </c>
      <c r="W88" s="36">
        <v>54.2</v>
      </c>
      <c r="X88" s="35" t="s">
        <v>400</v>
      </c>
      <c r="Y88" s="26" t="s">
        <v>400</v>
      </c>
      <c r="Z88" s="36" t="s">
        <v>400</v>
      </c>
      <c r="AA88" s="35">
        <v>8</v>
      </c>
      <c r="AB88" s="26">
        <v>42.5</v>
      </c>
      <c r="AC88" s="36">
        <v>42.49</v>
      </c>
      <c r="AD88" s="35" t="s">
        <v>400</v>
      </c>
      <c r="AE88" s="26" t="s">
        <v>400</v>
      </c>
      <c r="AF88" s="36" t="s">
        <v>400</v>
      </c>
      <c r="AG88" s="35" t="s">
        <v>400</v>
      </c>
      <c r="AH88" s="26" t="s">
        <v>400</v>
      </c>
      <c r="AI88" s="36" t="s">
        <v>400</v>
      </c>
      <c r="AJ88" s="35">
        <v>15</v>
      </c>
      <c r="AK88" s="26">
        <v>9.9</v>
      </c>
      <c r="AL88" s="36"/>
      <c r="AM88" s="35">
        <v>17</v>
      </c>
      <c r="AN88" s="26">
        <v>13.6</v>
      </c>
      <c r="AO88" s="36"/>
      <c r="AP88" s="5" t="str">
        <f>COUNTIF(F88:AO88,"s")/3 &amp; " "&amp;25-COUNTBLANK(F88:AO88)/3</f>
        <v>3 24,3333333333333</v>
      </c>
    </row>
    <row r="89" spans="1:42" x14ac:dyDescent="0.2">
      <c r="A89" s="42" t="s">
        <v>414</v>
      </c>
      <c r="B89" s="2" t="s">
        <v>415</v>
      </c>
      <c r="C89" s="35">
        <v>1023</v>
      </c>
      <c r="D89" s="26">
        <v>61567.22</v>
      </c>
      <c r="E89" s="36">
        <v>60375.48</v>
      </c>
      <c r="F89" s="35">
        <v>585</v>
      </c>
      <c r="G89" s="26">
        <v>21421.7</v>
      </c>
      <c r="H89" s="36">
        <v>21624.82</v>
      </c>
      <c r="I89" s="35">
        <v>350</v>
      </c>
      <c r="J89" s="26">
        <v>6954.55</v>
      </c>
      <c r="K89" s="36">
        <v>7015.84</v>
      </c>
      <c r="L89" s="35">
        <v>429</v>
      </c>
      <c r="M89" s="26">
        <v>5971.64</v>
      </c>
      <c r="N89" s="36">
        <v>6026.05</v>
      </c>
      <c r="O89" s="35">
        <v>111</v>
      </c>
      <c r="P89" s="26">
        <v>1359.51</v>
      </c>
      <c r="Q89" s="36">
        <v>1371.54</v>
      </c>
      <c r="R89" s="35">
        <v>729</v>
      </c>
      <c r="S89" s="26">
        <v>8145.61</v>
      </c>
      <c r="T89" s="36">
        <v>8134.52</v>
      </c>
      <c r="U89" s="35">
        <v>803</v>
      </c>
      <c r="V89" s="26">
        <v>16680.97</v>
      </c>
      <c r="W89" s="36">
        <v>15927.31</v>
      </c>
      <c r="X89" s="35">
        <v>12</v>
      </c>
      <c r="Y89" s="26">
        <v>1.46</v>
      </c>
      <c r="Z89" s="36">
        <v>1.46</v>
      </c>
      <c r="AA89" s="35">
        <v>47</v>
      </c>
      <c r="AB89" s="26">
        <v>26.2</v>
      </c>
      <c r="AC89" s="36">
        <v>26.13</v>
      </c>
      <c r="AD89" s="35">
        <v>54</v>
      </c>
      <c r="AE89" s="26">
        <v>79.87</v>
      </c>
      <c r="AF89" s="36">
        <v>80.540000000000006</v>
      </c>
      <c r="AG89" s="35">
        <v>14</v>
      </c>
      <c r="AH89" s="26">
        <v>129.38999999999999</v>
      </c>
      <c r="AI89" s="36">
        <v>130.35</v>
      </c>
      <c r="AJ89" s="35">
        <v>464</v>
      </c>
      <c r="AK89" s="26">
        <v>536.34</v>
      </c>
      <c r="AL89" s="36">
        <v>36.92</v>
      </c>
      <c r="AM89" s="35">
        <v>372</v>
      </c>
      <c r="AN89" s="26">
        <v>259.98</v>
      </c>
      <c r="AO89" s="36"/>
      <c r="AP89" s="5" t="str">
        <f>COUNTIF(F89:AO89,"s")/3 &amp; " "&amp;25-COUNTBLANK(F89:AO89)/3</f>
        <v>0 24,6666666666667</v>
      </c>
    </row>
    <row r="90" spans="1:42" x14ac:dyDescent="0.2">
      <c r="A90" s="42" t="s">
        <v>567</v>
      </c>
      <c r="B90" s="2" t="s">
        <v>568</v>
      </c>
      <c r="C90" s="35">
        <v>392</v>
      </c>
      <c r="D90" s="26">
        <v>26632.7</v>
      </c>
      <c r="E90" s="36">
        <v>26462.25</v>
      </c>
      <c r="F90" s="35">
        <v>307</v>
      </c>
      <c r="G90" s="26">
        <v>13052.87</v>
      </c>
      <c r="H90" s="36">
        <v>13166.57</v>
      </c>
      <c r="I90" s="35">
        <v>241</v>
      </c>
      <c r="J90" s="26">
        <v>7559.62</v>
      </c>
      <c r="K90" s="36">
        <v>7621.42</v>
      </c>
      <c r="L90" s="35">
        <v>181</v>
      </c>
      <c r="M90" s="26">
        <v>2654.17</v>
      </c>
      <c r="N90" s="36">
        <v>2679.72</v>
      </c>
      <c r="O90" s="35">
        <v>28</v>
      </c>
      <c r="P90" s="26">
        <v>487.32</v>
      </c>
      <c r="Q90" s="36">
        <v>492.32</v>
      </c>
      <c r="R90" s="35">
        <v>310</v>
      </c>
      <c r="S90" s="26">
        <v>1751.03</v>
      </c>
      <c r="T90" s="36">
        <v>1742.44</v>
      </c>
      <c r="U90" s="35">
        <v>152</v>
      </c>
      <c r="V90" s="26">
        <v>731.16</v>
      </c>
      <c r="W90" s="36">
        <v>694.06</v>
      </c>
      <c r="X90" s="35">
        <v>7</v>
      </c>
      <c r="Y90" s="26">
        <v>8.59</v>
      </c>
      <c r="Z90" s="36">
        <v>8.59</v>
      </c>
      <c r="AA90" s="35">
        <v>22</v>
      </c>
      <c r="AB90" s="26">
        <v>33.01</v>
      </c>
      <c r="AC90" s="36">
        <v>33.119999999999997</v>
      </c>
      <c r="AD90" s="35">
        <v>12</v>
      </c>
      <c r="AE90" s="26">
        <v>2.76</v>
      </c>
      <c r="AF90" s="36">
        <v>2.64</v>
      </c>
      <c r="AG90" s="35">
        <v>3</v>
      </c>
      <c r="AH90" s="26">
        <v>8.39</v>
      </c>
      <c r="AI90" s="36">
        <v>8.34</v>
      </c>
      <c r="AJ90" s="35">
        <v>222</v>
      </c>
      <c r="AK90" s="26">
        <v>257.26</v>
      </c>
      <c r="AL90" s="36">
        <v>13.03</v>
      </c>
      <c r="AM90" s="35">
        <v>138</v>
      </c>
      <c r="AN90" s="26">
        <v>86.52</v>
      </c>
      <c r="AO90" s="36"/>
      <c r="AP90" s="5" t="str">
        <f>COUNTIF(F90:AO90,"s")/3 &amp; " "&amp;25-COUNTBLANK(F90:AO90)/3</f>
        <v>0 24,6666666666667</v>
      </c>
    </row>
    <row r="91" spans="1:42" x14ac:dyDescent="0.2">
      <c r="A91" s="42" t="s">
        <v>569</v>
      </c>
      <c r="B91" s="2" t="s">
        <v>570</v>
      </c>
      <c r="C91" s="35">
        <v>469</v>
      </c>
      <c r="D91" s="26">
        <v>27905.43</v>
      </c>
      <c r="E91" s="36">
        <v>27617.24</v>
      </c>
      <c r="F91" s="35">
        <v>330</v>
      </c>
      <c r="G91" s="26">
        <v>12506.36</v>
      </c>
      <c r="H91" s="36">
        <v>12535.51</v>
      </c>
      <c r="I91" s="35">
        <v>255</v>
      </c>
      <c r="J91" s="26">
        <v>6196.9</v>
      </c>
      <c r="K91" s="36">
        <v>6207.19</v>
      </c>
      <c r="L91" s="35">
        <v>212</v>
      </c>
      <c r="M91" s="26">
        <v>3113.16</v>
      </c>
      <c r="N91" s="36">
        <v>3114.97</v>
      </c>
      <c r="O91" s="35">
        <v>35</v>
      </c>
      <c r="P91" s="26">
        <v>609.1</v>
      </c>
      <c r="Q91" s="36">
        <v>608.76</v>
      </c>
      <c r="R91" s="35">
        <v>392</v>
      </c>
      <c r="S91" s="26">
        <v>2705.96</v>
      </c>
      <c r="T91" s="36">
        <v>2680.02</v>
      </c>
      <c r="U91" s="35">
        <v>207</v>
      </c>
      <c r="V91" s="26">
        <v>1924.6</v>
      </c>
      <c r="W91" s="36">
        <v>1830.69</v>
      </c>
      <c r="X91" s="35">
        <v>8</v>
      </c>
      <c r="Y91" s="26">
        <v>9.31</v>
      </c>
      <c r="Z91" s="36">
        <v>9.31</v>
      </c>
      <c r="AA91" s="35">
        <v>62</v>
      </c>
      <c r="AB91" s="26">
        <v>161.21</v>
      </c>
      <c r="AC91" s="36">
        <v>161.44</v>
      </c>
      <c r="AD91" s="35">
        <v>32</v>
      </c>
      <c r="AE91" s="26">
        <v>124.77</v>
      </c>
      <c r="AF91" s="36">
        <v>124.65</v>
      </c>
      <c r="AG91" s="35">
        <v>23</v>
      </c>
      <c r="AH91" s="26">
        <v>231.45</v>
      </c>
      <c r="AI91" s="36">
        <v>230.75</v>
      </c>
      <c r="AJ91" s="35">
        <v>118</v>
      </c>
      <c r="AK91" s="26">
        <v>197.15</v>
      </c>
      <c r="AL91" s="36">
        <v>113.95</v>
      </c>
      <c r="AM91" s="35">
        <v>173</v>
      </c>
      <c r="AN91" s="26">
        <v>125.46</v>
      </c>
      <c r="AO91" s="36"/>
      <c r="AP91" s="5" t="str">
        <f>COUNTIF(F91:AO91,"s")/3 &amp; " "&amp;25-COUNTBLANK(F91:AO91)/3</f>
        <v>0 24,6666666666667</v>
      </c>
    </row>
    <row r="92" spans="1:42" x14ac:dyDescent="0.2">
      <c r="A92" s="42" t="s">
        <v>571</v>
      </c>
      <c r="B92" s="2" t="s">
        <v>572</v>
      </c>
      <c r="C92" s="35">
        <v>144</v>
      </c>
      <c r="D92" s="26">
        <v>6986.94</v>
      </c>
      <c r="E92" s="36">
        <v>6917.76</v>
      </c>
      <c r="F92" s="35">
        <v>82</v>
      </c>
      <c r="G92" s="26">
        <v>3383.73</v>
      </c>
      <c r="H92" s="36">
        <v>3402.09</v>
      </c>
      <c r="I92" s="35">
        <v>44</v>
      </c>
      <c r="J92" s="26">
        <v>912.74</v>
      </c>
      <c r="K92" s="36">
        <v>915.63</v>
      </c>
      <c r="L92" s="35">
        <v>48</v>
      </c>
      <c r="M92" s="26">
        <v>728.27</v>
      </c>
      <c r="N92" s="36">
        <v>730.94</v>
      </c>
      <c r="O92" s="35">
        <v>16</v>
      </c>
      <c r="P92" s="26">
        <v>193.47</v>
      </c>
      <c r="Q92" s="36">
        <v>193.28</v>
      </c>
      <c r="R92" s="35">
        <v>114</v>
      </c>
      <c r="S92" s="26">
        <v>1126.4000000000001</v>
      </c>
      <c r="T92" s="36">
        <v>1120.47</v>
      </c>
      <c r="U92" s="35">
        <v>69</v>
      </c>
      <c r="V92" s="26">
        <v>512.72</v>
      </c>
      <c r="W92" s="36">
        <v>497.71</v>
      </c>
      <c r="X92" s="35" t="s">
        <v>400</v>
      </c>
      <c r="Y92" s="26" t="s">
        <v>400</v>
      </c>
      <c r="Z92" s="36" t="s">
        <v>400</v>
      </c>
      <c r="AA92" s="35">
        <v>5</v>
      </c>
      <c r="AB92" s="26">
        <v>16.95</v>
      </c>
      <c r="AC92" s="36">
        <v>16.95</v>
      </c>
      <c r="AD92" s="35">
        <v>7</v>
      </c>
      <c r="AE92" s="26">
        <v>37.270000000000003</v>
      </c>
      <c r="AF92" s="36">
        <v>38.53</v>
      </c>
      <c r="AG92" s="35" t="s">
        <v>400</v>
      </c>
      <c r="AH92" s="26" t="s">
        <v>400</v>
      </c>
      <c r="AI92" s="36" t="s">
        <v>400</v>
      </c>
      <c r="AJ92" s="35">
        <v>43</v>
      </c>
      <c r="AK92" s="26">
        <v>32.96</v>
      </c>
      <c r="AL92" s="36">
        <v>0</v>
      </c>
      <c r="AM92" s="35">
        <v>47</v>
      </c>
      <c r="AN92" s="26">
        <v>40.270000000000003</v>
      </c>
      <c r="AO92" s="36"/>
      <c r="AP92" s="5" t="str">
        <f>COUNTIF(F92:AO92,"s")/3 &amp; " "&amp;25-COUNTBLANK(F92:AO92)/3</f>
        <v>2 24,6666666666667</v>
      </c>
    </row>
    <row r="93" spans="1:42" x14ac:dyDescent="0.2">
      <c r="A93" s="42" t="s">
        <v>573</v>
      </c>
      <c r="B93" s="2" t="s">
        <v>574</v>
      </c>
      <c r="C93" s="35">
        <v>273</v>
      </c>
      <c r="D93" s="26">
        <v>16503.84</v>
      </c>
      <c r="E93" s="36">
        <v>16389.900000000001</v>
      </c>
      <c r="F93" s="35">
        <v>193</v>
      </c>
      <c r="G93" s="26">
        <v>8193.41</v>
      </c>
      <c r="H93" s="36">
        <v>8266.85</v>
      </c>
      <c r="I93" s="35">
        <v>147</v>
      </c>
      <c r="J93" s="26">
        <v>4061.96</v>
      </c>
      <c r="K93" s="36">
        <v>4094.2</v>
      </c>
      <c r="L93" s="35">
        <v>110</v>
      </c>
      <c r="M93" s="26">
        <v>1248.33</v>
      </c>
      <c r="N93" s="36">
        <v>1261.3</v>
      </c>
      <c r="O93" s="35">
        <v>16</v>
      </c>
      <c r="P93" s="26">
        <v>132.02000000000001</v>
      </c>
      <c r="Q93" s="36">
        <v>132.9</v>
      </c>
      <c r="R93" s="35">
        <v>223</v>
      </c>
      <c r="S93" s="26">
        <v>1560.03</v>
      </c>
      <c r="T93" s="36">
        <v>1551.31</v>
      </c>
      <c r="U93" s="35">
        <v>144</v>
      </c>
      <c r="V93" s="26">
        <v>995.8</v>
      </c>
      <c r="W93" s="36">
        <v>980.24</v>
      </c>
      <c r="X93" s="35">
        <v>6</v>
      </c>
      <c r="Y93" s="26">
        <v>8.32</v>
      </c>
      <c r="Z93" s="36">
        <v>8.51</v>
      </c>
      <c r="AA93" s="35">
        <v>24</v>
      </c>
      <c r="AB93" s="26">
        <v>51.7</v>
      </c>
      <c r="AC93" s="36">
        <v>52.15</v>
      </c>
      <c r="AD93" s="35">
        <v>17</v>
      </c>
      <c r="AE93" s="26">
        <v>20.57</v>
      </c>
      <c r="AF93" s="36">
        <v>20.56</v>
      </c>
      <c r="AG93" s="35">
        <v>4</v>
      </c>
      <c r="AH93" s="26">
        <v>13.25</v>
      </c>
      <c r="AI93" s="36">
        <v>13.25</v>
      </c>
      <c r="AJ93" s="35">
        <v>130</v>
      </c>
      <c r="AK93" s="26">
        <v>148.38999999999999</v>
      </c>
      <c r="AL93" s="36">
        <v>8.6300000000000008</v>
      </c>
      <c r="AM93" s="35">
        <v>106</v>
      </c>
      <c r="AN93" s="26">
        <v>70.06</v>
      </c>
      <c r="AO93" s="36"/>
      <c r="AP93" s="5" t="str">
        <f>COUNTIF(F93:AO93,"s")/3 &amp; " "&amp;25-COUNTBLANK(F93:AO93)/3</f>
        <v>0 24,6666666666667</v>
      </c>
    </row>
    <row r="94" spans="1:42" x14ac:dyDescent="0.2">
      <c r="A94" s="42" t="s">
        <v>575</v>
      </c>
      <c r="B94" s="2" t="s">
        <v>576</v>
      </c>
      <c r="C94" s="35">
        <v>163</v>
      </c>
      <c r="D94" s="26">
        <v>7495.01</v>
      </c>
      <c r="E94" s="36">
        <v>7381.9</v>
      </c>
      <c r="F94" s="35">
        <v>100</v>
      </c>
      <c r="G94" s="26">
        <v>3001.46</v>
      </c>
      <c r="H94" s="36">
        <v>3012.83</v>
      </c>
      <c r="I94" s="35">
        <v>67</v>
      </c>
      <c r="J94" s="26">
        <v>1554.38</v>
      </c>
      <c r="K94" s="36">
        <v>1555.31</v>
      </c>
      <c r="L94" s="35">
        <v>62</v>
      </c>
      <c r="M94" s="26">
        <v>826.43</v>
      </c>
      <c r="N94" s="36">
        <v>833.53</v>
      </c>
      <c r="O94" s="35">
        <v>6</v>
      </c>
      <c r="P94" s="26">
        <v>115.52</v>
      </c>
      <c r="Q94" s="36">
        <v>115.36</v>
      </c>
      <c r="R94" s="35">
        <v>122</v>
      </c>
      <c r="S94" s="26">
        <v>1022.15</v>
      </c>
      <c r="T94" s="36">
        <v>1015.14</v>
      </c>
      <c r="U94" s="35">
        <v>77</v>
      </c>
      <c r="V94" s="26">
        <v>814</v>
      </c>
      <c r="W94" s="36">
        <v>773.64</v>
      </c>
      <c r="X94" s="35"/>
      <c r="Y94" s="26"/>
      <c r="Z94" s="36"/>
      <c r="AA94" s="35" t="s">
        <v>400</v>
      </c>
      <c r="AB94" s="26" t="s">
        <v>400</v>
      </c>
      <c r="AC94" s="36" t="s">
        <v>400</v>
      </c>
      <c r="AD94" s="35" t="s">
        <v>400</v>
      </c>
      <c r="AE94" s="26" t="s">
        <v>400</v>
      </c>
      <c r="AF94" s="36" t="s">
        <v>400</v>
      </c>
      <c r="AG94" s="35" t="s">
        <v>400</v>
      </c>
      <c r="AH94" s="26" t="s">
        <v>400</v>
      </c>
      <c r="AI94" s="36" t="s">
        <v>400</v>
      </c>
      <c r="AJ94" s="35">
        <v>54</v>
      </c>
      <c r="AK94" s="26">
        <v>40.57</v>
      </c>
      <c r="AL94" s="36">
        <v>6.06</v>
      </c>
      <c r="AM94" s="35">
        <v>47</v>
      </c>
      <c r="AN94" s="26">
        <v>51.13</v>
      </c>
      <c r="AO94" s="36"/>
      <c r="AP94" s="5" t="str">
        <f>COUNTIF(F94:AO94,"s")/3 &amp; " "&amp;25-COUNTBLANK(F94:AO94)/3</f>
        <v>3 23,6666666666667</v>
      </c>
    </row>
    <row r="95" spans="1:42" x14ac:dyDescent="0.2">
      <c r="A95" s="42" t="s">
        <v>577</v>
      </c>
      <c r="B95" s="2" t="s">
        <v>578</v>
      </c>
      <c r="C95" s="35">
        <v>101</v>
      </c>
      <c r="D95" s="26">
        <v>4676.74</v>
      </c>
      <c r="E95" s="36">
        <v>4649.93</v>
      </c>
      <c r="F95" s="35">
        <v>62</v>
      </c>
      <c r="G95" s="26">
        <v>2195.48</v>
      </c>
      <c r="H95" s="36">
        <v>2211.94</v>
      </c>
      <c r="I95" s="35">
        <v>35</v>
      </c>
      <c r="J95" s="26">
        <v>856.75</v>
      </c>
      <c r="K95" s="36">
        <v>860.35</v>
      </c>
      <c r="L95" s="35">
        <v>37</v>
      </c>
      <c r="M95" s="26">
        <v>575.05999999999995</v>
      </c>
      <c r="N95" s="36">
        <v>577.12</v>
      </c>
      <c r="O95" s="35">
        <v>10</v>
      </c>
      <c r="P95" s="26">
        <v>28.1</v>
      </c>
      <c r="Q95" s="36">
        <v>28.02</v>
      </c>
      <c r="R95" s="35">
        <v>79</v>
      </c>
      <c r="S95" s="26">
        <v>707.81</v>
      </c>
      <c r="T95" s="36">
        <v>707.31</v>
      </c>
      <c r="U95" s="35">
        <v>38</v>
      </c>
      <c r="V95" s="26">
        <v>235.44</v>
      </c>
      <c r="W95" s="36">
        <v>234.12</v>
      </c>
      <c r="X95" s="35">
        <v>3</v>
      </c>
      <c r="Y95" s="26">
        <v>0.92</v>
      </c>
      <c r="Z95" s="36">
        <v>0.92</v>
      </c>
      <c r="AA95" s="35">
        <v>3</v>
      </c>
      <c r="AB95" s="26">
        <v>13.74</v>
      </c>
      <c r="AC95" s="36">
        <v>13.68</v>
      </c>
      <c r="AD95" s="35">
        <v>4</v>
      </c>
      <c r="AE95" s="26">
        <v>8.5399999999999991</v>
      </c>
      <c r="AF95" s="36">
        <v>8.5399999999999991</v>
      </c>
      <c r="AG95" s="35" t="s">
        <v>400</v>
      </c>
      <c r="AH95" s="26" t="s">
        <v>400</v>
      </c>
      <c r="AI95" s="36" t="s">
        <v>400</v>
      </c>
      <c r="AJ95" s="35" t="s">
        <v>400</v>
      </c>
      <c r="AK95" s="26" t="s">
        <v>400</v>
      </c>
      <c r="AL95" s="36" t="s">
        <v>400</v>
      </c>
      <c r="AM95" s="35">
        <v>33</v>
      </c>
      <c r="AN95" s="26">
        <v>18.829999999999998</v>
      </c>
      <c r="AO95" s="36"/>
      <c r="AP95" s="5" t="str">
        <f>COUNTIF(F95:AO95,"s")/3 &amp; " "&amp;25-COUNTBLANK(F95:AO95)/3</f>
        <v>2 24,6666666666667</v>
      </c>
    </row>
    <row r="96" spans="1:42" x14ac:dyDescent="0.2">
      <c r="A96" s="42" t="s">
        <v>579</v>
      </c>
      <c r="B96" s="2" t="s">
        <v>580</v>
      </c>
      <c r="C96" s="35">
        <v>629</v>
      </c>
      <c r="D96" s="26">
        <v>45415.56</v>
      </c>
      <c r="E96" s="36">
        <v>45068.41</v>
      </c>
      <c r="F96" s="35">
        <v>515</v>
      </c>
      <c r="G96" s="26">
        <v>21362.16</v>
      </c>
      <c r="H96" s="36">
        <v>21622.53</v>
      </c>
      <c r="I96" s="35">
        <v>437</v>
      </c>
      <c r="J96" s="26">
        <v>13645.36</v>
      </c>
      <c r="K96" s="36">
        <v>13816.37</v>
      </c>
      <c r="L96" s="35">
        <v>321</v>
      </c>
      <c r="M96" s="26">
        <v>4360.87</v>
      </c>
      <c r="N96" s="36">
        <v>4423.78</v>
      </c>
      <c r="O96" s="35">
        <v>37</v>
      </c>
      <c r="P96" s="26">
        <v>764.32</v>
      </c>
      <c r="Q96" s="36">
        <v>779.32</v>
      </c>
      <c r="R96" s="35">
        <v>487</v>
      </c>
      <c r="S96" s="26">
        <v>2890.7</v>
      </c>
      <c r="T96" s="36">
        <v>2873.13</v>
      </c>
      <c r="U96" s="35">
        <v>266</v>
      </c>
      <c r="V96" s="26">
        <v>1482.63</v>
      </c>
      <c r="W96" s="36">
        <v>1384.57</v>
      </c>
      <c r="X96" s="35">
        <v>13</v>
      </c>
      <c r="Y96" s="26">
        <v>7.8</v>
      </c>
      <c r="Z96" s="36">
        <v>7.82</v>
      </c>
      <c r="AA96" s="35">
        <v>72</v>
      </c>
      <c r="AB96" s="26">
        <v>73.33</v>
      </c>
      <c r="AC96" s="36">
        <v>74.05</v>
      </c>
      <c r="AD96" s="35">
        <v>26</v>
      </c>
      <c r="AE96" s="26">
        <v>60.41</v>
      </c>
      <c r="AF96" s="36">
        <v>60.3</v>
      </c>
      <c r="AG96" s="35">
        <v>3</v>
      </c>
      <c r="AH96" s="26">
        <v>24.49</v>
      </c>
      <c r="AI96" s="36">
        <v>24.58</v>
      </c>
      <c r="AJ96" s="35">
        <v>431</v>
      </c>
      <c r="AK96" s="26">
        <v>589.38</v>
      </c>
      <c r="AL96" s="36">
        <v>1.96</v>
      </c>
      <c r="AM96" s="35">
        <v>270</v>
      </c>
      <c r="AN96" s="26">
        <v>154.11000000000001</v>
      </c>
      <c r="AO96" s="36"/>
      <c r="AP96" s="5" t="str">
        <f>COUNTIF(F96:AO96,"s")/3 &amp; " "&amp;25-COUNTBLANK(F96:AO96)/3</f>
        <v>0 24,6666666666667</v>
      </c>
    </row>
    <row r="97" spans="1:42" x14ac:dyDescent="0.2">
      <c r="A97" s="42" t="s">
        <v>581</v>
      </c>
      <c r="B97" s="2" t="s">
        <v>582</v>
      </c>
      <c r="C97" s="35">
        <v>696</v>
      </c>
      <c r="D97" s="26">
        <v>30561.65</v>
      </c>
      <c r="E97" s="36">
        <v>30102.86</v>
      </c>
      <c r="F97" s="35">
        <v>393</v>
      </c>
      <c r="G97" s="26">
        <v>8877.11</v>
      </c>
      <c r="H97" s="36">
        <v>8976.61</v>
      </c>
      <c r="I97" s="35">
        <v>184</v>
      </c>
      <c r="J97" s="26">
        <v>2079.4499999999998</v>
      </c>
      <c r="K97" s="36">
        <v>2094.91</v>
      </c>
      <c r="L97" s="35">
        <v>191</v>
      </c>
      <c r="M97" s="26">
        <v>1812.45</v>
      </c>
      <c r="N97" s="36">
        <v>1828.05</v>
      </c>
      <c r="O97" s="35">
        <v>69</v>
      </c>
      <c r="P97" s="26">
        <v>471.83</v>
      </c>
      <c r="Q97" s="36">
        <v>475.25</v>
      </c>
      <c r="R97" s="35">
        <v>440</v>
      </c>
      <c r="S97" s="26">
        <v>3831.98</v>
      </c>
      <c r="T97" s="36">
        <v>3829.07</v>
      </c>
      <c r="U97" s="35">
        <v>610</v>
      </c>
      <c r="V97" s="26">
        <v>13165.96</v>
      </c>
      <c r="W97" s="36">
        <v>12847.22</v>
      </c>
      <c r="X97" s="35">
        <v>27</v>
      </c>
      <c r="Y97" s="26">
        <v>7.7</v>
      </c>
      <c r="Z97" s="36">
        <v>7.84</v>
      </c>
      <c r="AA97" s="35">
        <v>20</v>
      </c>
      <c r="AB97" s="26">
        <v>14.04</v>
      </c>
      <c r="AC97" s="36">
        <v>14.18</v>
      </c>
      <c r="AD97" s="35">
        <v>25</v>
      </c>
      <c r="AE97" s="26">
        <v>29.93</v>
      </c>
      <c r="AF97" s="36">
        <v>29.73</v>
      </c>
      <c r="AG97" s="35"/>
      <c r="AH97" s="26"/>
      <c r="AI97" s="36"/>
      <c r="AJ97" s="35">
        <v>303</v>
      </c>
      <c r="AK97" s="26">
        <v>180.6</v>
      </c>
      <c r="AL97" s="36"/>
      <c r="AM97" s="35">
        <v>193</v>
      </c>
      <c r="AN97" s="26">
        <v>90.6</v>
      </c>
      <c r="AO97" s="36"/>
      <c r="AP97" s="5" t="str">
        <f>COUNTIF(F97:AO97,"s")/3 &amp; " "&amp;25-COUNTBLANK(F97:AO97)/3</f>
        <v>0 23,3333333333333</v>
      </c>
    </row>
    <row r="98" spans="1:42" x14ac:dyDescent="0.2">
      <c r="A98" s="42" t="s">
        <v>583</v>
      </c>
      <c r="B98" s="2" t="s">
        <v>584</v>
      </c>
      <c r="C98" s="35">
        <v>26</v>
      </c>
      <c r="D98" s="26">
        <v>1124.18</v>
      </c>
      <c r="E98" s="36">
        <v>1119.77</v>
      </c>
      <c r="F98" s="35">
        <v>10</v>
      </c>
      <c r="G98" s="26">
        <v>366.75</v>
      </c>
      <c r="H98" s="36">
        <v>366.75</v>
      </c>
      <c r="I98" s="35">
        <v>6</v>
      </c>
      <c r="J98" s="26">
        <v>159.79</v>
      </c>
      <c r="K98" s="36">
        <v>159.44999999999999</v>
      </c>
      <c r="L98" s="35">
        <v>6</v>
      </c>
      <c r="M98" s="26">
        <v>224.8</v>
      </c>
      <c r="N98" s="36">
        <v>225.36</v>
      </c>
      <c r="O98" s="35" t="s">
        <v>400</v>
      </c>
      <c r="P98" s="26" t="s">
        <v>400</v>
      </c>
      <c r="Q98" s="36" t="s">
        <v>400</v>
      </c>
      <c r="R98" s="35">
        <v>16</v>
      </c>
      <c r="S98" s="26">
        <v>250.11</v>
      </c>
      <c r="T98" s="36">
        <v>248.91</v>
      </c>
      <c r="U98" s="35">
        <v>16</v>
      </c>
      <c r="V98" s="26">
        <v>113.75</v>
      </c>
      <c r="W98" s="36">
        <v>113.46</v>
      </c>
      <c r="X98" s="35"/>
      <c r="Y98" s="26"/>
      <c r="Z98" s="36"/>
      <c r="AA98" s="35"/>
      <c r="AB98" s="26"/>
      <c r="AC98" s="36"/>
      <c r="AD98" s="35"/>
      <c r="AE98" s="26"/>
      <c r="AF98" s="36"/>
      <c r="AG98" s="35" t="s">
        <v>400</v>
      </c>
      <c r="AH98" s="26" t="s">
        <v>400</v>
      </c>
      <c r="AI98" s="36" t="s">
        <v>400</v>
      </c>
      <c r="AJ98" s="35">
        <v>3</v>
      </c>
      <c r="AK98" s="26">
        <v>1.31</v>
      </c>
      <c r="AL98" s="36"/>
      <c r="AM98" s="35">
        <v>5</v>
      </c>
      <c r="AN98" s="26">
        <v>1.83</v>
      </c>
      <c r="AO98" s="36"/>
      <c r="AP98" s="5" t="str">
        <f>COUNTIF(F98:AO98,"s")/3 &amp; " "&amp;25-COUNTBLANK(F98:AO98)/3</f>
        <v>2 21,3333333333333</v>
      </c>
    </row>
    <row r="99" spans="1:42" x14ac:dyDescent="0.2">
      <c r="A99" s="42" t="s">
        <v>585</v>
      </c>
      <c r="B99" s="2" t="s">
        <v>586</v>
      </c>
      <c r="C99" s="35">
        <v>11</v>
      </c>
      <c r="D99" s="26">
        <v>198.21</v>
      </c>
      <c r="E99" s="36">
        <v>182.94</v>
      </c>
      <c r="F99" s="35">
        <v>8</v>
      </c>
      <c r="G99" s="26">
        <v>85.76</v>
      </c>
      <c r="H99" s="36">
        <v>86.56</v>
      </c>
      <c r="I99" s="35">
        <v>3</v>
      </c>
      <c r="J99" s="26">
        <v>36.19</v>
      </c>
      <c r="K99" s="36">
        <v>36.19</v>
      </c>
      <c r="L99" s="35"/>
      <c r="M99" s="26"/>
      <c r="N99" s="36"/>
      <c r="O99" s="35"/>
      <c r="P99" s="26"/>
      <c r="Q99" s="36"/>
      <c r="R99" s="35">
        <v>7</v>
      </c>
      <c r="S99" s="26">
        <v>34.89</v>
      </c>
      <c r="T99" s="36">
        <v>32.340000000000003</v>
      </c>
      <c r="U99" s="35">
        <v>3</v>
      </c>
      <c r="V99" s="26">
        <v>30.24</v>
      </c>
      <c r="W99" s="36">
        <v>24.32</v>
      </c>
      <c r="X99" s="35"/>
      <c r="Y99" s="26"/>
      <c r="Z99" s="36"/>
      <c r="AA99" s="35" t="s">
        <v>400</v>
      </c>
      <c r="AB99" s="26" t="s">
        <v>400</v>
      </c>
      <c r="AC99" s="36" t="s">
        <v>400</v>
      </c>
      <c r="AD99" s="35"/>
      <c r="AE99" s="26"/>
      <c r="AF99" s="36"/>
      <c r="AG99" s="35"/>
      <c r="AH99" s="26"/>
      <c r="AI99" s="36"/>
      <c r="AJ99" s="35" t="s">
        <v>400</v>
      </c>
      <c r="AK99" s="26" t="s">
        <v>400</v>
      </c>
      <c r="AL99" s="36" t="s">
        <v>400</v>
      </c>
      <c r="AM99" s="35">
        <v>4</v>
      </c>
      <c r="AN99" s="26">
        <v>6.79</v>
      </c>
      <c r="AO99" s="36"/>
      <c r="AP99" s="5" t="str">
        <f>COUNTIF(F99:AO99,"s")/3 &amp; " "&amp;25-COUNTBLANK(F99:AO99)/3</f>
        <v>2 19,6666666666667</v>
      </c>
    </row>
    <row r="100" spans="1:42" x14ac:dyDescent="0.2">
      <c r="A100" s="42" t="s">
        <v>587</v>
      </c>
      <c r="B100" s="2" t="s">
        <v>588</v>
      </c>
      <c r="C100" s="35">
        <v>10</v>
      </c>
      <c r="D100" s="26">
        <v>48.17</v>
      </c>
      <c r="E100" s="36">
        <v>47.17</v>
      </c>
      <c r="F100" s="35">
        <v>3</v>
      </c>
      <c r="G100" s="26">
        <v>11.32</v>
      </c>
      <c r="H100" s="36">
        <v>11.36</v>
      </c>
      <c r="I100" s="35"/>
      <c r="J100" s="26"/>
      <c r="K100" s="36"/>
      <c r="L100" s="35"/>
      <c r="M100" s="26"/>
      <c r="N100" s="36"/>
      <c r="O100" s="35"/>
      <c r="P100" s="26"/>
      <c r="Q100" s="36"/>
      <c r="R100" s="35">
        <v>7</v>
      </c>
      <c r="S100" s="26">
        <v>19.3</v>
      </c>
      <c r="T100" s="36">
        <v>19.16</v>
      </c>
      <c r="U100" s="35">
        <v>4</v>
      </c>
      <c r="V100" s="26">
        <v>10.67</v>
      </c>
      <c r="W100" s="36">
        <v>9.92</v>
      </c>
      <c r="X100" s="35"/>
      <c r="Y100" s="26"/>
      <c r="Z100" s="36"/>
      <c r="AA100" s="35" t="s">
        <v>400</v>
      </c>
      <c r="AB100" s="26" t="s">
        <v>400</v>
      </c>
      <c r="AC100" s="36" t="s">
        <v>400</v>
      </c>
      <c r="AD100" s="35"/>
      <c r="AE100" s="26"/>
      <c r="AF100" s="36"/>
      <c r="AG100" s="35"/>
      <c r="AH100" s="26"/>
      <c r="AI100" s="36"/>
      <c r="AJ100" s="35" t="s">
        <v>400</v>
      </c>
      <c r="AK100" s="26" t="s">
        <v>400</v>
      </c>
      <c r="AL100" s="36" t="s">
        <v>400</v>
      </c>
      <c r="AM100" s="35" t="s">
        <v>400</v>
      </c>
      <c r="AN100" s="26" t="s">
        <v>400</v>
      </c>
      <c r="AO100" s="36" t="s">
        <v>400</v>
      </c>
      <c r="AP100" s="5" t="str">
        <f>COUNTIF(F100:AO100,"s")/3 &amp; " "&amp;25-COUNTBLANK(F100:AO100)/3</f>
        <v>3 19</v>
      </c>
    </row>
    <row r="101" spans="1:42" x14ac:dyDescent="0.2">
      <c r="A101" s="42" t="s">
        <v>589</v>
      </c>
      <c r="B101" s="2" t="s">
        <v>590</v>
      </c>
      <c r="C101" s="35">
        <v>89</v>
      </c>
      <c r="D101" s="26">
        <v>3662.68</v>
      </c>
      <c r="E101" s="36">
        <v>3581.53</v>
      </c>
      <c r="F101" s="35">
        <v>51</v>
      </c>
      <c r="G101" s="26">
        <v>1813.62</v>
      </c>
      <c r="H101" s="36">
        <v>1834.78</v>
      </c>
      <c r="I101" s="35">
        <v>35</v>
      </c>
      <c r="J101" s="26">
        <v>775.94</v>
      </c>
      <c r="K101" s="36">
        <v>782.29</v>
      </c>
      <c r="L101" s="35">
        <v>22</v>
      </c>
      <c r="M101" s="26">
        <v>248.02</v>
      </c>
      <c r="N101" s="36">
        <v>249.34</v>
      </c>
      <c r="O101" s="35">
        <v>5</v>
      </c>
      <c r="P101" s="26">
        <v>107.65</v>
      </c>
      <c r="Q101" s="36">
        <v>108.78</v>
      </c>
      <c r="R101" s="35">
        <v>63</v>
      </c>
      <c r="S101" s="26">
        <v>375.38</v>
      </c>
      <c r="T101" s="36">
        <v>374.07</v>
      </c>
      <c r="U101" s="35">
        <v>29</v>
      </c>
      <c r="V101" s="26">
        <v>249.55</v>
      </c>
      <c r="W101" s="36">
        <v>229.21</v>
      </c>
      <c r="X101" s="35"/>
      <c r="Y101" s="26"/>
      <c r="Z101" s="36"/>
      <c r="AA101" s="35" t="s">
        <v>400</v>
      </c>
      <c r="AB101" s="26" t="s">
        <v>400</v>
      </c>
      <c r="AC101" s="36" t="s">
        <v>400</v>
      </c>
      <c r="AD101" s="35" t="s">
        <v>400</v>
      </c>
      <c r="AE101" s="26" t="s">
        <v>400</v>
      </c>
      <c r="AF101" s="36" t="s">
        <v>400</v>
      </c>
      <c r="AG101" s="35" t="s">
        <v>400</v>
      </c>
      <c r="AH101" s="26" t="s">
        <v>400</v>
      </c>
      <c r="AI101" s="36" t="s">
        <v>400</v>
      </c>
      <c r="AJ101" s="35">
        <v>40</v>
      </c>
      <c r="AK101" s="26">
        <v>47.69</v>
      </c>
      <c r="AL101" s="36">
        <v>1.2</v>
      </c>
      <c r="AM101" s="35">
        <v>33</v>
      </c>
      <c r="AN101" s="26">
        <v>42.97</v>
      </c>
      <c r="AO101" s="36"/>
      <c r="AP101" s="5" t="str">
        <f>COUNTIF(F101:AO101,"s")/3 &amp; " "&amp;25-COUNTBLANK(F101:AO101)/3</f>
        <v>3 23,6666666666667</v>
      </c>
    </row>
    <row r="102" spans="1:42" x14ac:dyDescent="0.2">
      <c r="A102" s="42" t="s">
        <v>591</v>
      </c>
      <c r="B102" s="2" t="s">
        <v>592</v>
      </c>
      <c r="C102" s="35">
        <v>5</v>
      </c>
      <c r="D102" s="26">
        <v>65.47</v>
      </c>
      <c r="E102" s="36">
        <v>65.25</v>
      </c>
      <c r="F102" s="35" t="s">
        <v>400</v>
      </c>
      <c r="G102" s="26" t="s">
        <v>400</v>
      </c>
      <c r="H102" s="36" t="s">
        <v>400</v>
      </c>
      <c r="I102" s="35"/>
      <c r="J102" s="26"/>
      <c r="K102" s="36"/>
      <c r="L102" s="35"/>
      <c r="M102" s="26"/>
      <c r="N102" s="36"/>
      <c r="O102" s="35"/>
      <c r="P102" s="26"/>
      <c r="Q102" s="36"/>
      <c r="R102" s="35"/>
      <c r="S102" s="26"/>
      <c r="T102" s="36"/>
      <c r="U102" s="35">
        <v>3</v>
      </c>
      <c r="V102" s="26">
        <v>42.59</v>
      </c>
      <c r="W102" s="36">
        <v>42.98</v>
      </c>
      <c r="X102" s="35"/>
      <c r="Y102" s="26"/>
      <c r="Z102" s="36"/>
      <c r="AA102" s="35"/>
      <c r="AB102" s="26"/>
      <c r="AC102" s="36"/>
      <c r="AD102" s="35"/>
      <c r="AE102" s="26"/>
      <c r="AF102" s="36"/>
      <c r="AG102" s="35"/>
      <c r="AH102" s="26"/>
      <c r="AI102" s="36"/>
      <c r="AJ102" s="35" t="s">
        <v>400</v>
      </c>
      <c r="AK102" s="26" t="s">
        <v>400</v>
      </c>
      <c r="AL102" s="36" t="s">
        <v>400</v>
      </c>
      <c r="AM102" s="35"/>
      <c r="AN102" s="26"/>
      <c r="AO102" s="36"/>
      <c r="AP102" s="5" t="str">
        <f>COUNTIF(F102:AO102,"s")/3 &amp; " "&amp;25-COUNTBLANK(F102:AO102)/3</f>
        <v>2 16</v>
      </c>
    </row>
    <row r="103" spans="1:42" x14ac:dyDescent="0.2">
      <c r="A103" s="42" t="s">
        <v>593</v>
      </c>
      <c r="B103" s="2" t="s">
        <v>594</v>
      </c>
      <c r="C103" s="35">
        <v>11</v>
      </c>
      <c r="D103" s="26">
        <v>251.52</v>
      </c>
      <c r="E103" s="36">
        <v>240.14</v>
      </c>
      <c r="F103" s="35">
        <v>4</v>
      </c>
      <c r="G103" s="26">
        <v>91.33</v>
      </c>
      <c r="H103" s="36">
        <v>91.45</v>
      </c>
      <c r="I103" s="35"/>
      <c r="J103" s="26"/>
      <c r="K103" s="36"/>
      <c r="L103" s="35" t="s">
        <v>400</v>
      </c>
      <c r="M103" s="26" t="s">
        <v>400</v>
      </c>
      <c r="N103" s="36" t="s">
        <v>400</v>
      </c>
      <c r="O103" s="35"/>
      <c r="P103" s="26"/>
      <c r="Q103" s="36"/>
      <c r="R103" s="35">
        <v>7</v>
      </c>
      <c r="S103" s="26">
        <v>69.42</v>
      </c>
      <c r="T103" s="36">
        <v>69.31</v>
      </c>
      <c r="U103" s="35">
        <v>3</v>
      </c>
      <c r="V103" s="26">
        <v>19.940000000000001</v>
      </c>
      <c r="W103" s="36">
        <v>19.739999999999998</v>
      </c>
      <c r="X103" s="35"/>
      <c r="Y103" s="26"/>
      <c r="Z103" s="36"/>
      <c r="AA103" s="35"/>
      <c r="AB103" s="26"/>
      <c r="AC103" s="36"/>
      <c r="AD103" s="35"/>
      <c r="AE103" s="26"/>
      <c r="AF103" s="36"/>
      <c r="AG103" s="35"/>
      <c r="AH103" s="26"/>
      <c r="AI103" s="36"/>
      <c r="AJ103" s="35" t="s">
        <v>400</v>
      </c>
      <c r="AK103" s="26" t="s">
        <v>400</v>
      </c>
      <c r="AL103" s="36" t="s">
        <v>400</v>
      </c>
      <c r="AM103" s="35">
        <v>3</v>
      </c>
      <c r="AN103" s="26">
        <v>10.74</v>
      </c>
      <c r="AO103" s="36"/>
      <c r="AP103" s="5" t="str">
        <f>COUNTIF(F103:AO103,"s")/3 &amp; " "&amp;25-COUNTBLANK(F103:AO103)/3</f>
        <v>2 18,6666666666667</v>
      </c>
    </row>
    <row r="104" spans="1:42" x14ac:dyDescent="0.2">
      <c r="A104" s="42" t="s">
        <v>595</v>
      </c>
      <c r="B104" s="2" t="s">
        <v>596</v>
      </c>
      <c r="C104" s="35">
        <v>323</v>
      </c>
      <c r="D104" s="26">
        <v>14894.16</v>
      </c>
      <c r="E104" s="36">
        <v>14597.98</v>
      </c>
      <c r="F104" s="35">
        <v>177</v>
      </c>
      <c r="G104" s="26">
        <v>6512.27</v>
      </c>
      <c r="H104" s="36">
        <v>6534.72</v>
      </c>
      <c r="I104" s="35">
        <v>105</v>
      </c>
      <c r="J104" s="26">
        <v>1972.65</v>
      </c>
      <c r="K104" s="36">
        <v>1980.27</v>
      </c>
      <c r="L104" s="35">
        <v>101</v>
      </c>
      <c r="M104" s="26">
        <v>995.27</v>
      </c>
      <c r="N104" s="36">
        <v>995.97</v>
      </c>
      <c r="O104" s="35">
        <v>6</v>
      </c>
      <c r="P104" s="26">
        <v>21.44</v>
      </c>
      <c r="Q104" s="36">
        <v>21.44</v>
      </c>
      <c r="R104" s="35">
        <v>260</v>
      </c>
      <c r="S104" s="26">
        <v>2161.19</v>
      </c>
      <c r="T104" s="36">
        <v>2145.0700000000002</v>
      </c>
      <c r="U104" s="35">
        <v>187</v>
      </c>
      <c r="V104" s="26">
        <v>1494.9</v>
      </c>
      <c r="W104" s="36">
        <v>1417.63</v>
      </c>
      <c r="X104" s="35">
        <v>5</v>
      </c>
      <c r="Y104" s="26">
        <v>1.59</v>
      </c>
      <c r="Z104" s="36">
        <v>1.59</v>
      </c>
      <c r="AA104" s="35">
        <v>33</v>
      </c>
      <c r="AB104" s="26">
        <v>32.549999999999997</v>
      </c>
      <c r="AC104" s="36">
        <v>32.04</v>
      </c>
      <c r="AD104" s="35">
        <v>88</v>
      </c>
      <c r="AE104" s="26">
        <v>1465.66</v>
      </c>
      <c r="AF104" s="36">
        <v>1467.44</v>
      </c>
      <c r="AG104" s="35"/>
      <c r="AH104" s="26"/>
      <c r="AI104" s="36"/>
      <c r="AJ104" s="35">
        <v>78</v>
      </c>
      <c r="AK104" s="26">
        <v>53.41</v>
      </c>
      <c r="AL104" s="36">
        <v>1.81</v>
      </c>
      <c r="AM104" s="35">
        <v>137</v>
      </c>
      <c r="AN104" s="26">
        <v>183.23</v>
      </c>
      <c r="AO104" s="36"/>
      <c r="AP104" s="5" t="str">
        <f>COUNTIF(F104:AO104,"s")/3 &amp; " "&amp;25-COUNTBLANK(F104:AO104)/3</f>
        <v>0 23,6666666666667</v>
      </c>
    </row>
    <row r="105" spans="1:42" x14ac:dyDescent="0.2">
      <c r="A105" s="42" t="s">
        <v>597</v>
      </c>
      <c r="B105" s="2" t="s">
        <v>598</v>
      </c>
      <c r="C105" s="35">
        <v>9</v>
      </c>
      <c r="D105" s="26">
        <v>304.25</v>
      </c>
      <c r="E105" s="36">
        <v>298.33</v>
      </c>
      <c r="F105" s="35" t="s">
        <v>400</v>
      </c>
      <c r="G105" s="26" t="s">
        <v>400</v>
      </c>
      <c r="H105" s="36" t="s">
        <v>400</v>
      </c>
      <c r="I105" s="35" t="s">
        <v>400</v>
      </c>
      <c r="J105" s="26" t="s">
        <v>400</v>
      </c>
      <c r="K105" s="36" t="s">
        <v>400</v>
      </c>
      <c r="L105" s="35" t="s">
        <v>400</v>
      </c>
      <c r="M105" s="26" t="s">
        <v>400</v>
      </c>
      <c r="N105" s="36" t="s">
        <v>400</v>
      </c>
      <c r="O105" s="35" t="s">
        <v>400</v>
      </c>
      <c r="P105" s="26" t="s">
        <v>400</v>
      </c>
      <c r="Q105" s="36" t="s">
        <v>400</v>
      </c>
      <c r="R105" s="35">
        <v>5</v>
      </c>
      <c r="S105" s="26">
        <v>27.45</v>
      </c>
      <c r="T105" s="36">
        <v>27.37</v>
      </c>
      <c r="U105" s="35">
        <v>3</v>
      </c>
      <c r="V105" s="26">
        <v>4.33</v>
      </c>
      <c r="W105" s="36">
        <v>4.21</v>
      </c>
      <c r="X105" s="35"/>
      <c r="Y105" s="26"/>
      <c r="Z105" s="36"/>
      <c r="AA105" s="35" t="s">
        <v>400</v>
      </c>
      <c r="AB105" s="26" t="s">
        <v>400</v>
      </c>
      <c r="AC105" s="36" t="s">
        <v>400</v>
      </c>
      <c r="AD105" s="35" t="s">
        <v>400</v>
      </c>
      <c r="AE105" s="26" t="s">
        <v>400</v>
      </c>
      <c r="AF105" s="36" t="s">
        <v>400</v>
      </c>
      <c r="AG105" s="35"/>
      <c r="AH105" s="26"/>
      <c r="AI105" s="36"/>
      <c r="AJ105" s="35">
        <v>3</v>
      </c>
      <c r="AK105" s="26">
        <v>4.18</v>
      </c>
      <c r="AL105" s="36"/>
      <c r="AM105" s="35">
        <v>3</v>
      </c>
      <c r="AN105" s="26">
        <v>5.49</v>
      </c>
      <c r="AO105" s="36"/>
      <c r="AP105" s="5" t="str">
        <f>COUNTIF(F105:AO105,"s")/3 &amp; " "&amp;25-COUNTBLANK(F105:AO105)/3</f>
        <v>6 22,3333333333333</v>
      </c>
    </row>
    <row r="106" spans="1:42" x14ac:dyDescent="0.2">
      <c r="A106" s="42" t="s">
        <v>599</v>
      </c>
      <c r="B106" s="2" t="s">
        <v>600</v>
      </c>
      <c r="C106" s="35">
        <v>510</v>
      </c>
      <c r="D106" s="26">
        <v>25695.31</v>
      </c>
      <c r="E106" s="36">
        <v>25413.73</v>
      </c>
      <c r="F106" s="35">
        <v>337</v>
      </c>
      <c r="G106" s="26">
        <v>11249.42</v>
      </c>
      <c r="H106" s="36">
        <v>11382.2</v>
      </c>
      <c r="I106" s="35">
        <v>186</v>
      </c>
      <c r="J106" s="26">
        <v>2286.9699999999998</v>
      </c>
      <c r="K106" s="36">
        <v>2316.17</v>
      </c>
      <c r="L106" s="35">
        <v>217</v>
      </c>
      <c r="M106" s="26">
        <v>2621.4299999999998</v>
      </c>
      <c r="N106" s="36">
        <v>2659.45</v>
      </c>
      <c r="O106" s="35">
        <v>19</v>
      </c>
      <c r="P106" s="26">
        <v>158.68</v>
      </c>
      <c r="Q106" s="36">
        <v>160.32</v>
      </c>
      <c r="R106" s="35">
        <v>399</v>
      </c>
      <c r="S106" s="26">
        <v>2836.74</v>
      </c>
      <c r="T106" s="36">
        <v>2829.74</v>
      </c>
      <c r="U106" s="35">
        <v>290</v>
      </c>
      <c r="V106" s="26">
        <v>3416.96</v>
      </c>
      <c r="W106" s="36">
        <v>3298.77</v>
      </c>
      <c r="X106" s="35" t="s">
        <v>400</v>
      </c>
      <c r="Y106" s="26" t="s">
        <v>400</v>
      </c>
      <c r="Z106" s="36" t="s">
        <v>400</v>
      </c>
      <c r="AA106" s="35">
        <v>13</v>
      </c>
      <c r="AB106" s="26">
        <v>21.92</v>
      </c>
      <c r="AC106" s="36">
        <v>22.24</v>
      </c>
      <c r="AD106" s="35">
        <v>151</v>
      </c>
      <c r="AE106" s="26">
        <v>2572.6999999999998</v>
      </c>
      <c r="AF106" s="36">
        <v>2633.02</v>
      </c>
      <c r="AG106" s="35">
        <v>9</v>
      </c>
      <c r="AH106" s="26">
        <v>72.209999999999994</v>
      </c>
      <c r="AI106" s="36">
        <v>73.11</v>
      </c>
      <c r="AJ106" s="35" t="s">
        <v>400</v>
      </c>
      <c r="AK106" s="26" t="s">
        <v>400</v>
      </c>
      <c r="AL106" s="36" t="s">
        <v>400</v>
      </c>
      <c r="AM106" s="35">
        <v>180</v>
      </c>
      <c r="AN106" s="26">
        <v>109.52</v>
      </c>
      <c r="AO106" s="36"/>
      <c r="AP106" s="5" t="str">
        <f>COUNTIF(F106:AO106,"s")/3 &amp; " "&amp;25-COUNTBLANK(F106:AO106)/3</f>
        <v>2 24,6666666666667</v>
      </c>
    </row>
    <row r="107" spans="1:42" x14ac:dyDescent="0.2">
      <c r="A107" s="42" t="s">
        <v>601</v>
      </c>
      <c r="B107" s="2" t="s">
        <v>602</v>
      </c>
      <c r="C107" s="35">
        <v>407</v>
      </c>
      <c r="D107" s="26">
        <v>23033.42</v>
      </c>
      <c r="E107" s="36">
        <v>22629.09</v>
      </c>
      <c r="F107" s="35">
        <v>190</v>
      </c>
      <c r="G107" s="26">
        <v>4923.09</v>
      </c>
      <c r="H107" s="36">
        <v>4966.46</v>
      </c>
      <c r="I107" s="35">
        <v>131</v>
      </c>
      <c r="J107" s="26">
        <v>2237.64</v>
      </c>
      <c r="K107" s="36">
        <v>2254.61</v>
      </c>
      <c r="L107" s="35">
        <v>151</v>
      </c>
      <c r="M107" s="26">
        <v>2526.7800000000002</v>
      </c>
      <c r="N107" s="36">
        <v>2548.17</v>
      </c>
      <c r="O107" s="35">
        <v>24</v>
      </c>
      <c r="P107" s="26">
        <v>153.53</v>
      </c>
      <c r="Q107" s="36">
        <v>154.09</v>
      </c>
      <c r="R107" s="35">
        <v>295</v>
      </c>
      <c r="S107" s="26">
        <v>2452.75</v>
      </c>
      <c r="T107" s="36">
        <v>2437.46</v>
      </c>
      <c r="U107" s="35">
        <v>254</v>
      </c>
      <c r="V107" s="26">
        <v>2853.36</v>
      </c>
      <c r="W107" s="36">
        <v>2744.95</v>
      </c>
      <c r="X107" s="35">
        <v>11</v>
      </c>
      <c r="Y107" s="26">
        <v>59.48</v>
      </c>
      <c r="Z107" s="36">
        <v>59.45</v>
      </c>
      <c r="AA107" s="35">
        <v>15</v>
      </c>
      <c r="AB107" s="26">
        <v>26.47</v>
      </c>
      <c r="AC107" s="36">
        <v>26.91</v>
      </c>
      <c r="AD107" s="35">
        <v>237</v>
      </c>
      <c r="AE107" s="26">
        <v>7279.42</v>
      </c>
      <c r="AF107" s="36">
        <v>7372.08</v>
      </c>
      <c r="AG107" s="35">
        <v>4</v>
      </c>
      <c r="AH107" s="26">
        <v>41.72</v>
      </c>
      <c r="AI107" s="36">
        <v>41.78</v>
      </c>
      <c r="AJ107" s="35">
        <v>222</v>
      </c>
      <c r="AK107" s="26">
        <v>311.10000000000002</v>
      </c>
      <c r="AL107" s="36">
        <v>23.13</v>
      </c>
      <c r="AM107" s="35">
        <v>160</v>
      </c>
      <c r="AN107" s="26">
        <v>168.08</v>
      </c>
      <c r="AO107" s="36"/>
      <c r="AP107" s="5" t="str">
        <f>COUNTIF(F107:AO107,"s")/3 &amp; " "&amp;25-COUNTBLANK(F107:AO107)/3</f>
        <v>0 24,6666666666667</v>
      </c>
    </row>
    <row r="108" spans="1:42" x14ac:dyDescent="0.2">
      <c r="A108" s="42" t="s">
        <v>603</v>
      </c>
      <c r="B108" s="2" t="s">
        <v>604</v>
      </c>
      <c r="C108" s="35">
        <v>565</v>
      </c>
      <c r="D108" s="26">
        <v>31372.25</v>
      </c>
      <c r="E108" s="36">
        <v>30769.19</v>
      </c>
      <c r="F108" s="35">
        <v>369</v>
      </c>
      <c r="G108" s="26">
        <v>11311.81</v>
      </c>
      <c r="H108" s="36">
        <v>11431.21</v>
      </c>
      <c r="I108" s="35">
        <v>259</v>
      </c>
      <c r="J108" s="26">
        <v>4106.54</v>
      </c>
      <c r="K108" s="36">
        <v>4148.1499999999996</v>
      </c>
      <c r="L108" s="35">
        <v>288</v>
      </c>
      <c r="M108" s="26">
        <v>4624.63</v>
      </c>
      <c r="N108" s="36">
        <v>4679.08</v>
      </c>
      <c r="O108" s="35">
        <v>64</v>
      </c>
      <c r="P108" s="26">
        <v>1138.74</v>
      </c>
      <c r="Q108" s="36">
        <v>1152.43</v>
      </c>
      <c r="R108" s="35">
        <v>419</v>
      </c>
      <c r="S108" s="26">
        <v>3114.61</v>
      </c>
      <c r="T108" s="36">
        <v>3083.33</v>
      </c>
      <c r="U108" s="35">
        <v>404</v>
      </c>
      <c r="V108" s="26">
        <v>6286</v>
      </c>
      <c r="W108" s="36">
        <v>5876.97</v>
      </c>
      <c r="X108" s="35">
        <v>6</v>
      </c>
      <c r="Y108" s="26">
        <v>10.68</v>
      </c>
      <c r="Z108" s="36">
        <v>10.93</v>
      </c>
      <c r="AA108" s="35">
        <v>11</v>
      </c>
      <c r="AB108" s="26">
        <v>9.3800000000000008</v>
      </c>
      <c r="AC108" s="36">
        <v>9.3699999999999992</v>
      </c>
      <c r="AD108" s="35">
        <v>26</v>
      </c>
      <c r="AE108" s="26">
        <v>100</v>
      </c>
      <c r="AF108" s="36">
        <v>103.36</v>
      </c>
      <c r="AG108" s="35">
        <v>11</v>
      </c>
      <c r="AH108" s="26">
        <v>268.08999999999997</v>
      </c>
      <c r="AI108" s="36">
        <v>271.10000000000002</v>
      </c>
      <c r="AJ108" s="35">
        <v>310</v>
      </c>
      <c r="AK108" s="26">
        <v>300.64</v>
      </c>
      <c r="AL108" s="36">
        <v>3.26</v>
      </c>
      <c r="AM108" s="35">
        <v>198</v>
      </c>
      <c r="AN108" s="26">
        <v>101.13</v>
      </c>
      <c r="AO108" s="36"/>
      <c r="AP108" s="5" t="str">
        <f>COUNTIF(F108:AO108,"s")/3 &amp; " "&amp;25-COUNTBLANK(F108:AO108)/3</f>
        <v>0 24,6666666666667</v>
      </c>
    </row>
    <row r="109" spans="1:42" x14ac:dyDescent="0.2">
      <c r="A109" s="42" t="s">
        <v>605</v>
      </c>
      <c r="B109" s="2" t="s">
        <v>606</v>
      </c>
      <c r="C109" s="35">
        <v>136</v>
      </c>
      <c r="D109" s="26">
        <v>8271.48</v>
      </c>
      <c r="E109" s="36">
        <v>8171.28</v>
      </c>
      <c r="F109" s="35">
        <v>71</v>
      </c>
      <c r="G109" s="26">
        <v>2296.1</v>
      </c>
      <c r="H109" s="36">
        <v>2313.69</v>
      </c>
      <c r="I109" s="35">
        <v>50</v>
      </c>
      <c r="J109" s="26">
        <v>846.72</v>
      </c>
      <c r="K109" s="36">
        <v>855.17</v>
      </c>
      <c r="L109" s="35">
        <v>84</v>
      </c>
      <c r="M109" s="26">
        <v>2192.6799999999998</v>
      </c>
      <c r="N109" s="36">
        <v>2207.5</v>
      </c>
      <c r="O109" s="35">
        <v>23</v>
      </c>
      <c r="P109" s="26">
        <v>452.42</v>
      </c>
      <c r="Q109" s="36">
        <v>455.52</v>
      </c>
      <c r="R109" s="35">
        <v>93</v>
      </c>
      <c r="S109" s="26">
        <v>710.14</v>
      </c>
      <c r="T109" s="36">
        <v>703.1</v>
      </c>
      <c r="U109" s="35">
        <v>95</v>
      </c>
      <c r="V109" s="26">
        <v>1646.87</v>
      </c>
      <c r="W109" s="36">
        <v>1598.26</v>
      </c>
      <c r="X109" s="35" t="s">
        <v>400</v>
      </c>
      <c r="Y109" s="26" t="s">
        <v>400</v>
      </c>
      <c r="Z109" s="36" t="s">
        <v>400</v>
      </c>
      <c r="AA109" s="35" t="s">
        <v>400</v>
      </c>
      <c r="AB109" s="26" t="s">
        <v>400</v>
      </c>
      <c r="AC109" s="36" t="s">
        <v>400</v>
      </c>
      <c r="AD109" s="35" t="s">
        <v>400</v>
      </c>
      <c r="AE109" s="26" t="s">
        <v>400</v>
      </c>
      <c r="AF109" s="36" t="s">
        <v>400</v>
      </c>
      <c r="AG109" s="35">
        <v>4</v>
      </c>
      <c r="AH109" s="26">
        <v>30.87</v>
      </c>
      <c r="AI109" s="36">
        <v>29.55</v>
      </c>
      <c r="AJ109" s="35">
        <v>53</v>
      </c>
      <c r="AK109" s="26">
        <v>57.7</v>
      </c>
      <c r="AL109" s="36">
        <v>2.19</v>
      </c>
      <c r="AM109" s="35">
        <v>34</v>
      </c>
      <c r="AN109" s="26">
        <v>31.84</v>
      </c>
      <c r="AO109" s="36"/>
      <c r="AP109" s="5" t="str">
        <f>COUNTIF(F109:AO109,"s")/3 &amp; " "&amp;25-COUNTBLANK(F109:AO109)/3</f>
        <v>3 24,6666666666667</v>
      </c>
    </row>
    <row r="110" spans="1:42" x14ac:dyDescent="0.2">
      <c r="A110" s="42" t="s">
        <v>607</v>
      </c>
      <c r="B110" s="2" t="s">
        <v>608</v>
      </c>
      <c r="C110" s="35">
        <v>204</v>
      </c>
      <c r="D110" s="26">
        <v>12444.54</v>
      </c>
      <c r="E110" s="36">
        <v>12394.26</v>
      </c>
      <c r="F110" s="35">
        <v>148</v>
      </c>
      <c r="G110" s="26">
        <v>5193.22</v>
      </c>
      <c r="H110" s="36">
        <v>5233.9399999999996</v>
      </c>
      <c r="I110" s="35">
        <v>117</v>
      </c>
      <c r="J110" s="26">
        <v>2976.68</v>
      </c>
      <c r="K110" s="36">
        <v>3004.54</v>
      </c>
      <c r="L110" s="35">
        <v>111</v>
      </c>
      <c r="M110" s="26">
        <v>2034.23</v>
      </c>
      <c r="N110" s="36">
        <v>2053.6999999999998</v>
      </c>
      <c r="O110" s="35">
        <v>26</v>
      </c>
      <c r="P110" s="26">
        <v>465</v>
      </c>
      <c r="Q110" s="36">
        <v>473.06</v>
      </c>
      <c r="R110" s="35">
        <v>147</v>
      </c>
      <c r="S110" s="26">
        <v>891.06</v>
      </c>
      <c r="T110" s="36">
        <v>888.13</v>
      </c>
      <c r="U110" s="35">
        <v>107</v>
      </c>
      <c r="V110" s="26">
        <v>704.31</v>
      </c>
      <c r="W110" s="36">
        <v>687.07</v>
      </c>
      <c r="X110" s="35">
        <v>4</v>
      </c>
      <c r="Y110" s="26">
        <v>1.71</v>
      </c>
      <c r="Z110" s="36">
        <v>1.71</v>
      </c>
      <c r="AA110" s="35">
        <v>7</v>
      </c>
      <c r="AB110" s="26">
        <v>6.47</v>
      </c>
      <c r="AC110" s="36">
        <v>6.61</v>
      </c>
      <c r="AD110" s="35">
        <v>15</v>
      </c>
      <c r="AE110" s="26">
        <v>14.95</v>
      </c>
      <c r="AF110" s="36">
        <v>14.92</v>
      </c>
      <c r="AG110" s="35">
        <v>4</v>
      </c>
      <c r="AH110" s="26">
        <v>30.27</v>
      </c>
      <c r="AI110" s="36">
        <v>30.29</v>
      </c>
      <c r="AJ110" s="35">
        <v>110</v>
      </c>
      <c r="AK110" s="26">
        <v>110.3</v>
      </c>
      <c r="AL110" s="36">
        <v>0.28999999999999998</v>
      </c>
      <c r="AM110" s="35">
        <v>59</v>
      </c>
      <c r="AN110" s="26">
        <v>16.34</v>
      </c>
      <c r="AO110" s="36"/>
      <c r="AP110" s="5" t="str">
        <f>COUNTIF(F110:AO110,"s")/3 &amp; " "&amp;25-COUNTBLANK(F110:AO110)/3</f>
        <v>0 24,6666666666667</v>
      </c>
    </row>
    <row r="111" spans="1:42" x14ac:dyDescent="0.2">
      <c r="A111" s="42" t="s">
        <v>609</v>
      </c>
      <c r="B111" s="2" t="s">
        <v>610</v>
      </c>
      <c r="C111" s="35">
        <v>140</v>
      </c>
      <c r="D111" s="26">
        <v>7395.23</v>
      </c>
      <c r="E111" s="36">
        <v>7208.51</v>
      </c>
      <c r="F111" s="35">
        <v>73</v>
      </c>
      <c r="G111" s="26">
        <v>1677.83</v>
      </c>
      <c r="H111" s="36">
        <v>1694.33</v>
      </c>
      <c r="I111" s="35">
        <v>46</v>
      </c>
      <c r="J111" s="26">
        <v>723.27</v>
      </c>
      <c r="K111" s="36">
        <v>729.01</v>
      </c>
      <c r="L111" s="35">
        <v>85</v>
      </c>
      <c r="M111" s="26">
        <v>1552.91</v>
      </c>
      <c r="N111" s="36">
        <v>1569.65</v>
      </c>
      <c r="O111" s="35">
        <v>33</v>
      </c>
      <c r="P111" s="26">
        <v>778.57</v>
      </c>
      <c r="Q111" s="36">
        <v>786.22</v>
      </c>
      <c r="R111" s="35">
        <v>99</v>
      </c>
      <c r="S111" s="26">
        <v>825.71</v>
      </c>
      <c r="T111" s="36">
        <v>826.62</v>
      </c>
      <c r="U111" s="35">
        <v>103</v>
      </c>
      <c r="V111" s="26">
        <v>1708.45</v>
      </c>
      <c r="W111" s="36">
        <v>1562.31</v>
      </c>
      <c r="X111" s="35" t="s">
        <v>400</v>
      </c>
      <c r="Y111" s="26" t="s">
        <v>400</v>
      </c>
      <c r="Z111" s="36" t="s">
        <v>400</v>
      </c>
      <c r="AA111" s="35" t="s">
        <v>400</v>
      </c>
      <c r="AB111" s="26" t="s">
        <v>400</v>
      </c>
      <c r="AC111" s="36" t="s">
        <v>400</v>
      </c>
      <c r="AD111" s="35">
        <v>7</v>
      </c>
      <c r="AE111" s="26">
        <v>2.99</v>
      </c>
      <c r="AF111" s="36">
        <v>3.2</v>
      </c>
      <c r="AG111" s="35">
        <v>5</v>
      </c>
      <c r="AH111" s="26">
        <v>35.18</v>
      </c>
      <c r="AI111" s="36">
        <v>35.15</v>
      </c>
      <c r="AJ111" s="35">
        <v>67</v>
      </c>
      <c r="AK111" s="26">
        <v>64.78</v>
      </c>
      <c r="AL111" s="36">
        <v>0.01</v>
      </c>
      <c r="AM111" s="35">
        <v>39</v>
      </c>
      <c r="AN111" s="26">
        <v>23.53</v>
      </c>
      <c r="AO111" s="36"/>
      <c r="AP111" s="5" t="str">
        <f>COUNTIF(F111:AO111,"s")/3 &amp; " "&amp;25-COUNTBLANK(F111:AO111)/3</f>
        <v>2 24,6666666666667</v>
      </c>
    </row>
    <row r="112" spans="1:42" x14ac:dyDescent="0.2">
      <c r="A112" s="42" t="s">
        <v>611</v>
      </c>
      <c r="B112" s="2" t="s">
        <v>612</v>
      </c>
      <c r="C112" s="35">
        <v>389</v>
      </c>
      <c r="D112" s="26">
        <v>22490.68</v>
      </c>
      <c r="E112" s="36">
        <v>22271.41</v>
      </c>
      <c r="F112" s="35">
        <v>254</v>
      </c>
      <c r="G112" s="26">
        <v>9095.98</v>
      </c>
      <c r="H112" s="36">
        <v>9168.51</v>
      </c>
      <c r="I112" s="35">
        <v>200</v>
      </c>
      <c r="J112" s="26">
        <v>4498.66</v>
      </c>
      <c r="K112" s="36">
        <v>4526.97</v>
      </c>
      <c r="L112" s="35">
        <v>184</v>
      </c>
      <c r="M112" s="26">
        <v>3222.09</v>
      </c>
      <c r="N112" s="36">
        <v>3246.07</v>
      </c>
      <c r="O112" s="35">
        <v>18</v>
      </c>
      <c r="P112" s="26">
        <v>289</v>
      </c>
      <c r="Q112" s="36">
        <v>290.27999999999997</v>
      </c>
      <c r="R112" s="35">
        <v>304</v>
      </c>
      <c r="S112" s="26">
        <v>1589.44</v>
      </c>
      <c r="T112" s="36">
        <v>1577.45</v>
      </c>
      <c r="U112" s="35">
        <v>198</v>
      </c>
      <c r="V112" s="26">
        <v>1316.82</v>
      </c>
      <c r="W112" s="36">
        <v>1284.03</v>
      </c>
      <c r="X112" s="35">
        <v>12</v>
      </c>
      <c r="Y112" s="26">
        <v>46.16</v>
      </c>
      <c r="Z112" s="36">
        <v>46.29</v>
      </c>
      <c r="AA112" s="35">
        <v>14</v>
      </c>
      <c r="AB112" s="26">
        <v>37.24</v>
      </c>
      <c r="AC112" s="36">
        <v>37.770000000000003</v>
      </c>
      <c r="AD112" s="35">
        <v>112</v>
      </c>
      <c r="AE112" s="26">
        <v>1820.7</v>
      </c>
      <c r="AF112" s="36">
        <v>1862.55</v>
      </c>
      <c r="AG112" s="35">
        <v>12</v>
      </c>
      <c r="AH112" s="26">
        <v>219.32</v>
      </c>
      <c r="AI112" s="36">
        <v>220.21</v>
      </c>
      <c r="AJ112" s="35">
        <v>231</v>
      </c>
      <c r="AK112" s="26">
        <v>225.57</v>
      </c>
      <c r="AL112" s="36">
        <v>11.28</v>
      </c>
      <c r="AM112" s="35">
        <v>146</v>
      </c>
      <c r="AN112" s="26">
        <v>129.69999999999999</v>
      </c>
      <c r="AO112" s="36"/>
      <c r="AP112" s="5" t="str">
        <f>COUNTIF(F112:AO112,"s")/3 &amp; " "&amp;25-COUNTBLANK(F112:AO112)/3</f>
        <v>0 24,6666666666667</v>
      </c>
    </row>
    <row r="113" spans="1:42" x14ac:dyDescent="0.2">
      <c r="A113" s="42" t="s">
        <v>613</v>
      </c>
      <c r="B113" s="2" t="s">
        <v>614</v>
      </c>
      <c r="C113" s="35">
        <v>574</v>
      </c>
      <c r="D113" s="26">
        <v>37101.68</v>
      </c>
      <c r="E113" s="36">
        <v>36727.03</v>
      </c>
      <c r="F113" s="35">
        <v>335</v>
      </c>
      <c r="G113" s="26">
        <v>10403.709999999999</v>
      </c>
      <c r="H113" s="36">
        <v>10491.46</v>
      </c>
      <c r="I113" s="35">
        <v>231</v>
      </c>
      <c r="J113" s="26">
        <v>4800.3500000000004</v>
      </c>
      <c r="K113" s="36">
        <v>4832.8100000000004</v>
      </c>
      <c r="L113" s="35">
        <v>296</v>
      </c>
      <c r="M113" s="26">
        <v>6755.92</v>
      </c>
      <c r="N113" s="36">
        <v>6815.96</v>
      </c>
      <c r="O113" s="35">
        <v>75</v>
      </c>
      <c r="P113" s="26">
        <v>1252.83</v>
      </c>
      <c r="Q113" s="36">
        <v>1259.07</v>
      </c>
      <c r="R113" s="35">
        <v>454</v>
      </c>
      <c r="S113" s="26">
        <v>4442.76</v>
      </c>
      <c r="T113" s="36">
        <v>4425.63</v>
      </c>
      <c r="U113" s="35">
        <v>377</v>
      </c>
      <c r="V113" s="26">
        <v>6401.97</v>
      </c>
      <c r="W113" s="36">
        <v>6226.94</v>
      </c>
      <c r="X113" s="35">
        <v>5</v>
      </c>
      <c r="Y113" s="26">
        <v>12.01</v>
      </c>
      <c r="Z113" s="36">
        <v>12.21</v>
      </c>
      <c r="AA113" s="35">
        <v>14</v>
      </c>
      <c r="AB113" s="26">
        <v>43.39</v>
      </c>
      <c r="AC113" s="36">
        <v>43.37</v>
      </c>
      <c r="AD113" s="35">
        <v>151</v>
      </c>
      <c r="AE113" s="26">
        <v>2381.86</v>
      </c>
      <c r="AF113" s="36">
        <v>2433.14</v>
      </c>
      <c r="AG113" s="35">
        <v>17</v>
      </c>
      <c r="AH113" s="26">
        <v>156.63</v>
      </c>
      <c r="AI113" s="36">
        <v>158.32</v>
      </c>
      <c r="AJ113" s="35">
        <v>316</v>
      </c>
      <c r="AK113" s="26">
        <v>331.4</v>
      </c>
      <c r="AL113" s="36">
        <v>24</v>
      </c>
      <c r="AM113" s="35">
        <v>200</v>
      </c>
      <c r="AN113" s="26">
        <v>118.85</v>
      </c>
      <c r="AO113" s="36">
        <v>4.12</v>
      </c>
      <c r="AP113" s="5" t="str">
        <f>COUNTIF(F113:AO113,"s")/3 &amp; " "&amp;25-COUNTBLANK(F113:AO113)/3</f>
        <v>0 25</v>
      </c>
    </row>
    <row r="114" spans="1:42" x14ac:dyDescent="0.2">
      <c r="A114" s="42" t="s">
        <v>615</v>
      </c>
      <c r="B114" s="2" t="s">
        <v>616</v>
      </c>
      <c r="C114" s="35">
        <v>451</v>
      </c>
      <c r="D114" s="26">
        <v>31518.83</v>
      </c>
      <c r="E114" s="36">
        <v>31359.69</v>
      </c>
      <c r="F114" s="35">
        <v>348</v>
      </c>
      <c r="G114" s="26">
        <v>14678.92</v>
      </c>
      <c r="H114" s="36">
        <v>14775.39</v>
      </c>
      <c r="I114" s="35">
        <v>295</v>
      </c>
      <c r="J114" s="26">
        <v>7577.97</v>
      </c>
      <c r="K114" s="36">
        <v>7621.09</v>
      </c>
      <c r="L114" s="35">
        <v>260</v>
      </c>
      <c r="M114" s="26">
        <v>4429.3900000000003</v>
      </c>
      <c r="N114" s="36">
        <v>4467.18</v>
      </c>
      <c r="O114" s="35">
        <v>37</v>
      </c>
      <c r="P114" s="26">
        <v>728.5</v>
      </c>
      <c r="Q114" s="36">
        <v>734.18</v>
      </c>
      <c r="R114" s="35">
        <v>366</v>
      </c>
      <c r="S114" s="26">
        <v>1999.04</v>
      </c>
      <c r="T114" s="36">
        <v>1983.12</v>
      </c>
      <c r="U114" s="35">
        <v>216</v>
      </c>
      <c r="V114" s="26">
        <v>1096.6400000000001</v>
      </c>
      <c r="W114" s="36">
        <v>1061.6400000000001</v>
      </c>
      <c r="X114" s="35">
        <v>3</v>
      </c>
      <c r="Y114" s="26">
        <v>0.72</v>
      </c>
      <c r="Z114" s="36">
        <v>0.72</v>
      </c>
      <c r="AA114" s="35">
        <v>88</v>
      </c>
      <c r="AB114" s="26">
        <v>320.17</v>
      </c>
      <c r="AC114" s="36">
        <v>321.87</v>
      </c>
      <c r="AD114" s="35">
        <v>40</v>
      </c>
      <c r="AE114" s="26">
        <v>318.08</v>
      </c>
      <c r="AF114" s="36">
        <v>321.24</v>
      </c>
      <c r="AG114" s="35">
        <v>8</v>
      </c>
      <c r="AH114" s="26">
        <v>46.94</v>
      </c>
      <c r="AI114" s="36">
        <v>46.96</v>
      </c>
      <c r="AJ114" s="35">
        <v>244</v>
      </c>
      <c r="AK114" s="26">
        <v>241.17</v>
      </c>
      <c r="AL114" s="36">
        <v>26.3</v>
      </c>
      <c r="AM114" s="35">
        <v>166</v>
      </c>
      <c r="AN114" s="26">
        <v>81.290000000000006</v>
      </c>
      <c r="AO114" s="36"/>
      <c r="AP114" s="5" t="str">
        <f>COUNTIF(F114:AO114,"s")/3 &amp; " "&amp;25-COUNTBLANK(F114:AO114)/3</f>
        <v>0 24,6666666666667</v>
      </c>
    </row>
    <row r="115" spans="1:42" x14ac:dyDescent="0.2">
      <c r="A115" s="42" t="s">
        <v>617</v>
      </c>
      <c r="B115" s="2" t="s">
        <v>618</v>
      </c>
      <c r="C115" s="35">
        <v>390</v>
      </c>
      <c r="D115" s="26">
        <v>26256.29</v>
      </c>
      <c r="E115" s="36">
        <v>26023.18</v>
      </c>
      <c r="F115" s="35">
        <v>270</v>
      </c>
      <c r="G115" s="26">
        <v>10010.93</v>
      </c>
      <c r="H115" s="36">
        <v>10067.92</v>
      </c>
      <c r="I115" s="35">
        <v>232</v>
      </c>
      <c r="J115" s="26">
        <v>5625.54</v>
      </c>
      <c r="K115" s="36">
        <v>5659.4</v>
      </c>
      <c r="L115" s="35">
        <v>241</v>
      </c>
      <c r="M115" s="26">
        <v>5070.1000000000004</v>
      </c>
      <c r="N115" s="36">
        <v>5095.2</v>
      </c>
      <c r="O115" s="35">
        <v>40</v>
      </c>
      <c r="P115" s="26">
        <v>1039.68</v>
      </c>
      <c r="Q115" s="36">
        <v>1046.24</v>
      </c>
      <c r="R115" s="35">
        <v>299</v>
      </c>
      <c r="S115" s="26">
        <v>1901.02</v>
      </c>
      <c r="T115" s="36">
        <v>1887.65</v>
      </c>
      <c r="U115" s="35">
        <v>228</v>
      </c>
      <c r="V115" s="26">
        <v>1987.99</v>
      </c>
      <c r="W115" s="36">
        <v>1881.81</v>
      </c>
      <c r="X115" s="35">
        <v>3</v>
      </c>
      <c r="Y115" s="26">
        <v>3.8</v>
      </c>
      <c r="Z115" s="36">
        <v>3.85</v>
      </c>
      <c r="AA115" s="35">
        <v>21</v>
      </c>
      <c r="AB115" s="26">
        <v>48.27</v>
      </c>
      <c r="AC115" s="36">
        <v>48.75</v>
      </c>
      <c r="AD115" s="35">
        <v>37</v>
      </c>
      <c r="AE115" s="26">
        <v>223.05</v>
      </c>
      <c r="AF115" s="36">
        <v>225.23</v>
      </c>
      <c r="AG115" s="35">
        <v>11</v>
      </c>
      <c r="AH115" s="26">
        <v>105.35</v>
      </c>
      <c r="AI115" s="36">
        <v>105.4</v>
      </c>
      <c r="AJ115" s="35">
        <v>186</v>
      </c>
      <c r="AK115" s="26">
        <v>156.97</v>
      </c>
      <c r="AL115" s="36">
        <v>1.73</v>
      </c>
      <c r="AM115" s="35">
        <v>132</v>
      </c>
      <c r="AN115" s="26">
        <v>83.59</v>
      </c>
      <c r="AO115" s="36"/>
      <c r="AP115" s="5" t="str">
        <f>COUNTIF(F115:AO115,"s")/3 &amp; " "&amp;25-COUNTBLANK(F115:AO115)/3</f>
        <v>0 24,6666666666667</v>
      </c>
    </row>
    <row r="116" spans="1:42" x14ac:dyDescent="0.2">
      <c r="A116" s="42" t="s">
        <v>619</v>
      </c>
      <c r="B116" s="2" t="s">
        <v>620</v>
      </c>
      <c r="C116" s="35">
        <v>501</v>
      </c>
      <c r="D116" s="26">
        <v>32147.51</v>
      </c>
      <c r="E116" s="36">
        <v>31994.46</v>
      </c>
      <c r="F116" s="35">
        <v>373</v>
      </c>
      <c r="G116" s="26">
        <v>13588.81</v>
      </c>
      <c r="H116" s="36">
        <v>13672.25</v>
      </c>
      <c r="I116" s="35">
        <v>337</v>
      </c>
      <c r="J116" s="26">
        <v>7636.27</v>
      </c>
      <c r="K116" s="36">
        <v>7684.29</v>
      </c>
      <c r="L116" s="35">
        <v>278</v>
      </c>
      <c r="M116" s="26">
        <v>5840.76</v>
      </c>
      <c r="N116" s="36">
        <v>5876.01</v>
      </c>
      <c r="O116" s="35">
        <v>41</v>
      </c>
      <c r="P116" s="26">
        <v>792.46</v>
      </c>
      <c r="Q116" s="36">
        <v>799.94</v>
      </c>
      <c r="R116" s="35">
        <v>409</v>
      </c>
      <c r="S116" s="26">
        <v>1795.12</v>
      </c>
      <c r="T116" s="36">
        <v>1782.39</v>
      </c>
      <c r="U116" s="35">
        <v>247</v>
      </c>
      <c r="V116" s="26">
        <v>1457.06</v>
      </c>
      <c r="W116" s="36">
        <v>1418.27</v>
      </c>
      <c r="X116" s="35" t="s">
        <v>400</v>
      </c>
      <c r="Y116" s="26" t="s">
        <v>400</v>
      </c>
      <c r="Z116" s="36" t="s">
        <v>400</v>
      </c>
      <c r="AA116" s="35">
        <v>97</v>
      </c>
      <c r="AB116" s="26">
        <v>391.72</v>
      </c>
      <c r="AC116" s="36">
        <v>393.64</v>
      </c>
      <c r="AD116" s="35">
        <v>27</v>
      </c>
      <c r="AE116" s="26">
        <v>127.21</v>
      </c>
      <c r="AF116" s="36">
        <v>135.76</v>
      </c>
      <c r="AG116" s="35">
        <v>13</v>
      </c>
      <c r="AH116" s="26">
        <v>219.43</v>
      </c>
      <c r="AI116" s="36">
        <v>220.64</v>
      </c>
      <c r="AJ116" s="35" t="s">
        <v>400</v>
      </c>
      <c r="AK116" s="26" t="s">
        <v>400</v>
      </c>
      <c r="AL116" s="36" t="s">
        <v>400</v>
      </c>
      <c r="AM116" s="35">
        <v>158</v>
      </c>
      <c r="AN116" s="26">
        <v>66.260000000000005</v>
      </c>
      <c r="AO116" s="36"/>
      <c r="AP116" s="5" t="str">
        <f>COUNTIF(F116:AO116,"s")/3 &amp; " "&amp;25-COUNTBLANK(F116:AO116)/3</f>
        <v>2 24,6666666666667</v>
      </c>
    </row>
    <row r="117" spans="1:42" x14ac:dyDescent="0.2">
      <c r="A117" s="42" t="s">
        <v>621</v>
      </c>
      <c r="B117" s="2" t="s">
        <v>622</v>
      </c>
      <c r="C117" s="35">
        <v>516</v>
      </c>
      <c r="D117" s="26">
        <v>31849.96</v>
      </c>
      <c r="E117" s="36">
        <v>31373.39</v>
      </c>
      <c r="F117" s="35">
        <v>270</v>
      </c>
      <c r="G117" s="26">
        <v>11156.06</v>
      </c>
      <c r="H117" s="36">
        <v>11242.61</v>
      </c>
      <c r="I117" s="35">
        <v>162</v>
      </c>
      <c r="J117" s="26">
        <v>2337.7199999999998</v>
      </c>
      <c r="K117" s="36">
        <v>2357.6</v>
      </c>
      <c r="L117" s="35">
        <v>143</v>
      </c>
      <c r="M117" s="26">
        <v>2457.5500000000002</v>
      </c>
      <c r="N117" s="36">
        <v>2476.6</v>
      </c>
      <c r="O117" s="35">
        <v>14</v>
      </c>
      <c r="P117" s="26">
        <v>156.96</v>
      </c>
      <c r="Q117" s="36">
        <v>157.27000000000001</v>
      </c>
      <c r="R117" s="35">
        <v>406</v>
      </c>
      <c r="S117" s="26">
        <v>4546.91</v>
      </c>
      <c r="T117" s="36">
        <v>4508.1400000000003</v>
      </c>
      <c r="U117" s="35">
        <v>316</v>
      </c>
      <c r="V117" s="26">
        <v>4230.7299999999996</v>
      </c>
      <c r="W117" s="36">
        <v>4085.03</v>
      </c>
      <c r="X117" s="35" t="s">
        <v>400</v>
      </c>
      <c r="Y117" s="26" t="s">
        <v>400</v>
      </c>
      <c r="Z117" s="36" t="s">
        <v>400</v>
      </c>
      <c r="AA117" s="35">
        <v>7</v>
      </c>
      <c r="AB117" s="26">
        <v>15.59</v>
      </c>
      <c r="AC117" s="36">
        <v>15.97</v>
      </c>
      <c r="AD117" s="35">
        <v>243</v>
      </c>
      <c r="AE117" s="26">
        <v>6227.65</v>
      </c>
      <c r="AF117" s="36">
        <v>6349.61</v>
      </c>
      <c r="AG117" s="35">
        <v>7</v>
      </c>
      <c r="AH117" s="26">
        <v>84.43</v>
      </c>
      <c r="AI117" s="36">
        <v>85.53</v>
      </c>
      <c r="AJ117" s="35" t="s">
        <v>400</v>
      </c>
      <c r="AK117" s="26" t="s">
        <v>400</v>
      </c>
      <c r="AL117" s="36" t="s">
        <v>400</v>
      </c>
      <c r="AM117" s="35">
        <v>182</v>
      </c>
      <c r="AN117" s="26">
        <v>220.87</v>
      </c>
      <c r="AO117" s="36"/>
      <c r="AP117" s="5" t="str">
        <f>COUNTIF(F117:AO117,"s")/3 &amp; " "&amp;25-COUNTBLANK(F117:AO117)/3</f>
        <v>2 24,6666666666667</v>
      </c>
    </row>
    <row r="118" spans="1:42" x14ac:dyDescent="0.2">
      <c r="A118" s="42" t="s">
        <v>623</v>
      </c>
      <c r="B118" s="2" t="s">
        <v>624</v>
      </c>
      <c r="C118" s="35">
        <v>269</v>
      </c>
      <c r="D118" s="26">
        <v>14132.76</v>
      </c>
      <c r="E118" s="36">
        <v>14046.58</v>
      </c>
      <c r="F118" s="35">
        <v>208</v>
      </c>
      <c r="G118" s="26">
        <v>6217.03</v>
      </c>
      <c r="H118" s="36">
        <v>6252.93</v>
      </c>
      <c r="I118" s="35">
        <v>185</v>
      </c>
      <c r="J118" s="26">
        <v>4014.63</v>
      </c>
      <c r="K118" s="36">
        <v>4033.19</v>
      </c>
      <c r="L118" s="35">
        <v>115</v>
      </c>
      <c r="M118" s="26">
        <v>1693.78</v>
      </c>
      <c r="N118" s="36">
        <v>1704.17</v>
      </c>
      <c r="O118" s="35">
        <v>21</v>
      </c>
      <c r="P118" s="26">
        <v>490.59</v>
      </c>
      <c r="Q118" s="36">
        <v>492.92</v>
      </c>
      <c r="R118" s="35">
        <v>226</v>
      </c>
      <c r="S118" s="26">
        <v>1045.3800000000001</v>
      </c>
      <c r="T118" s="36">
        <v>1040.04</v>
      </c>
      <c r="U118" s="35">
        <v>96</v>
      </c>
      <c r="V118" s="26">
        <v>396.73</v>
      </c>
      <c r="W118" s="36">
        <v>386.03</v>
      </c>
      <c r="X118" s="35">
        <v>4</v>
      </c>
      <c r="Y118" s="26">
        <v>2.08</v>
      </c>
      <c r="Z118" s="36">
        <v>2.33</v>
      </c>
      <c r="AA118" s="35">
        <v>38</v>
      </c>
      <c r="AB118" s="26">
        <v>48.44</v>
      </c>
      <c r="AC118" s="36">
        <v>48.89</v>
      </c>
      <c r="AD118" s="35">
        <v>17</v>
      </c>
      <c r="AE118" s="26">
        <v>13.87</v>
      </c>
      <c r="AF118" s="36">
        <v>13.86</v>
      </c>
      <c r="AG118" s="35">
        <v>6</v>
      </c>
      <c r="AH118" s="26">
        <v>72.14</v>
      </c>
      <c r="AI118" s="36">
        <v>72.06</v>
      </c>
      <c r="AJ118" s="35">
        <v>109</v>
      </c>
      <c r="AK118" s="26">
        <v>83.47</v>
      </c>
      <c r="AL118" s="36">
        <v>0.16</v>
      </c>
      <c r="AM118" s="35">
        <v>89</v>
      </c>
      <c r="AN118" s="26">
        <v>54.62</v>
      </c>
      <c r="AO118" s="36"/>
      <c r="AP118" s="5" t="str">
        <f>COUNTIF(F118:AO118,"s")/3 &amp; " "&amp;25-COUNTBLANK(F118:AO118)/3</f>
        <v>0 24,6666666666667</v>
      </c>
    </row>
    <row r="119" spans="1:42" x14ac:dyDescent="0.2">
      <c r="A119" s="42" t="s">
        <v>625</v>
      </c>
      <c r="B119" s="2" t="s">
        <v>626</v>
      </c>
      <c r="C119" s="35">
        <v>496</v>
      </c>
      <c r="D119" s="26">
        <v>37194.370000000003</v>
      </c>
      <c r="E119" s="36">
        <v>36974.050000000003</v>
      </c>
      <c r="F119" s="35">
        <v>405</v>
      </c>
      <c r="G119" s="26">
        <v>17459.39</v>
      </c>
      <c r="H119" s="36">
        <v>17562.07</v>
      </c>
      <c r="I119" s="35">
        <v>352</v>
      </c>
      <c r="J119" s="26">
        <v>9194.2800000000007</v>
      </c>
      <c r="K119" s="36">
        <v>9251.17</v>
      </c>
      <c r="L119" s="35">
        <v>289</v>
      </c>
      <c r="M119" s="26">
        <v>4307.54</v>
      </c>
      <c r="N119" s="36">
        <v>4341.62</v>
      </c>
      <c r="O119" s="35">
        <v>22</v>
      </c>
      <c r="P119" s="26">
        <v>314.83999999999997</v>
      </c>
      <c r="Q119" s="36">
        <v>318.56</v>
      </c>
      <c r="R119" s="35">
        <v>430</v>
      </c>
      <c r="S119" s="26">
        <v>2378.5500000000002</v>
      </c>
      <c r="T119" s="36">
        <v>2349.9299999999998</v>
      </c>
      <c r="U119" s="35">
        <v>239</v>
      </c>
      <c r="V119" s="26">
        <v>1493.23</v>
      </c>
      <c r="W119" s="36">
        <v>1450.44</v>
      </c>
      <c r="X119" s="35">
        <v>77</v>
      </c>
      <c r="Y119" s="26">
        <v>225.94</v>
      </c>
      <c r="Z119" s="36">
        <v>227.05</v>
      </c>
      <c r="AA119" s="35">
        <v>138</v>
      </c>
      <c r="AB119" s="26">
        <v>842.52</v>
      </c>
      <c r="AC119" s="36">
        <v>847.19</v>
      </c>
      <c r="AD119" s="35">
        <v>50</v>
      </c>
      <c r="AE119" s="26">
        <v>426.57</v>
      </c>
      <c r="AF119" s="36">
        <v>431.52</v>
      </c>
      <c r="AG119" s="35">
        <v>15</v>
      </c>
      <c r="AH119" s="26">
        <v>105.65</v>
      </c>
      <c r="AI119" s="36">
        <v>105.89</v>
      </c>
      <c r="AJ119" s="35">
        <v>287</v>
      </c>
      <c r="AK119" s="26">
        <v>337.29</v>
      </c>
      <c r="AL119" s="36">
        <v>88.61</v>
      </c>
      <c r="AM119" s="35">
        <v>207</v>
      </c>
      <c r="AN119" s="26">
        <v>108.57</v>
      </c>
      <c r="AO119" s="36"/>
      <c r="AP119" s="5" t="str">
        <f>COUNTIF(F119:AO119,"s")/3 &amp; " "&amp;25-COUNTBLANK(F119:AO119)/3</f>
        <v>0 24,6666666666667</v>
      </c>
    </row>
    <row r="120" spans="1:42" x14ac:dyDescent="0.2">
      <c r="A120" s="42" t="s">
        <v>627</v>
      </c>
      <c r="B120" s="2" t="s">
        <v>628</v>
      </c>
      <c r="C120" s="35">
        <v>564</v>
      </c>
      <c r="D120" s="26">
        <v>29382.31</v>
      </c>
      <c r="E120" s="36">
        <v>28977.07</v>
      </c>
      <c r="F120" s="35">
        <v>392</v>
      </c>
      <c r="G120" s="26">
        <v>11832.51</v>
      </c>
      <c r="H120" s="36">
        <v>11892.38</v>
      </c>
      <c r="I120" s="35">
        <v>243</v>
      </c>
      <c r="J120" s="26">
        <v>3233.57</v>
      </c>
      <c r="K120" s="36">
        <v>3243.26</v>
      </c>
      <c r="L120" s="35">
        <v>296</v>
      </c>
      <c r="M120" s="26">
        <v>4813.5200000000004</v>
      </c>
      <c r="N120" s="36">
        <v>4841.04</v>
      </c>
      <c r="O120" s="35">
        <v>43</v>
      </c>
      <c r="P120" s="26">
        <v>343.96</v>
      </c>
      <c r="Q120" s="36">
        <v>346.8</v>
      </c>
      <c r="R120" s="35">
        <v>441</v>
      </c>
      <c r="S120" s="26">
        <v>3630.16</v>
      </c>
      <c r="T120" s="36">
        <v>3619.88</v>
      </c>
      <c r="U120" s="35">
        <v>403</v>
      </c>
      <c r="V120" s="26">
        <v>5057.1099999999997</v>
      </c>
      <c r="W120" s="36">
        <v>4846.25</v>
      </c>
      <c r="X120" s="35">
        <v>5</v>
      </c>
      <c r="Y120" s="26">
        <v>3.18</v>
      </c>
      <c r="Z120" s="36">
        <v>3.18</v>
      </c>
      <c r="AA120" s="35">
        <v>11</v>
      </c>
      <c r="AB120" s="26">
        <v>48.26</v>
      </c>
      <c r="AC120" s="36">
        <v>48.72</v>
      </c>
      <c r="AD120" s="35">
        <v>36</v>
      </c>
      <c r="AE120" s="26">
        <v>102.2</v>
      </c>
      <c r="AF120" s="36">
        <v>103.38</v>
      </c>
      <c r="AG120" s="35">
        <v>3</v>
      </c>
      <c r="AH120" s="26">
        <v>26.58</v>
      </c>
      <c r="AI120" s="36">
        <v>26.58</v>
      </c>
      <c r="AJ120" s="35">
        <v>243</v>
      </c>
      <c r="AK120" s="26">
        <v>172.94</v>
      </c>
      <c r="AL120" s="36">
        <v>5.6</v>
      </c>
      <c r="AM120" s="35">
        <v>203</v>
      </c>
      <c r="AN120" s="26">
        <v>118.32</v>
      </c>
      <c r="AO120" s="36"/>
      <c r="AP120" s="5" t="str">
        <f>COUNTIF(F120:AO120,"s")/3 &amp; " "&amp;25-COUNTBLANK(F120:AO120)/3</f>
        <v>0 24,6666666666667</v>
      </c>
    </row>
    <row r="121" spans="1:42" x14ac:dyDescent="0.2">
      <c r="A121" s="42" t="s">
        <v>629</v>
      </c>
      <c r="B121" s="2" t="s">
        <v>630</v>
      </c>
      <c r="C121" s="35">
        <v>531</v>
      </c>
      <c r="D121" s="26">
        <v>34478.19</v>
      </c>
      <c r="E121" s="36">
        <v>33965.17</v>
      </c>
      <c r="F121" s="35">
        <v>341</v>
      </c>
      <c r="G121" s="26">
        <v>11407.79</v>
      </c>
      <c r="H121" s="36">
        <v>11478.29</v>
      </c>
      <c r="I121" s="35">
        <v>200</v>
      </c>
      <c r="J121" s="26">
        <v>3500.85</v>
      </c>
      <c r="K121" s="36">
        <v>3532.86</v>
      </c>
      <c r="L121" s="35">
        <v>299</v>
      </c>
      <c r="M121" s="26">
        <v>6893.43</v>
      </c>
      <c r="N121" s="36">
        <v>6952.47</v>
      </c>
      <c r="O121" s="35">
        <v>46</v>
      </c>
      <c r="P121" s="26">
        <v>623.46</v>
      </c>
      <c r="Q121" s="36">
        <v>627.36</v>
      </c>
      <c r="R121" s="35">
        <v>415</v>
      </c>
      <c r="S121" s="26">
        <v>3792.39</v>
      </c>
      <c r="T121" s="36">
        <v>3785.84</v>
      </c>
      <c r="U121" s="35">
        <v>377</v>
      </c>
      <c r="V121" s="26">
        <v>7517.83</v>
      </c>
      <c r="W121" s="36">
        <v>7188.91</v>
      </c>
      <c r="X121" s="35"/>
      <c r="Y121" s="26"/>
      <c r="Z121" s="36"/>
      <c r="AA121" s="35">
        <v>13</v>
      </c>
      <c r="AB121" s="26">
        <v>14.56</v>
      </c>
      <c r="AC121" s="36">
        <v>14.49</v>
      </c>
      <c r="AD121" s="35">
        <v>33</v>
      </c>
      <c r="AE121" s="26">
        <v>322.76</v>
      </c>
      <c r="AF121" s="36">
        <v>326.45999999999998</v>
      </c>
      <c r="AG121" s="35">
        <v>5</v>
      </c>
      <c r="AH121" s="26">
        <v>52.3</v>
      </c>
      <c r="AI121" s="36">
        <v>51.2</v>
      </c>
      <c r="AJ121" s="35">
        <v>264</v>
      </c>
      <c r="AK121" s="26">
        <v>242.54</v>
      </c>
      <c r="AL121" s="36">
        <v>7.29</v>
      </c>
      <c r="AM121" s="35">
        <v>160</v>
      </c>
      <c r="AN121" s="26">
        <v>110.28</v>
      </c>
      <c r="AO121" s="36"/>
      <c r="AP121" s="5" t="str">
        <f>COUNTIF(F121:AO121,"s")/3 &amp; " "&amp;25-COUNTBLANK(F121:AO121)/3</f>
        <v>0 23,6666666666667</v>
      </c>
    </row>
    <row r="122" spans="1:42" x14ac:dyDescent="0.2">
      <c r="A122" s="42" t="s">
        <v>631</v>
      </c>
      <c r="B122" s="2" t="s">
        <v>632</v>
      </c>
      <c r="C122" s="35">
        <v>545</v>
      </c>
      <c r="D122" s="26">
        <v>33795.769999999997</v>
      </c>
      <c r="E122" s="36">
        <v>33423.08</v>
      </c>
      <c r="F122" s="35">
        <v>378</v>
      </c>
      <c r="G122" s="26">
        <v>14429.87</v>
      </c>
      <c r="H122" s="36">
        <v>14521.41</v>
      </c>
      <c r="I122" s="35">
        <v>302</v>
      </c>
      <c r="J122" s="26">
        <v>6930.04</v>
      </c>
      <c r="K122" s="36">
        <v>6967.69</v>
      </c>
      <c r="L122" s="35">
        <v>315</v>
      </c>
      <c r="M122" s="26">
        <v>4952.58</v>
      </c>
      <c r="N122" s="36">
        <v>5004.88</v>
      </c>
      <c r="O122" s="35">
        <v>54</v>
      </c>
      <c r="P122" s="26">
        <v>813.34</v>
      </c>
      <c r="Q122" s="36">
        <v>819.92</v>
      </c>
      <c r="R122" s="35">
        <v>414</v>
      </c>
      <c r="S122" s="26">
        <v>2344.0300000000002</v>
      </c>
      <c r="T122" s="36">
        <v>2329.2800000000002</v>
      </c>
      <c r="U122" s="35">
        <v>367</v>
      </c>
      <c r="V122" s="26">
        <v>3567.88</v>
      </c>
      <c r="W122" s="36">
        <v>3338.11</v>
      </c>
      <c r="X122" s="35">
        <v>5</v>
      </c>
      <c r="Y122" s="26">
        <v>0.83</v>
      </c>
      <c r="Z122" s="36">
        <v>0.95</v>
      </c>
      <c r="AA122" s="35">
        <v>30</v>
      </c>
      <c r="AB122" s="26">
        <v>59.34</v>
      </c>
      <c r="AC122" s="36">
        <v>59.68</v>
      </c>
      <c r="AD122" s="35">
        <v>34</v>
      </c>
      <c r="AE122" s="26">
        <v>57.11</v>
      </c>
      <c r="AF122" s="36">
        <v>56.95</v>
      </c>
      <c r="AG122" s="35">
        <v>15</v>
      </c>
      <c r="AH122" s="26">
        <v>310.19</v>
      </c>
      <c r="AI122" s="36">
        <v>313.7</v>
      </c>
      <c r="AJ122" s="35">
        <v>263</v>
      </c>
      <c r="AK122" s="26">
        <v>249.79</v>
      </c>
      <c r="AL122" s="36">
        <v>10.51</v>
      </c>
      <c r="AM122" s="35">
        <v>186</v>
      </c>
      <c r="AN122" s="26">
        <v>80.77</v>
      </c>
      <c r="AO122" s="36"/>
      <c r="AP122" s="5" t="str">
        <f>COUNTIF(F122:AO122,"s")/3 &amp; " "&amp;25-COUNTBLANK(F122:AO122)/3</f>
        <v>0 24,6666666666667</v>
      </c>
    </row>
    <row r="123" spans="1:42" x14ac:dyDescent="0.2">
      <c r="A123" s="42" t="s">
        <v>633</v>
      </c>
      <c r="B123" s="2" t="s">
        <v>634</v>
      </c>
      <c r="C123" s="35">
        <v>82</v>
      </c>
      <c r="D123" s="26">
        <v>3378.61</v>
      </c>
      <c r="E123" s="36">
        <v>3331.74</v>
      </c>
      <c r="F123" s="35">
        <v>41</v>
      </c>
      <c r="G123" s="26">
        <v>910.28</v>
      </c>
      <c r="H123" s="36">
        <v>916.73</v>
      </c>
      <c r="I123" s="35">
        <v>22</v>
      </c>
      <c r="J123" s="26">
        <v>435.66</v>
      </c>
      <c r="K123" s="36">
        <v>438.37</v>
      </c>
      <c r="L123" s="35">
        <v>41</v>
      </c>
      <c r="M123" s="26">
        <v>646.17999999999995</v>
      </c>
      <c r="N123" s="36">
        <v>650.41</v>
      </c>
      <c r="O123" s="35">
        <v>16</v>
      </c>
      <c r="P123" s="26">
        <v>246.33</v>
      </c>
      <c r="Q123" s="36">
        <v>248.33</v>
      </c>
      <c r="R123" s="35">
        <v>46</v>
      </c>
      <c r="S123" s="26">
        <v>378.29</v>
      </c>
      <c r="T123" s="36">
        <v>372.43</v>
      </c>
      <c r="U123" s="35">
        <v>51</v>
      </c>
      <c r="V123" s="26">
        <v>624.83000000000004</v>
      </c>
      <c r="W123" s="36">
        <v>608.63</v>
      </c>
      <c r="X123" s="35"/>
      <c r="Y123" s="26"/>
      <c r="Z123" s="36"/>
      <c r="AA123" s="35">
        <v>3</v>
      </c>
      <c r="AB123" s="26">
        <v>19.77</v>
      </c>
      <c r="AC123" s="36">
        <v>19.690000000000001</v>
      </c>
      <c r="AD123" s="35">
        <v>9</v>
      </c>
      <c r="AE123" s="26">
        <v>12.06</v>
      </c>
      <c r="AF123" s="36">
        <v>12.06</v>
      </c>
      <c r="AG123" s="35">
        <v>5</v>
      </c>
      <c r="AH123" s="26">
        <v>65.209999999999994</v>
      </c>
      <c r="AI123" s="36">
        <v>65.09</v>
      </c>
      <c r="AJ123" s="35">
        <v>26</v>
      </c>
      <c r="AK123" s="26">
        <v>21.23</v>
      </c>
      <c r="AL123" s="36"/>
      <c r="AM123" s="35">
        <v>18</v>
      </c>
      <c r="AN123" s="26">
        <v>18.77</v>
      </c>
      <c r="AO123" s="36"/>
      <c r="AP123" s="5" t="str">
        <f>COUNTIF(F123:AO123,"s")/3 &amp; " "&amp;25-COUNTBLANK(F123:AO123)/3</f>
        <v>0 23,3333333333333</v>
      </c>
    </row>
    <row r="124" spans="1:42" x14ac:dyDescent="0.2">
      <c r="A124" s="42" t="s">
        <v>635</v>
      </c>
      <c r="B124" s="2" t="s">
        <v>636</v>
      </c>
      <c r="C124" s="35">
        <v>209</v>
      </c>
      <c r="D124" s="26">
        <v>6157.76</v>
      </c>
      <c r="E124" s="36">
        <v>5736.27</v>
      </c>
      <c r="F124" s="35">
        <v>30</v>
      </c>
      <c r="G124" s="26">
        <v>1003.07</v>
      </c>
      <c r="H124" s="36">
        <v>1005.2</v>
      </c>
      <c r="I124" s="35">
        <v>3</v>
      </c>
      <c r="J124" s="26">
        <v>45.85</v>
      </c>
      <c r="K124" s="36">
        <v>45.28</v>
      </c>
      <c r="L124" s="35">
        <v>12</v>
      </c>
      <c r="M124" s="26">
        <v>143.55000000000001</v>
      </c>
      <c r="N124" s="36">
        <v>143.16</v>
      </c>
      <c r="O124" s="35" t="s">
        <v>400</v>
      </c>
      <c r="P124" s="26" t="s">
        <v>400</v>
      </c>
      <c r="Q124" s="36" t="s">
        <v>400</v>
      </c>
      <c r="R124" s="35">
        <v>65</v>
      </c>
      <c r="S124" s="26">
        <v>541.55999999999995</v>
      </c>
      <c r="T124" s="36">
        <v>537.72</v>
      </c>
      <c r="U124" s="35">
        <v>22</v>
      </c>
      <c r="V124" s="26">
        <v>1013.79</v>
      </c>
      <c r="W124" s="36">
        <v>899.94</v>
      </c>
      <c r="X124" s="35"/>
      <c r="Y124" s="26"/>
      <c r="Z124" s="36"/>
      <c r="AA124" s="35">
        <v>11</v>
      </c>
      <c r="AB124" s="26">
        <v>38.75</v>
      </c>
      <c r="AC124" s="36">
        <v>38.590000000000003</v>
      </c>
      <c r="AD124" s="35">
        <v>170</v>
      </c>
      <c r="AE124" s="26">
        <v>2982.34</v>
      </c>
      <c r="AF124" s="36">
        <v>3060.84</v>
      </c>
      <c r="AG124" s="35" t="s">
        <v>400</v>
      </c>
      <c r="AH124" s="26" t="s">
        <v>400</v>
      </c>
      <c r="AI124" s="36" t="s">
        <v>400</v>
      </c>
      <c r="AJ124" s="35">
        <v>86</v>
      </c>
      <c r="AK124" s="26">
        <v>107.18</v>
      </c>
      <c r="AL124" s="36"/>
      <c r="AM124" s="35">
        <v>103</v>
      </c>
      <c r="AN124" s="26">
        <v>275.81</v>
      </c>
      <c r="AO124" s="36"/>
      <c r="AP124" s="5" t="str">
        <f>COUNTIF(F124:AO124,"s")/3 &amp; " "&amp;25-COUNTBLANK(F124:AO124)/3</f>
        <v>2 23,3333333333333</v>
      </c>
    </row>
    <row r="125" spans="1:42" x14ac:dyDescent="0.2">
      <c r="A125" s="42" t="s">
        <v>637</v>
      </c>
      <c r="B125" s="2" t="s">
        <v>638</v>
      </c>
      <c r="C125" s="35">
        <v>207</v>
      </c>
      <c r="D125" s="26">
        <v>5846.91</v>
      </c>
      <c r="E125" s="36">
        <v>5219.67</v>
      </c>
      <c r="F125" s="35">
        <v>26</v>
      </c>
      <c r="G125" s="26">
        <v>402.05</v>
      </c>
      <c r="H125" s="36">
        <v>400.37</v>
      </c>
      <c r="I125" s="35">
        <v>6</v>
      </c>
      <c r="J125" s="26">
        <v>43.05</v>
      </c>
      <c r="K125" s="36">
        <v>42.89</v>
      </c>
      <c r="L125" s="35">
        <v>26</v>
      </c>
      <c r="M125" s="26">
        <v>238.94</v>
      </c>
      <c r="N125" s="36">
        <v>236.67</v>
      </c>
      <c r="O125" s="35" t="s">
        <v>400</v>
      </c>
      <c r="P125" s="26" t="s">
        <v>400</v>
      </c>
      <c r="Q125" s="36" t="s">
        <v>400</v>
      </c>
      <c r="R125" s="35">
        <v>87</v>
      </c>
      <c r="S125" s="26">
        <v>545.66999999999996</v>
      </c>
      <c r="T125" s="36">
        <v>541.29999999999995</v>
      </c>
      <c r="U125" s="35">
        <v>25</v>
      </c>
      <c r="V125" s="26">
        <v>1839.43</v>
      </c>
      <c r="W125" s="36">
        <v>1547.92</v>
      </c>
      <c r="X125" s="35"/>
      <c r="Y125" s="26"/>
      <c r="Z125" s="36"/>
      <c r="AA125" s="35">
        <v>3</v>
      </c>
      <c r="AB125" s="26">
        <v>4.0999999999999996</v>
      </c>
      <c r="AC125" s="36">
        <v>4.07</v>
      </c>
      <c r="AD125" s="35">
        <v>178</v>
      </c>
      <c r="AE125" s="26">
        <v>2386.41</v>
      </c>
      <c r="AF125" s="36">
        <v>2434.37</v>
      </c>
      <c r="AG125" s="35"/>
      <c r="AH125" s="26"/>
      <c r="AI125" s="36"/>
      <c r="AJ125" s="35" t="s">
        <v>400</v>
      </c>
      <c r="AK125" s="26" t="s">
        <v>400</v>
      </c>
      <c r="AL125" s="36" t="s">
        <v>400</v>
      </c>
      <c r="AM125" s="35">
        <v>101</v>
      </c>
      <c r="AN125" s="26">
        <v>315.88</v>
      </c>
      <c r="AO125" s="36"/>
      <c r="AP125" s="5" t="str">
        <f>COUNTIF(F125:AO125,"s")/3 &amp; " "&amp;25-COUNTBLANK(F125:AO125)/3</f>
        <v>2 22,6666666666667</v>
      </c>
    </row>
    <row r="126" spans="1:42" x14ac:dyDescent="0.2">
      <c r="A126" s="42" t="s">
        <v>639</v>
      </c>
      <c r="B126" s="2" t="s">
        <v>640</v>
      </c>
      <c r="C126" s="35">
        <v>81</v>
      </c>
      <c r="D126" s="26">
        <v>893.99</v>
      </c>
      <c r="E126" s="36">
        <v>859.5</v>
      </c>
      <c r="F126" s="35">
        <v>9</v>
      </c>
      <c r="G126" s="26">
        <v>82.5</v>
      </c>
      <c r="H126" s="36">
        <v>82.33</v>
      </c>
      <c r="I126" s="35">
        <v>3</v>
      </c>
      <c r="J126" s="26">
        <v>16.38</v>
      </c>
      <c r="K126" s="36">
        <v>16.38</v>
      </c>
      <c r="L126" s="35" t="s">
        <v>400</v>
      </c>
      <c r="M126" s="26" t="s">
        <v>400</v>
      </c>
      <c r="N126" s="36" t="s">
        <v>400</v>
      </c>
      <c r="O126" s="35" t="s">
        <v>400</v>
      </c>
      <c r="P126" s="26" t="s">
        <v>400</v>
      </c>
      <c r="Q126" s="36" t="s">
        <v>400</v>
      </c>
      <c r="R126" s="35">
        <v>27</v>
      </c>
      <c r="S126" s="26">
        <v>50.23</v>
      </c>
      <c r="T126" s="36">
        <v>49.87</v>
      </c>
      <c r="U126" s="35"/>
      <c r="V126" s="26"/>
      <c r="W126" s="36"/>
      <c r="X126" s="35"/>
      <c r="Y126" s="26"/>
      <c r="Z126" s="36"/>
      <c r="AA126" s="35"/>
      <c r="AB126" s="26"/>
      <c r="AC126" s="36"/>
      <c r="AD126" s="35">
        <v>68</v>
      </c>
      <c r="AE126" s="26">
        <v>644.39</v>
      </c>
      <c r="AF126" s="36">
        <v>691.28</v>
      </c>
      <c r="AG126" s="35"/>
      <c r="AH126" s="26"/>
      <c r="AI126" s="36"/>
      <c r="AJ126" s="35">
        <v>51</v>
      </c>
      <c r="AK126" s="26">
        <v>52.17</v>
      </c>
      <c r="AL126" s="36"/>
      <c r="AM126" s="35">
        <v>33</v>
      </c>
      <c r="AN126" s="26">
        <v>28.64</v>
      </c>
      <c r="AO126" s="36"/>
      <c r="AP126" s="5" t="str">
        <f>COUNTIF(F126:AO126,"s")/3 &amp; " "&amp;25-COUNTBLANK(F126:AO126)/3</f>
        <v>2 20,3333333333333</v>
      </c>
    </row>
    <row r="127" spans="1:42" x14ac:dyDescent="0.2">
      <c r="A127" s="42" t="s">
        <v>641</v>
      </c>
      <c r="B127" s="2" t="s">
        <v>642</v>
      </c>
      <c r="C127" s="35">
        <v>297</v>
      </c>
      <c r="D127" s="26">
        <v>5826.1</v>
      </c>
      <c r="E127" s="36">
        <v>5586.18</v>
      </c>
      <c r="F127" s="35">
        <v>33</v>
      </c>
      <c r="G127" s="26">
        <v>848.48</v>
      </c>
      <c r="H127" s="36">
        <v>848.4</v>
      </c>
      <c r="I127" s="35">
        <v>9</v>
      </c>
      <c r="J127" s="26">
        <v>38.51</v>
      </c>
      <c r="K127" s="36">
        <v>38.25</v>
      </c>
      <c r="L127" s="35">
        <v>19</v>
      </c>
      <c r="M127" s="26">
        <v>137.80000000000001</v>
      </c>
      <c r="N127" s="36">
        <v>138.13999999999999</v>
      </c>
      <c r="O127" s="35">
        <v>3</v>
      </c>
      <c r="P127" s="26">
        <v>13.23</v>
      </c>
      <c r="Q127" s="36">
        <v>13.19</v>
      </c>
      <c r="R127" s="35">
        <v>107</v>
      </c>
      <c r="S127" s="26">
        <v>477.32</v>
      </c>
      <c r="T127" s="36">
        <v>475.68</v>
      </c>
      <c r="U127" s="35">
        <v>20</v>
      </c>
      <c r="V127" s="26">
        <v>156.65</v>
      </c>
      <c r="W127" s="36">
        <v>148.18</v>
      </c>
      <c r="X127" s="35" t="s">
        <v>400</v>
      </c>
      <c r="Y127" s="26" t="s">
        <v>400</v>
      </c>
      <c r="Z127" s="36" t="s">
        <v>400</v>
      </c>
      <c r="AA127" s="35">
        <v>6</v>
      </c>
      <c r="AB127" s="26">
        <v>47.34</v>
      </c>
      <c r="AC127" s="36">
        <v>47.85</v>
      </c>
      <c r="AD127" s="35">
        <v>255</v>
      </c>
      <c r="AE127" s="26">
        <v>3727.78</v>
      </c>
      <c r="AF127" s="36">
        <v>3866.28</v>
      </c>
      <c r="AG127" s="35" t="s">
        <v>400</v>
      </c>
      <c r="AH127" s="26" t="s">
        <v>400</v>
      </c>
      <c r="AI127" s="36" t="s">
        <v>400</v>
      </c>
      <c r="AJ127" s="35">
        <v>159</v>
      </c>
      <c r="AK127" s="26">
        <v>167.4</v>
      </c>
      <c r="AL127" s="36">
        <v>1.66</v>
      </c>
      <c r="AM127" s="35">
        <v>127</v>
      </c>
      <c r="AN127" s="26">
        <v>202.93</v>
      </c>
      <c r="AO127" s="36"/>
      <c r="AP127" s="5" t="str">
        <f>COUNTIF(F127:AO127,"s")/3 &amp; " "&amp;25-COUNTBLANK(F127:AO127)/3</f>
        <v>2 24,6666666666667</v>
      </c>
    </row>
    <row r="128" spans="1:42" x14ac:dyDescent="0.2">
      <c r="A128" s="42" t="s">
        <v>643</v>
      </c>
      <c r="B128" s="2" t="s">
        <v>644</v>
      </c>
      <c r="C128" s="35">
        <v>650</v>
      </c>
      <c r="D128" s="26">
        <v>14918.32</v>
      </c>
      <c r="E128" s="36">
        <v>13448.67</v>
      </c>
      <c r="F128" s="35">
        <v>44</v>
      </c>
      <c r="G128" s="26">
        <v>991.44</v>
      </c>
      <c r="H128" s="36">
        <v>986.43</v>
      </c>
      <c r="I128" s="35">
        <v>9</v>
      </c>
      <c r="J128" s="26">
        <v>134.33000000000001</v>
      </c>
      <c r="K128" s="36">
        <v>133.15</v>
      </c>
      <c r="L128" s="35">
        <v>32</v>
      </c>
      <c r="M128" s="26">
        <v>401.22</v>
      </c>
      <c r="N128" s="36">
        <v>401.16</v>
      </c>
      <c r="O128" s="35">
        <v>6</v>
      </c>
      <c r="P128" s="26">
        <v>36.549999999999997</v>
      </c>
      <c r="Q128" s="36">
        <v>36.979999999999997</v>
      </c>
      <c r="R128" s="35">
        <v>253</v>
      </c>
      <c r="S128" s="26">
        <v>676.12</v>
      </c>
      <c r="T128" s="36">
        <v>669.05</v>
      </c>
      <c r="U128" s="35">
        <v>30</v>
      </c>
      <c r="V128" s="26">
        <v>1802.64</v>
      </c>
      <c r="W128" s="36">
        <v>1102.07</v>
      </c>
      <c r="X128" s="35" t="s">
        <v>400</v>
      </c>
      <c r="Y128" s="26" t="s">
        <v>400</v>
      </c>
      <c r="Z128" s="36" t="s">
        <v>400</v>
      </c>
      <c r="AA128" s="35">
        <v>7</v>
      </c>
      <c r="AB128" s="26">
        <v>7.36</v>
      </c>
      <c r="AC128" s="36">
        <v>7.45</v>
      </c>
      <c r="AD128" s="35">
        <v>601</v>
      </c>
      <c r="AE128" s="26">
        <v>9623.9699999999993</v>
      </c>
      <c r="AF128" s="36">
        <v>10079.469999999999</v>
      </c>
      <c r="AG128" s="35">
        <v>9</v>
      </c>
      <c r="AH128" s="26">
        <v>27.49</v>
      </c>
      <c r="AI128" s="36">
        <v>27.45</v>
      </c>
      <c r="AJ128" s="35" t="s">
        <v>400</v>
      </c>
      <c r="AK128" s="26" t="s">
        <v>400</v>
      </c>
      <c r="AL128" s="36" t="s">
        <v>400</v>
      </c>
      <c r="AM128" s="35">
        <v>357</v>
      </c>
      <c r="AN128" s="26">
        <v>688.14</v>
      </c>
      <c r="AO128" s="36"/>
      <c r="AP128" s="5" t="str">
        <f>COUNTIF(F128:AO128,"s")/3 &amp; " "&amp;25-COUNTBLANK(F128:AO128)/3</f>
        <v>2 24,6666666666667</v>
      </c>
    </row>
    <row r="129" spans="1:42" x14ac:dyDescent="0.2">
      <c r="A129" s="42" t="s">
        <v>645</v>
      </c>
      <c r="B129" s="2" t="s">
        <v>646</v>
      </c>
      <c r="C129" s="35">
        <v>426</v>
      </c>
      <c r="D129" s="26">
        <v>16550.04</v>
      </c>
      <c r="E129" s="36">
        <v>11612.92</v>
      </c>
      <c r="F129" s="35">
        <v>55</v>
      </c>
      <c r="G129" s="26">
        <v>601.13</v>
      </c>
      <c r="H129" s="36">
        <v>598.29999999999995</v>
      </c>
      <c r="I129" s="35">
        <v>9</v>
      </c>
      <c r="J129" s="26">
        <v>32.549999999999997</v>
      </c>
      <c r="K129" s="36">
        <v>32.42</v>
      </c>
      <c r="L129" s="35">
        <v>52</v>
      </c>
      <c r="M129" s="26">
        <v>471.39</v>
      </c>
      <c r="N129" s="36">
        <v>466.57</v>
      </c>
      <c r="O129" s="35">
        <v>26</v>
      </c>
      <c r="P129" s="26">
        <v>160.72999999999999</v>
      </c>
      <c r="Q129" s="36">
        <v>159.11000000000001</v>
      </c>
      <c r="R129" s="35">
        <v>159</v>
      </c>
      <c r="S129" s="26">
        <v>954.18</v>
      </c>
      <c r="T129" s="36">
        <v>941.15</v>
      </c>
      <c r="U129" s="35">
        <v>97</v>
      </c>
      <c r="V129" s="26">
        <v>10850.55</v>
      </c>
      <c r="W129" s="36">
        <v>6466.91</v>
      </c>
      <c r="X129" s="35">
        <v>7</v>
      </c>
      <c r="Y129" s="26">
        <v>2.4300000000000002</v>
      </c>
      <c r="Z129" s="36">
        <v>2.39</v>
      </c>
      <c r="AA129" s="35">
        <v>23</v>
      </c>
      <c r="AB129" s="26">
        <v>34.46</v>
      </c>
      <c r="AC129" s="36">
        <v>34.25</v>
      </c>
      <c r="AD129" s="35">
        <v>334</v>
      </c>
      <c r="AE129" s="26">
        <v>2821.23</v>
      </c>
      <c r="AF129" s="36">
        <v>2893.21</v>
      </c>
      <c r="AG129" s="35">
        <v>5</v>
      </c>
      <c r="AH129" s="26">
        <v>7.92</v>
      </c>
      <c r="AI129" s="36">
        <v>7.81</v>
      </c>
      <c r="AJ129" s="35">
        <v>196</v>
      </c>
      <c r="AK129" s="26">
        <v>128.52000000000001</v>
      </c>
      <c r="AL129" s="36">
        <v>10.8</v>
      </c>
      <c r="AM129" s="35">
        <v>226</v>
      </c>
      <c r="AN129" s="26">
        <v>484.95</v>
      </c>
      <c r="AO129" s="36"/>
      <c r="AP129" s="5" t="str">
        <f>COUNTIF(F129:AO129,"s")/3 &amp; " "&amp;25-COUNTBLANK(F129:AO129)/3</f>
        <v>0 24,6666666666667</v>
      </c>
    </row>
    <row r="130" spans="1:42" x14ac:dyDescent="0.2">
      <c r="A130" s="42" t="s">
        <v>647</v>
      </c>
      <c r="B130" s="2" t="s">
        <v>648</v>
      </c>
      <c r="C130" s="35">
        <v>185</v>
      </c>
      <c r="D130" s="26">
        <v>3469.07</v>
      </c>
      <c r="E130" s="36">
        <v>3190.65</v>
      </c>
      <c r="F130" s="35">
        <v>50</v>
      </c>
      <c r="G130" s="26">
        <v>419.16</v>
      </c>
      <c r="H130" s="36">
        <v>420.47</v>
      </c>
      <c r="I130" s="35">
        <v>4</v>
      </c>
      <c r="J130" s="26">
        <v>40.14</v>
      </c>
      <c r="K130" s="36">
        <v>40.08</v>
      </c>
      <c r="L130" s="35">
        <v>37</v>
      </c>
      <c r="M130" s="26">
        <v>285.32</v>
      </c>
      <c r="N130" s="36">
        <v>285.39999999999998</v>
      </c>
      <c r="O130" s="35">
        <v>5</v>
      </c>
      <c r="P130" s="26">
        <v>14.4</v>
      </c>
      <c r="Q130" s="36">
        <v>14.57</v>
      </c>
      <c r="R130" s="35">
        <v>79</v>
      </c>
      <c r="S130" s="26">
        <v>336.66</v>
      </c>
      <c r="T130" s="36">
        <v>332.36</v>
      </c>
      <c r="U130" s="35">
        <v>59</v>
      </c>
      <c r="V130" s="26">
        <v>629.79999999999995</v>
      </c>
      <c r="W130" s="36">
        <v>478.41</v>
      </c>
      <c r="X130" s="35" t="s">
        <v>400</v>
      </c>
      <c r="Y130" s="26" t="s">
        <v>400</v>
      </c>
      <c r="Z130" s="36" t="s">
        <v>400</v>
      </c>
      <c r="AA130" s="35">
        <v>18</v>
      </c>
      <c r="AB130" s="26">
        <v>69.77</v>
      </c>
      <c r="AC130" s="36">
        <v>72.790000000000006</v>
      </c>
      <c r="AD130" s="35">
        <v>123</v>
      </c>
      <c r="AE130" s="26">
        <v>1499</v>
      </c>
      <c r="AF130" s="36">
        <v>1533.92</v>
      </c>
      <c r="AG130" s="35">
        <v>3</v>
      </c>
      <c r="AH130" s="26">
        <v>1.67</v>
      </c>
      <c r="AI130" s="36">
        <v>1.7</v>
      </c>
      <c r="AJ130" s="35" t="s">
        <v>400</v>
      </c>
      <c r="AK130" s="26" t="s">
        <v>400</v>
      </c>
      <c r="AL130" s="36" t="s">
        <v>400</v>
      </c>
      <c r="AM130" s="35">
        <v>76</v>
      </c>
      <c r="AN130" s="26">
        <v>111.27</v>
      </c>
      <c r="AO130" s="36"/>
      <c r="AP130" s="5" t="str">
        <f>COUNTIF(F130:AO130,"s")/3 &amp; " "&amp;25-COUNTBLANK(F130:AO130)/3</f>
        <v>2 24,6666666666667</v>
      </c>
    </row>
    <row r="131" spans="1:42" x14ac:dyDescent="0.2">
      <c r="A131" s="42" t="s">
        <v>649</v>
      </c>
      <c r="B131" s="2" t="s">
        <v>650</v>
      </c>
      <c r="C131" s="35">
        <v>69</v>
      </c>
      <c r="D131" s="26">
        <v>1867.8</v>
      </c>
      <c r="E131" s="36">
        <v>1254.24</v>
      </c>
      <c r="F131" s="35">
        <v>5</v>
      </c>
      <c r="G131" s="26">
        <v>38.799999999999997</v>
      </c>
      <c r="H131" s="36">
        <v>38.799999999999997</v>
      </c>
      <c r="I131" s="35" t="s">
        <v>400</v>
      </c>
      <c r="J131" s="26" t="s">
        <v>400</v>
      </c>
      <c r="K131" s="36" t="s">
        <v>400</v>
      </c>
      <c r="L131" s="35">
        <v>9</v>
      </c>
      <c r="M131" s="26">
        <v>14.95</v>
      </c>
      <c r="N131" s="36">
        <v>15.22</v>
      </c>
      <c r="O131" s="35"/>
      <c r="P131" s="26"/>
      <c r="Q131" s="36"/>
      <c r="R131" s="35">
        <v>18</v>
      </c>
      <c r="S131" s="26">
        <v>44.01</v>
      </c>
      <c r="T131" s="36">
        <v>43.2</v>
      </c>
      <c r="U131" s="35">
        <v>8</v>
      </c>
      <c r="V131" s="26">
        <v>1044.18</v>
      </c>
      <c r="W131" s="36">
        <v>500.54</v>
      </c>
      <c r="X131" s="35"/>
      <c r="Y131" s="26"/>
      <c r="Z131" s="36"/>
      <c r="AA131" s="35" t="s">
        <v>400</v>
      </c>
      <c r="AB131" s="26" t="s">
        <v>400</v>
      </c>
      <c r="AC131" s="36" t="s">
        <v>400</v>
      </c>
      <c r="AD131" s="35">
        <v>55</v>
      </c>
      <c r="AE131" s="26">
        <v>630.71</v>
      </c>
      <c r="AF131" s="36">
        <v>637.25</v>
      </c>
      <c r="AG131" s="35" t="s">
        <v>400</v>
      </c>
      <c r="AH131" s="26" t="s">
        <v>400</v>
      </c>
      <c r="AI131" s="36" t="s">
        <v>400</v>
      </c>
      <c r="AJ131" s="35">
        <v>29</v>
      </c>
      <c r="AK131" s="26">
        <v>10.74</v>
      </c>
      <c r="AL131" s="36">
        <v>0.37</v>
      </c>
      <c r="AM131" s="35">
        <v>35</v>
      </c>
      <c r="AN131" s="26">
        <v>66.959999999999994</v>
      </c>
      <c r="AO131" s="36"/>
      <c r="AP131" s="5" t="str">
        <f>COUNTIF(F131:AO131,"s")/3 &amp; " "&amp;25-COUNTBLANK(F131:AO131)/3</f>
        <v>3 22,6666666666667</v>
      </c>
    </row>
    <row r="132" spans="1:42" x14ac:dyDescent="0.2">
      <c r="A132" s="42" t="s">
        <v>651</v>
      </c>
      <c r="B132" s="2" t="s">
        <v>652</v>
      </c>
      <c r="C132" s="35">
        <v>528</v>
      </c>
      <c r="D132" s="26">
        <v>13146.8</v>
      </c>
      <c r="E132" s="36">
        <v>9644.94</v>
      </c>
      <c r="F132" s="35">
        <v>25</v>
      </c>
      <c r="G132" s="26">
        <v>251.7</v>
      </c>
      <c r="H132" s="36">
        <v>249.89</v>
      </c>
      <c r="I132" s="35">
        <v>3</v>
      </c>
      <c r="J132" s="26">
        <v>26.93</v>
      </c>
      <c r="K132" s="36">
        <v>26.93</v>
      </c>
      <c r="L132" s="35">
        <v>23</v>
      </c>
      <c r="M132" s="26">
        <v>128.58000000000001</v>
      </c>
      <c r="N132" s="36">
        <v>129.88</v>
      </c>
      <c r="O132" s="35">
        <v>16</v>
      </c>
      <c r="P132" s="26">
        <v>69.89</v>
      </c>
      <c r="Q132" s="36">
        <v>69.33</v>
      </c>
      <c r="R132" s="35">
        <v>176</v>
      </c>
      <c r="S132" s="26">
        <v>467.64</v>
      </c>
      <c r="T132" s="36">
        <v>462.88</v>
      </c>
      <c r="U132" s="35">
        <v>46</v>
      </c>
      <c r="V132" s="26">
        <v>5594.63</v>
      </c>
      <c r="W132" s="36">
        <v>2734.24</v>
      </c>
      <c r="X132" s="35" t="s">
        <v>400</v>
      </c>
      <c r="Y132" s="26" t="s">
        <v>400</v>
      </c>
      <c r="Z132" s="36" t="s">
        <v>400</v>
      </c>
      <c r="AA132" s="35">
        <v>12</v>
      </c>
      <c r="AB132" s="26">
        <v>9.58</v>
      </c>
      <c r="AC132" s="36">
        <v>9.5399999999999991</v>
      </c>
      <c r="AD132" s="35">
        <v>475</v>
      </c>
      <c r="AE132" s="26">
        <v>5755.73</v>
      </c>
      <c r="AF132" s="36">
        <v>5946.15</v>
      </c>
      <c r="AG132" s="35" t="s">
        <v>400</v>
      </c>
      <c r="AH132" s="26" t="s">
        <v>400</v>
      </c>
      <c r="AI132" s="36" t="s">
        <v>400</v>
      </c>
      <c r="AJ132" s="35">
        <v>285</v>
      </c>
      <c r="AK132" s="26">
        <v>255.61</v>
      </c>
      <c r="AL132" s="36">
        <v>14.76</v>
      </c>
      <c r="AM132" s="35">
        <v>322</v>
      </c>
      <c r="AN132" s="26">
        <v>585.16999999999996</v>
      </c>
      <c r="AO132" s="36"/>
      <c r="AP132" s="5" t="str">
        <f>COUNTIF(F132:AO132,"s")/3 &amp; " "&amp;25-COUNTBLANK(F132:AO132)/3</f>
        <v>2 24,6666666666667</v>
      </c>
    </row>
    <row r="133" spans="1:42" x14ac:dyDescent="0.2">
      <c r="A133" s="42" t="s">
        <v>653</v>
      </c>
      <c r="B133" s="2" t="s">
        <v>654</v>
      </c>
      <c r="C133" s="35">
        <v>63</v>
      </c>
      <c r="D133" s="26">
        <v>1386.03</v>
      </c>
      <c r="E133" s="36">
        <v>1283.47</v>
      </c>
      <c r="F133" s="35">
        <v>15</v>
      </c>
      <c r="G133" s="26">
        <v>163.6</v>
      </c>
      <c r="H133" s="36">
        <v>163.69</v>
      </c>
      <c r="I133" s="35"/>
      <c r="J133" s="26"/>
      <c r="K133" s="36"/>
      <c r="L133" s="35">
        <v>18</v>
      </c>
      <c r="M133" s="26">
        <v>128.83000000000001</v>
      </c>
      <c r="N133" s="36">
        <v>129.02000000000001</v>
      </c>
      <c r="O133" s="35">
        <v>5</v>
      </c>
      <c r="P133" s="26">
        <v>6.94</v>
      </c>
      <c r="Q133" s="36">
        <v>6.87</v>
      </c>
      <c r="R133" s="35">
        <v>24</v>
      </c>
      <c r="S133" s="26">
        <v>191.21</v>
      </c>
      <c r="T133" s="36">
        <v>190.52</v>
      </c>
      <c r="U133" s="35">
        <v>16</v>
      </c>
      <c r="V133" s="26">
        <v>499.64</v>
      </c>
      <c r="W133" s="36">
        <v>436.91</v>
      </c>
      <c r="X133" s="35"/>
      <c r="Y133" s="26"/>
      <c r="Z133" s="36"/>
      <c r="AA133" s="35">
        <v>6</v>
      </c>
      <c r="AB133" s="26">
        <v>43.8</v>
      </c>
      <c r="AC133" s="36">
        <v>44.81</v>
      </c>
      <c r="AD133" s="35">
        <v>30</v>
      </c>
      <c r="AE133" s="26">
        <v>306.76</v>
      </c>
      <c r="AF133" s="36">
        <v>311.64999999999998</v>
      </c>
      <c r="AG133" s="35"/>
      <c r="AH133" s="26"/>
      <c r="AI133" s="36"/>
      <c r="AJ133" s="35">
        <v>16</v>
      </c>
      <c r="AK133" s="26">
        <v>9.52</v>
      </c>
      <c r="AL133" s="36"/>
      <c r="AM133" s="35">
        <v>28</v>
      </c>
      <c r="AN133" s="26">
        <v>35.729999999999997</v>
      </c>
      <c r="AO133" s="36"/>
      <c r="AP133" s="5" t="str">
        <f>COUNTIF(F133:AO133,"s")/3 &amp; " "&amp;25-COUNTBLANK(F133:AO133)/3</f>
        <v>0 21,3333333333333</v>
      </c>
    </row>
    <row r="134" spans="1:42" x14ac:dyDescent="0.2">
      <c r="A134" s="42" t="s">
        <v>655</v>
      </c>
      <c r="B134" s="2" t="s">
        <v>656</v>
      </c>
      <c r="C134" s="35">
        <v>374</v>
      </c>
      <c r="D134" s="26">
        <v>47450.98</v>
      </c>
      <c r="E134" s="36">
        <v>28981.33</v>
      </c>
      <c r="F134" s="35">
        <v>53</v>
      </c>
      <c r="G134" s="26">
        <v>596.04</v>
      </c>
      <c r="H134" s="36">
        <v>590.85</v>
      </c>
      <c r="I134" s="35">
        <v>4</v>
      </c>
      <c r="J134" s="26">
        <v>25.53</v>
      </c>
      <c r="K134" s="36">
        <v>25.31</v>
      </c>
      <c r="L134" s="35">
        <v>86</v>
      </c>
      <c r="M134" s="26">
        <v>900.39</v>
      </c>
      <c r="N134" s="36">
        <v>895.46</v>
      </c>
      <c r="O134" s="35">
        <v>37</v>
      </c>
      <c r="P134" s="26">
        <v>202.29</v>
      </c>
      <c r="Q134" s="36">
        <v>201.18</v>
      </c>
      <c r="R134" s="35">
        <v>162</v>
      </c>
      <c r="S134" s="26">
        <v>1301.92</v>
      </c>
      <c r="T134" s="36">
        <v>1287.07</v>
      </c>
      <c r="U134" s="35">
        <v>189</v>
      </c>
      <c r="V134" s="26">
        <v>40437.800000000003</v>
      </c>
      <c r="W134" s="36">
        <v>23194.26</v>
      </c>
      <c r="X134" s="35" t="s">
        <v>400</v>
      </c>
      <c r="Y134" s="26" t="s">
        <v>400</v>
      </c>
      <c r="Z134" s="36" t="s">
        <v>400</v>
      </c>
      <c r="AA134" s="35">
        <v>9</v>
      </c>
      <c r="AB134" s="26">
        <v>7.65</v>
      </c>
      <c r="AC134" s="36">
        <v>7.2</v>
      </c>
      <c r="AD134" s="35">
        <v>203</v>
      </c>
      <c r="AE134" s="26">
        <v>2724.2</v>
      </c>
      <c r="AF134" s="36">
        <v>2774.37</v>
      </c>
      <c r="AG134" s="35" t="s">
        <v>400</v>
      </c>
      <c r="AH134" s="26" t="s">
        <v>400</v>
      </c>
      <c r="AI134" s="36" t="s">
        <v>400</v>
      </c>
      <c r="AJ134" s="35">
        <v>98</v>
      </c>
      <c r="AK134" s="26">
        <v>97.43</v>
      </c>
      <c r="AL134" s="36">
        <v>5.38</v>
      </c>
      <c r="AM134" s="35">
        <v>193</v>
      </c>
      <c r="AN134" s="26">
        <v>1157.48</v>
      </c>
      <c r="AO134" s="36"/>
      <c r="AP134" s="5" t="str">
        <f>COUNTIF(F134:AO134,"s")/3 &amp; " "&amp;25-COUNTBLANK(F134:AO134)/3</f>
        <v>2 24,6666666666667</v>
      </c>
    </row>
    <row r="135" spans="1:42" x14ac:dyDescent="0.2">
      <c r="A135" s="42" t="s">
        <v>657</v>
      </c>
      <c r="B135" s="2" t="s">
        <v>658</v>
      </c>
      <c r="C135" s="35">
        <v>263</v>
      </c>
      <c r="D135" s="26">
        <v>7686.79</v>
      </c>
      <c r="E135" s="36">
        <v>7087.85</v>
      </c>
      <c r="F135" s="35">
        <v>75</v>
      </c>
      <c r="G135" s="26">
        <v>1512.04</v>
      </c>
      <c r="H135" s="36">
        <v>1511.83</v>
      </c>
      <c r="I135" s="35">
        <v>12</v>
      </c>
      <c r="J135" s="26">
        <v>242.5</v>
      </c>
      <c r="K135" s="36">
        <v>242.96</v>
      </c>
      <c r="L135" s="35">
        <v>63</v>
      </c>
      <c r="M135" s="26">
        <v>448.94</v>
      </c>
      <c r="N135" s="36">
        <v>445.26</v>
      </c>
      <c r="O135" s="35">
        <v>18</v>
      </c>
      <c r="P135" s="26">
        <v>34.270000000000003</v>
      </c>
      <c r="Q135" s="36">
        <v>34.32</v>
      </c>
      <c r="R135" s="35">
        <v>119</v>
      </c>
      <c r="S135" s="26">
        <v>686.56</v>
      </c>
      <c r="T135" s="36">
        <v>680.83</v>
      </c>
      <c r="U135" s="35">
        <v>87</v>
      </c>
      <c r="V135" s="26">
        <v>1492.2</v>
      </c>
      <c r="W135" s="36">
        <v>1193.97</v>
      </c>
      <c r="X135" s="35">
        <v>6</v>
      </c>
      <c r="Y135" s="26">
        <v>23.56</v>
      </c>
      <c r="Z135" s="36">
        <v>22.88</v>
      </c>
      <c r="AA135" s="35">
        <v>42</v>
      </c>
      <c r="AB135" s="26">
        <v>629.45000000000005</v>
      </c>
      <c r="AC135" s="36">
        <v>630.75</v>
      </c>
      <c r="AD135" s="35">
        <v>154</v>
      </c>
      <c r="AE135" s="26">
        <v>2188.4499999999998</v>
      </c>
      <c r="AF135" s="36">
        <v>2234.69</v>
      </c>
      <c r="AG135" s="35">
        <v>5</v>
      </c>
      <c r="AH135" s="26">
        <v>53.49</v>
      </c>
      <c r="AI135" s="36">
        <v>53.49</v>
      </c>
      <c r="AJ135" s="35">
        <v>95</v>
      </c>
      <c r="AK135" s="26">
        <v>111.46</v>
      </c>
      <c r="AL135" s="36">
        <v>36.869999999999997</v>
      </c>
      <c r="AM135" s="35">
        <v>111</v>
      </c>
      <c r="AN135" s="26">
        <v>263.87</v>
      </c>
      <c r="AO135" s="36"/>
      <c r="AP135" s="5" t="str">
        <f>COUNTIF(F135:AO135,"s")/3 &amp; " "&amp;25-COUNTBLANK(F135:AO135)/3</f>
        <v>0 24,6666666666667</v>
      </c>
    </row>
    <row r="136" spans="1:42" x14ac:dyDescent="0.2">
      <c r="A136" s="42" t="s">
        <v>659</v>
      </c>
      <c r="B136" s="2" t="s">
        <v>660</v>
      </c>
      <c r="C136" s="35">
        <v>141</v>
      </c>
      <c r="D136" s="26">
        <v>4844.4799999999996</v>
      </c>
      <c r="E136" s="36">
        <v>4347.7700000000004</v>
      </c>
      <c r="F136" s="35">
        <v>54</v>
      </c>
      <c r="G136" s="26">
        <v>1006.9</v>
      </c>
      <c r="H136" s="36">
        <v>1011.82</v>
      </c>
      <c r="I136" s="35">
        <v>6</v>
      </c>
      <c r="J136" s="26">
        <v>24.85</v>
      </c>
      <c r="K136" s="36">
        <v>24.88</v>
      </c>
      <c r="L136" s="35">
        <v>40</v>
      </c>
      <c r="M136" s="26">
        <v>396.73</v>
      </c>
      <c r="N136" s="36">
        <v>397.22</v>
      </c>
      <c r="O136" s="35">
        <v>5</v>
      </c>
      <c r="P136" s="26">
        <v>33.56</v>
      </c>
      <c r="Q136" s="36">
        <v>33.11</v>
      </c>
      <c r="R136" s="35">
        <v>70</v>
      </c>
      <c r="S136" s="26">
        <v>247.1</v>
      </c>
      <c r="T136" s="36">
        <v>246.27</v>
      </c>
      <c r="U136" s="35">
        <v>47</v>
      </c>
      <c r="V136" s="26">
        <v>1199.3699999999999</v>
      </c>
      <c r="W136" s="36">
        <v>850.72</v>
      </c>
      <c r="X136" s="35" t="s">
        <v>400</v>
      </c>
      <c r="Y136" s="26" t="s">
        <v>400</v>
      </c>
      <c r="Z136" s="36" t="s">
        <v>400</v>
      </c>
      <c r="AA136" s="35">
        <v>31</v>
      </c>
      <c r="AB136" s="26">
        <v>519.38</v>
      </c>
      <c r="AC136" s="36">
        <v>521.54999999999995</v>
      </c>
      <c r="AD136" s="35">
        <v>78</v>
      </c>
      <c r="AE136" s="26">
        <v>1215.06</v>
      </c>
      <c r="AF136" s="36">
        <v>1235.56</v>
      </c>
      <c r="AG136" s="35" t="s">
        <v>400</v>
      </c>
      <c r="AH136" s="26" t="s">
        <v>400</v>
      </c>
      <c r="AI136" s="36" t="s">
        <v>400</v>
      </c>
      <c r="AJ136" s="35">
        <v>59</v>
      </c>
      <c r="AK136" s="26">
        <v>62.26</v>
      </c>
      <c r="AL136" s="36">
        <v>22.5</v>
      </c>
      <c r="AM136" s="35">
        <v>57</v>
      </c>
      <c r="AN136" s="26">
        <v>135.15</v>
      </c>
      <c r="AO136" s="36"/>
      <c r="AP136" s="5" t="str">
        <f>COUNTIF(F136:AO136,"s")/3 &amp; " "&amp;25-COUNTBLANK(F136:AO136)/3</f>
        <v>2 24,6666666666667</v>
      </c>
    </row>
    <row r="137" spans="1:42" x14ac:dyDescent="0.2">
      <c r="A137" s="42" t="s">
        <v>661</v>
      </c>
      <c r="B137" s="2" t="s">
        <v>662</v>
      </c>
      <c r="C137" s="35">
        <v>463</v>
      </c>
      <c r="D137" s="26">
        <v>10775.9</v>
      </c>
      <c r="E137" s="36">
        <v>9000.59</v>
      </c>
      <c r="F137" s="35">
        <v>45</v>
      </c>
      <c r="G137" s="26">
        <v>748.7</v>
      </c>
      <c r="H137" s="36">
        <v>744.38</v>
      </c>
      <c r="I137" s="35">
        <v>9</v>
      </c>
      <c r="J137" s="26">
        <v>77.84</v>
      </c>
      <c r="K137" s="36">
        <v>78.48</v>
      </c>
      <c r="L137" s="35">
        <v>34</v>
      </c>
      <c r="M137" s="26">
        <v>292.25</v>
      </c>
      <c r="N137" s="36">
        <v>291.60000000000002</v>
      </c>
      <c r="O137" s="35">
        <v>13</v>
      </c>
      <c r="P137" s="26">
        <v>45.13</v>
      </c>
      <c r="Q137" s="36">
        <v>43.79</v>
      </c>
      <c r="R137" s="35">
        <v>156</v>
      </c>
      <c r="S137" s="26">
        <v>652.48</v>
      </c>
      <c r="T137" s="36">
        <v>648.42999999999995</v>
      </c>
      <c r="U137" s="35">
        <v>34</v>
      </c>
      <c r="V137" s="26">
        <v>2193.5700000000002</v>
      </c>
      <c r="W137" s="36">
        <v>1263.97</v>
      </c>
      <c r="X137" s="35" t="s">
        <v>400</v>
      </c>
      <c r="Y137" s="26" t="s">
        <v>400</v>
      </c>
      <c r="Z137" s="36" t="s">
        <v>400</v>
      </c>
      <c r="AA137" s="35">
        <v>21</v>
      </c>
      <c r="AB137" s="26">
        <v>128.99</v>
      </c>
      <c r="AC137" s="36">
        <v>124.19</v>
      </c>
      <c r="AD137" s="35">
        <v>418</v>
      </c>
      <c r="AE137" s="26">
        <v>5669.32</v>
      </c>
      <c r="AF137" s="36">
        <v>5756.83</v>
      </c>
      <c r="AG137" s="35">
        <v>6</v>
      </c>
      <c r="AH137" s="26">
        <v>8.9499999999999993</v>
      </c>
      <c r="AI137" s="36">
        <v>8.06</v>
      </c>
      <c r="AJ137" s="35" t="s">
        <v>400</v>
      </c>
      <c r="AK137" s="26" t="s">
        <v>400</v>
      </c>
      <c r="AL137" s="36" t="s">
        <v>400</v>
      </c>
      <c r="AM137" s="35">
        <v>276</v>
      </c>
      <c r="AN137" s="26">
        <v>720.17</v>
      </c>
      <c r="AO137" s="36"/>
      <c r="AP137" s="5" t="str">
        <f>COUNTIF(F137:AO137,"s")/3 &amp; " "&amp;25-COUNTBLANK(F137:AO137)/3</f>
        <v>2 24,6666666666667</v>
      </c>
    </row>
    <row r="138" spans="1:42" x14ac:dyDescent="0.2">
      <c r="A138" s="42" t="s">
        <v>663</v>
      </c>
      <c r="B138" s="2" t="s">
        <v>664</v>
      </c>
      <c r="C138" s="35">
        <v>6</v>
      </c>
      <c r="D138" s="26">
        <v>59.71</v>
      </c>
      <c r="E138" s="36">
        <v>58.19</v>
      </c>
      <c r="F138" s="35"/>
      <c r="G138" s="26"/>
      <c r="H138" s="36"/>
      <c r="I138" s="35"/>
      <c r="J138" s="26"/>
      <c r="K138" s="36"/>
      <c r="L138" s="35" t="s">
        <v>400</v>
      </c>
      <c r="M138" s="26" t="s">
        <v>400</v>
      </c>
      <c r="N138" s="36" t="s">
        <v>400</v>
      </c>
      <c r="O138" s="35"/>
      <c r="P138" s="26"/>
      <c r="Q138" s="36"/>
      <c r="R138" s="35" t="s">
        <v>400</v>
      </c>
      <c r="S138" s="26" t="s">
        <v>400</v>
      </c>
      <c r="T138" s="36" t="s">
        <v>400</v>
      </c>
      <c r="U138" s="35"/>
      <c r="V138" s="26"/>
      <c r="W138" s="36"/>
      <c r="X138" s="35"/>
      <c r="Y138" s="26"/>
      <c r="Z138" s="36"/>
      <c r="AA138" s="35"/>
      <c r="AB138" s="26"/>
      <c r="AC138" s="36"/>
      <c r="AD138" s="35">
        <v>4</v>
      </c>
      <c r="AE138" s="26">
        <v>21.27</v>
      </c>
      <c r="AF138" s="36">
        <v>23.91</v>
      </c>
      <c r="AG138" s="35"/>
      <c r="AH138" s="26"/>
      <c r="AI138" s="36"/>
      <c r="AJ138" s="35" t="s">
        <v>400</v>
      </c>
      <c r="AK138" s="26" t="s">
        <v>400</v>
      </c>
      <c r="AL138" s="36" t="s">
        <v>400</v>
      </c>
      <c r="AM138" s="35">
        <v>3</v>
      </c>
      <c r="AN138" s="26">
        <v>1.0900000000000001</v>
      </c>
      <c r="AO138" s="36"/>
      <c r="AP138" s="5" t="str">
        <f>COUNTIF(F138:AO138,"s")/3 &amp; " "&amp;25-COUNTBLANK(F138:AO138)/3</f>
        <v>3 17,6666666666667</v>
      </c>
    </row>
    <row r="139" spans="1:42" x14ac:dyDescent="0.2">
      <c r="A139" s="42" t="s">
        <v>665</v>
      </c>
      <c r="B139" s="2" t="s">
        <v>666</v>
      </c>
      <c r="C139" s="35">
        <v>34</v>
      </c>
      <c r="D139" s="26">
        <v>450.02</v>
      </c>
      <c r="E139" s="36">
        <v>373.48</v>
      </c>
      <c r="F139" s="35">
        <v>10</v>
      </c>
      <c r="G139" s="26">
        <v>64.27</v>
      </c>
      <c r="H139" s="36">
        <v>64.2</v>
      </c>
      <c r="I139" s="35" t="s">
        <v>400</v>
      </c>
      <c r="J139" s="26" t="s">
        <v>400</v>
      </c>
      <c r="K139" s="36" t="s">
        <v>400</v>
      </c>
      <c r="L139" s="35">
        <v>3</v>
      </c>
      <c r="M139" s="26">
        <v>43.35</v>
      </c>
      <c r="N139" s="36">
        <v>43.31</v>
      </c>
      <c r="O139" s="35" t="s">
        <v>400</v>
      </c>
      <c r="P139" s="26" t="s">
        <v>400</v>
      </c>
      <c r="Q139" s="36" t="s">
        <v>400</v>
      </c>
      <c r="R139" s="35">
        <v>12</v>
      </c>
      <c r="S139" s="26">
        <v>60.43</v>
      </c>
      <c r="T139" s="36">
        <v>59.91</v>
      </c>
      <c r="U139" s="35">
        <v>7</v>
      </c>
      <c r="V139" s="26">
        <v>112.94</v>
      </c>
      <c r="W139" s="36">
        <v>47.61</v>
      </c>
      <c r="X139" s="35"/>
      <c r="Y139" s="26"/>
      <c r="Z139" s="36"/>
      <c r="AA139" s="35" t="s">
        <v>400</v>
      </c>
      <c r="AB139" s="26" t="s">
        <v>400</v>
      </c>
      <c r="AC139" s="36" t="s">
        <v>400</v>
      </c>
      <c r="AD139" s="35">
        <v>20</v>
      </c>
      <c r="AE139" s="26">
        <v>146.32</v>
      </c>
      <c r="AF139" s="36">
        <v>149.41999999999999</v>
      </c>
      <c r="AG139" s="35"/>
      <c r="AH139" s="26"/>
      <c r="AI139" s="36"/>
      <c r="AJ139" s="35">
        <v>13</v>
      </c>
      <c r="AK139" s="26">
        <v>4.47</v>
      </c>
      <c r="AL139" s="36">
        <v>0.46</v>
      </c>
      <c r="AM139" s="35">
        <v>11</v>
      </c>
      <c r="AN139" s="26">
        <v>9.0399999999999991</v>
      </c>
      <c r="AO139" s="36"/>
      <c r="AP139" s="5" t="str">
        <f>COUNTIF(F139:AO139,"s")/3 &amp; " "&amp;25-COUNTBLANK(F139:AO139)/3</f>
        <v>3 22,6666666666667</v>
      </c>
    </row>
    <row r="140" spans="1:42" x14ac:dyDescent="0.2">
      <c r="A140" s="42" t="s">
        <v>667</v>
      </c>
      <c r="B140" s="2" t="s">
        <v>668</v>
      </c>
      <c r="C140" s="35">
        <v>681</v>
      </c>
      <c r="D140" s="26">
        <v>13020.48</v>
      </c>
      <c r="E140" s="36">
        <v>12254.63</v>
      </c>
      <c r="F140" s="35">
        <v>43</v>
      </c>
      <c r="G140" s="26">
        <v>1250.81</v>
      </c>
      <c r="H140" s="36">
        <v>1250</v>
      </c>
      <c r="I140" s="35">
        <v>9</v>
      </c>
      <c r="J140" s="26">
        <v>123.07</v>
      </c>
      <c r="K140" s="36">
        <v>123.35</v>
      </c>
      <c r="L140" s="35">
        <v>22</v>
      </c>
      <c r="M140" s="26">
        <v>132.22999999999999</v>
      </c>
      <c r="N140" s="36">
        <v>131.76</v>
      </c>
      <c r="O140" s="35">
        <v>6</v>
      </c>
      <c r="P140" s="26">
        <v>10.94</v>
      </c>
      <c r="Q140" s="36">
        <v>10.72</v>
      </c>
      <c r="R140" s="35">
        <v>193</v>
      </c>
      <c r="S140" s="26">
        <v>740.61</v>
      </c>
      <c r="T140" s="36">
        <v>720.05</v>
      </c>
      <c r="U140" s="35">
        <v>30</v>
      </c>
      <c r="V140" s="26">
        <v>183.77</v>
      </c>
      <c r="W140" s="36">
        <v>144.5</v>
      </c>
      <c r="X140" s="35" t="s">
        <v>400</v>
      </c>
      <c r="Y140" s="26" t="s">
        <v>400</v>
      </c>
      <c r="Z140" s="36" t="s">
        <v>400</v>
      </c>
      <c r="AA140" s="35">
        <v>10</v>
      </c>
      <c r="AB140" s="26">
        <v>47.99</v>
      </c>
      <c r="AC140" s="36">
        <v>48.04</v>
      </c>
      <c r="AD140" s="35">
        <v>646</v>
      </c>
      <c r="AE140" s="26">
        <v>9596.52</v>
      </c>
      <c r="AF140" s="36">
        <v>9780.4699999999993</v>
      </c>
      <c r="AG140" s="35" t="s">
        <v>400</v>
      </c>
      <c r="AH140" s="26" t="s">
        <v>400</v>
      </c>
      <c r="AI140" s="36" t="s">
        <v>400</v>
      </c>
      <c r="AJ140" s="35">
        <v>386</v>
      </c>
      <c r="AK140" s="26">
        <v>343.87</v>
      </c>
      <c r="AL140" s="36">
        <v>45.69</v>
      </c>
      <c r="AM140" s="35">
        <v>361</v>
      </c>
      <c r="AN140" s="26">
        <v>590.36</v>
      </c>
      <c r="AO140" s="36"/>
      <c r="AP140" s="5" t="str">
        <f>COUNTIF(F140:AO140,"s")/3 &amp; " "&amp;25-COUNTBLANK(F140:AO140)/3</f>
        <v>2 24,6666666666667</v>
      </c>
    </row>
    <row r="141" spans="1:42" x14ac:dyDescent="0.2">
      <c r="A141" s="42" t="s">
        <v>669</v>
      </c>
      <c r="B141" s="2" t="s">
        <v>670</v>
      </c>
      <c r="C141" s="35">
        <v>131</v>
      </c>
      <c r="D141" s="26">
        <v>5019.34</v>
      </c>
      <c r="E141" s="36">
        <v>3637.79</v>
      </c>
      <c r="F141" s="35">
        <v>27</v>
      </c>
      <c r="G141" s="26">
        <v>641.91999999999996</v>
      </c>
      <c r="H141" s="36">
        <v>641.11</v>
      </c>
      <c r="I141" s="35" t="s">
        <v>400</v>
      </c>
      <c r="J141" s="26" t="s">
        <v>400</v>
      </c>
      <c r="K141" s="36" t="s">
        <v>400</v>
      </c>
      <c r="L141" s="35">
        <v>21</v>
      </c>
      <c r="M141" s="26">
        <v>234.91</v>
      </c>
      <c r="N141" s="36">
        <v>233.72</v>
      </c>
      <c r="O141" s="35" t="s">
        <v>400</v>
      </c>
      <c r="P141" s="26" t="s">
        <v>400</v>
      </c>
      <c r="Q141" s="36" t="s">
        <v>400</v>
      </c>
      <c r="R141" s="35">
        <v>59</v>
      </c>
      <c r="S141" s="26">
        <v>362.09</v>
      </c>
      <c r="T141" s="36">
        <v>360.05</v>
      </c>
      <c r="U141" s="35">
        <v>30</v>
      </c>
      <c r="V141" s="26">
        <v>2532.41</v>
      </c>
      <c r="W141" s="36">
        <v>1243.48</v>
      </c>
      <c r="X141" s="35"/>
      <c r="Y141" s="26"/>
      <c r="Z141" s="36"/>
      <c r="AA141" s="35">
        <v>6</v>
      </c>
      <c r="AB141" s="26">
        <v>12.98</v>
      </c>
      <c r="AC141" s="36">
        <v>12.86</v>
      </c>
      <c r="AD141" s="35">
        <v>88</v>
      </c>
      <c r="AE141" s="26">
        <v>1082.17</v>
      </c>
      <c r="AF141" s="36">
        <v>1126.74</v>
      </c>
      <c r="AG141" s="35" t="s">
        <v>400</v>
      </c>
      <c r="AH141" s="26" t="s">
        <v>400</v>
      </c>
      <c r="AI141" s="36" t="s">
        <v>400</v>
      </c>
      <c r="AJ141" s="35">
        <v>51</v>
      </c>
      <c r="AK141" s="26">
        <v>53.53</v>
      </c>
      <c r="AL141" s="36">
        <v>1.24</v>
      </c>
      <c r="AM141" s="35">
        <v>66</v>
      </c>
      <c r="AN141" s="26">
        <v>80.87</v>
      </c>
      <c r="AO141" s="36"/>
      <c r="AP141" s="5" t="str">
        <f>COUNTIF(F141:AO141,"s")/3 &amp; " "&amp;25-COUNTBLANK(F141:AO141)/3</f>
        <v>3 23,6666666666667</v>
      </c>
    </row>
    <row r="142" spans="1:42" x14ac:dyDescent="0.2">
      <c r="A142" s="42" t="s">
        <v>671</v>
      </c>
      <c r="B142" s="2" t="s">
        <v>672</v>
      </c>
      <c r="C142" s="35">
        <v>187</v>
      </c>
      <c r="D142" s="26">
        <v>7012.03</v>
      </c>
      <c r="E142" s="36">
        <v>4992.6400000000003</v>
      </c>
      <c r="F142" s="35">
        <v>35</v>
      </c>
      <c r="G142" s="26">
        <v>449.16</v>
      </c>
      <c r="H142" s="36">
        <v>446.41</v>
      </c>
      <c r="I142" s="35">
        <v>6</v>
      </c>
      <c r="J142" s="26">
        <v>29.05</v>
      </c>
      <c r="K142" s="36">
        <v>28.88</v>
      </c>
      <c r="L142" s="35">
        <v>36</v>
      </c>
      <c r="M142" s="26">
        <v>281.11</v>
      </c>
      <c r="N142" s="36">
        <v>279.66000000000003</v>
      </c>
      <c r="O142" s="35" t="s">
        <v>400</v>
      </c>
      <c r="P142" s="26" t="s">
        <v>400</v>
      </c>
      <c r="Q142" s="36" t="s">
        <v>400</v>
      </c>
      <c r="R142" s="35">
        <v>76</v>
      </c>
      <c r="S142" s="26">
        <v>488.75</v>
      </c>
      <c r="T142" s="36">
        <v>484.06</v>
      </c>
      <c r="U142" s="35">
        <v>57</v>
      </c>
      <c r="V142" s="26">
        <v>3520.31</v>
      </c>
      <c r="W142" s="36">
        <v>1902.69</v>
      </c>
      <c r="X142" s="35" t="s">
        <v>400</v>
      </c>
      <c r="Y142" s="26" t="s">
        <v>400</v>
      </c>
      <c r="Z142" s="36" t="s">
        <v>400</v>
      </c>
      <c r="AA142" s="35">
        <v>6</v>
      </c>
      <c r="AB142" s="26">
        <v>9.8699999999999992</v>
      </c>
      <c r="AC142" s="36">
        <v>10.9</v>
      </c>
      <c r="AD142" s="35">
        <v>138</v>
      </c>
      <c r="AE142" s="26">
        <v>1771.12</v>
      </c>
      <c r="AF142" s="36">
        <v>1814.43</v>
      </c>
      <c r="AG142" s="35">
        <v>4</v>
      </c>
      <c r="AH142" s="26">
        <v>2.81</v>
      </c>
      <c r="AI142" s="36">
        <v>2.78</v>
      </c>
      <c r="AJ142" s="35">
        <v>90</v>
      </c>
      <c r="AK142" s="26">
        <v>79.63</v>
      </c>
      <c r="AL142" s="36">
        <v>20.23</v>
      </c>
      <c r="AM142" s="35">
        <v>92</v>
      </c>
      <c r="AN142" s="26">
        <v>377.59</v>
      </c>
      <c r="AO142" s="36"/>
      <c r="AP142" s="5" t="str">
        <f>COUNTIF(F142:AO142,"s")/3 &amp; " "&amp;25-COUNTBLANK(F142:AO142)/3</f>
        <v>2 24,6666666666667</v>
      </c>
    </row>
    <row r="143" spans="1:42" x14ac:dyDescent="0.2">
      <c r="A143" s="42" t="s">
        <v>673</v>
      </c>
      <c r="B143" s="2" t="s">
        <v>674</v>
      </c>
      <c r="C143" s="35">
        <v>1051</v>
      </c>
      <c r="D143" s="26">
        <v>32970.639999999999</v>
      </c>
      <c r="E143" s="36">
        <v>26482.5</v>
      </c>
      <c r="F143" s="35">
        <v>85</v>
      </c>
      <c r="G143" s="26">
        <v>1171.02</v>
      </c>
      <c r="H143" s="36">
        <v>1166.48</v>
      </c>
      <c r="I143" s="35">
        <v>13</v>
      </c>
      <c r="J143" s="26">
        <v>107.08</v>
      </c>
      <c r="K143" s="36">
        <v>106.78</v>
      </c>
      <c r="L143" s="35">
        <v>69</v>
      </c>
      <c r="M143" s="26">
        <v>492.29</v>
      </c>
      <c r="N143" s="36">
        <v>491.3</v>
      </c>
      <c r="O143" s="35">
        <v>27</v>
      </c>
      <c r="P143" s="26">
        <v>90.09</v>
      </c>
      <c r="Q143" s="36">
        <v>89.69</v>
      </c>
      <c r="R143" s="35">
        <v>390</v>
      </c>
      <c r="S143" s="26">
        <v>1964.56</v>
      </c>
      <c r="T143" s="36">
        <v>1937.41</v>
      </c>
      <c r="U143" s="35">
        <v>216</v>
      </c>
      <c r="V143" s="26">
        <v>14140.06</v>
      </c>
      <c r="W143" s="36">
        <v>9584.8700000000008</v>
      </c>
      <c r="X143" s="35">
        <v>34</v>
      </c>
      <c r="Y143" s="26">
        <v>6.14</v>
      </c>
      <c r="Z143" s="36">
        <v>6.14</v>
      </c>
      <c r="AA143" s="35">
        <v>33</v>
      </c>
      <c r="AB143" s="26">
        <v>62.68</v>
      </c>
      <c r="AC143" s="36">
        <v>62.23</v>
      </c>
      <c r="AD143" s="35">
        <v>856</v>
      </c>
      <c r="AE143" s="26">
        <v>12662.5</v>
      </c>
      <c r="AF143" s="36">
        <v>12960.97</v>
      </c>
      <c r="AG143" s="35">
        <v>33</v>
      </c>
      <c r="AH143" s="26">
        <v>50.59</v>
      </c>
      <c r="AI143" s="36">
        <v>51.35</v>
      </c>
      <c r="AJ143" s="35">
        <v>465</v>
      </c>
      <c r="AK143" s="26">
        <v>432.52</v>
      </c>
      <c r="AL143" s="36">
        <v>25.28</v>
      </c>
      <c r="AM143" s="35">
        <v>607</v>
      </c>
      <c r="AN143" s="26">
        <v>1791.11</v>
      </c>
      <c r="AO143" s="36"/>
      <c r="AP143" s="5" t="str">
        <f>COUNTIF(F143:AO143,"s")/3 &amp; " "&amp;25-COUNTBLANK(F143:AO143)/3</f>
        <v>0 24,6666666666667</v>
      </c>
    </row>
    <row r="144" spans="1:42" x14ac:dyDescent="0.2">
      <c r="A144" s="42" t="s">
        <v>675</v>
      </c>
      <c r="B144" s="2" t="s">
        <v>676</v>
      </c>
      <c r="C144" s="35" t="s">
        <v>400</v>
      </c>
      <c r="D144" s="26" t="s">
        <v>400</v>
      </c>
      <c r="E144" s="36" t="s">
        <v>400</v>
      </c>
      <c r="F144" s="35"/>
      <c r="G144" s="26"/>
      <c r="H144" s="36"/>
      <c r="I144" s="35"/>
      <c r="J144" s="26"/>
      <c r="K144" s="36"/>
      <c r="L144" s="35" t="s">
        <v>400</v>
      </c>
      <c r="M144" s="26" t="s">
        <v>400</v>
      </c>
      <c r="N144" s="36" t="s">
        <v>400</v>
      </c>
      <c r="O144" s="35"/>
      <c r="P144" s="26"/>
      <c r="Q144" s="36"/>
      <c r="R144" s="35"/>
      <c r="S144" s="26"/>
      <c r="T144" s="36"/>
      <c r="U144" s="35"/>
      <c r="V144" s="26"/>
      <c r="W144" s="36"/>
      <c r="X144" s="35"/>
      <c r="Y144" s="26"/>
      <c r="Z144" s="36"/>
      <c r="AA144" s="35"/>
      <c r="AB144" s="26"/>
      <c r="AC144" s="36"/>
      <c r="AD144" s="35" t="s">
        <v>400</v>
      </c>
      <c r="AE144" s="26" t="s">
        <v>400</v>
      </c>
      <c r="AF144" s="36" t="s">
        <v>400</v>
      </c>
      <c r="AG144" s="35"/>
      <c r="AH144" s="26"/>
      <c r="AI144" s="36"/>
      <c r="AJ144" s="35"/>
      <c r="AK144" s="26"/>
      <c r="AL144" s="36"/>
      <c r="AM144" s="35" t="s">
        <v>400</v>
      </c>
      <c r="AN144" s="26" t="s">
        <v>400</v>
      </c>
      <c r="AO144" s="36" t="s">
        <v>400</v>
      </c>
      <c r="AP144" s="5" t="str">
        <f>COUNTIF(F144:AO144,"s")/3 &amp; " "&amp;25-COUNTBLANK(F144:AO144)/3</f>
        <v>3 16</v>
      </c>
    </row>
    <row r="145" spans="1:42" x14ac:dyDescent="0.2">
      <c r="A145" s="42" t="s">
        <v>677</v>
      </c>
      <c r="B145" s="2" t="s">
        <v>678</v>
      </c>
      <c r="C145" s="35">
        <v>166</v>
      </c>
      <c r="D145" s="26">
        <v>3763.39</v>
      </c>
      <c r="E145" s="36">
        <v>3618.78</v>
      </c>
      <c r="F145" s="35">
        <v>31</v>
      </c>
      <c r="G145" s="26">
        <v>1214.71</v>
      </c>
      <c r="H145" s="36">
        <v>1216.21</v>
      </c>
      <c r="I145" s="35">
        <v>10</v>
      </c>
      <c r="J145" s="26">
        <v>119.08</v>
      </c>
      <c r="K145" s="36">
        <v>117.95</v>
      </c>
      <c r="L145" s="35">
        <v>20</v>
      </c>
      <c r="M145" s="26">
        <v>221.15</v>
      </c>
      <c r="N145" s="36">
        <v>221.09</v>
      </c>
      <c r="O145" s="35">
        <v>3</v>
      </c>
      <c r="P145" s="26">
        <v>13.41</v>
      </c>
      <c r="Q145" s="36">
        <v>13.41</v>
      </c>
      <c r="R145" s="35">
        <v>55</v>
      </c>
      <c r="S145" s="26">
        <v>268.04000000000002</v>
      </c>
      <c r="T145" s="36">
        <v>257.38</v>
      </c>
      <c r="U145" s="35">
        <v>10</v>
      </c>
      <c r="V145" s="26">
        <v>40.130000000000003</v>
      </c>
      <c r="W145" s="36">
        <v>34.64</v>
      </c>
      <c r="X145" s="35"/>
      <c r="Y145" s="26"/>
      <c r="Z145" s="36"/>
      <c r="AA145" s="35" t="s">
        <v>400</v>
      </c>
      <c r="AB145" s="26" t="s">
        <v>400</v>
      </c>
      <c r="AC145" s="36" t="s">
        <v>400</v>
      </c>
      <c r="AD145" s="35">
        <v>131</v>
      </c>
      <c r="AE145" s="26">
        <v>1681.71</v>
      </c>
      <c r="AF145" s="36">
        <v>1722.15</v>
      </c>
      <c r="AG145" s="35" t="s">
        <v>400</v>
      </c>
      <c r="AH145" s="26" t="s">
        <v>400</v>
      </c>
      <c r="AI145" s="36" t="s">
        <v>400</v>
      </c>
      <c r="AJ145" s="35">
        <v>74</v>
      </c>
      <c r="AK145" s="26">
        <v>84.67</v>
      </c>
      <c r="AL145" s="36">
        <v>17.43</v>
      </c>
      <c r="AM145" s="35">
        <v>71</v>
      </c>
      <c r="AN145" s="26">
        <v>101.55</v>
      </c>
      <c r="AO145" s="36"/>
      <c r="AP145" s="5" t="str">
        <f>COUNTIF(F145:AO145,"s")/3 &amp; " "&amp;25-COUNTBLANK(F145:AO145)/3</f>
        <v>2 23,6666666666667</v>
      </c>
    </row>
    <row r="146" spans="1:42" x14ac:dyDescent="0.2">
      <c r="A146" s="42" t="s">
        <v>679</v>
      </c>
      <c r="B146" s="2" t="s">
        <v>680</v>
      </c>
      <c r="C146" s="35">
        <v>26</v>
      </c>
      <c r="D146" s="26">
        <v>232.19</v>
      </c>
      <c r="E146" s="36">
        <v>225.57</v>
      </c>
      <c r="F146" s="35">
        <v>5</v>
      </c>
      <c r="G146" s="26">
        <v>15.68</v>
      </c>
      <c r="H146" s="36">
        <v>15.62</v>
      </c>
      <c r="I146" s="35"/>
      <c r="J146" s="26"/>
      <c r="K146" s="36"/>
      <c r="L146" s="35">
        <v>4</v>
      </c>
      <c r="M146" s="26">
        <v>47.32</v>
      </c>
      <c r="N146" s="36">
        <v>47.2</v>
      </c>
      <c r="O146" s="35" t="s">
        <v>400</v>
      </c>
      <c r="P146" s="26" t="s">
        <v>400</v>
      </c>
      <c r="Q146" s="36" t="s">
        <v>400</v>
      </c>
      <c r="R146" s="35">
        <v>10</v>
      </c>
      <c r="S146" s="26">
        <v>50.97</v>
      </c>
      <c r="T146" s="36">
        <v>50.6</v>
      </c>
      <c r="U146" s="35" t="s">
        <v>400</v>
      </c>
      <c r="V146" s="26" t="s">
        <v>400</v>
      </c>
      <c r="W146" s="36" t="s">
        <v>400</v>
      </c>
      <c r="X146" s="35"/>
      <c r="Y146" s="26"/>
      <c r="Z146" s="36"/>
      <c r="AA146" s="35"/>
      <c r="AB146" s="26"/>
      <c r="AC146" s="36"/>
      <c r="AD146" s="35">
        <v>17</v>
      </c>
      <c r="AE146" s="26">
        <v>100.64</v>
      </c>
      <c r="AF146" s="36">
        <v>103.36</v>
      </c>
      <c r="AG146" s="35" t="s">
        <v>400</v>
      </c>
      <c r="AH146" s="26" t="s">
        <v>400</v>
      </c>
      <c r="AI146" s="36" t="s">
        <v>400</v>
      </c>
      <c r="AJ146" s="35">
        <v>9</v>
      </c>
      <c r="AK146" s="26">
        <v>5.07</v>
      </c>
      <c r="AL146" s="36">
        <v>1.5</v>
      </c>
      <c r="AM146" s="35">
        <v>8</v>
      </c>
      <c r="AN146" s="26">
        <v>5.57</v>
      </c>
      <c r="AO146" s="36"/>
      <c r="AP146" s="5" t="str">
        <f>COUNTIF(F146:AO146,"s")/3 &amp; " "&amp;25-COUNTBLANK(F146:AO146)/3</f>
        <v>3 21,6666666666667</v>
      </c>
    </row>
    <row r="147" spans="1:42" x14ac:dyDescent="0.2">
      <c r="A147" s="42" t="s">
        <v>681</v>
      </c>
      <c r="B147" s="2" t="s">
        <v>682</v>
      </c>
      <c r="C147" s="35">
        <v>23</v>
      </c>
      <c r="D147" s="26">
        <v>324.69</v>
      </c>
      <c r="E147" s="36">
        <v>313.69</v>
      </c>
      <c r="F147" s="35">
        <v>3</v>
      </c>
      <c r="G147" s="26">
        <v>38.270000000000003</v>
      </c>
      <c r="H147" s="36">
        <v>38.380000000000003</v>
      </c>
      <c r="I147" s="35" t="s">
        <v>400</v>
      </c>
      <c r="J147" s="26" t="s">
        <v>400</v>
      </c>
      <c r="K147" s="36" t="s">
        <v>400</v>
      </c>
      <c r="L147" s="35" t="s">
        <v>400</v>
      </c>
      <c r="M147" s="26" t="s">
        <v>400</v>
      </c>
      <c r="N147" s="36" t="s">
        <v>400</v>
      </c>
      <c r="O147" s="35"/>
      <c r="P147" s="26"/>
      <c r="Q147" s="36"/>
      <c r="R147" s="35">
        <v>12</v>
      </c>
      <c r="S147" s="26">
        <v>20.71</v>
      </c>
      <c r="T147" s="36">
        <v>20.71</v>
      </c>
      <c r="U147" s="35">
        <v>7</v>
      </c>
      <c r="V147" s="26">
        <v>17.73</v>
      </c>
      <c r="W147" s="36">
        <v>17.690000000000001</v>
      </c>
      <c r="X147" s="35" t="s">
        <v>400</v>
      </c>
      <c r="Y147" s="26" t="s">
        <v>400</v>
      </c>
      <c r="Z147" s="36" t="s">
        <v>400</v>
      </c>
      <c r="AA147" s="35" t="s">
        <v>400</v>
      </c>
      <c r="AB147" s="26" t="s">
        <v>400</v>
      </c>
      <c r="AC147" s="36" t="s">
        <v>400</v>
      </c>
      <c r="AD147" s="35">
        <v>16</v>
      </c>
      <c r="AE147" s="26">
        <v>206.1</v>
      </c>
      <c r="AF147" s="36">
        <v>205.81</v>
      </c>
      <c r="AG147" s="35" t="s">
        <v>400</v>
      </c>
      <c r="AH147" s="26" t="s">
        <v>400</v>
      </c>
      <c r="AI147" s="36" t="s">
        <v>400</v>
      </c>
      <c r="AJ147" s="35" t="s">
        <v>400</v>
      </c>
      <c r="AK147" s="26" t="s">
        <v>400</v>
      </c>
      <c r="AL147" s="36" t="s">
        <v>400</v>
      </c>
      <c r="AM147" s="35">
        <v>4</v>
      </c>
      <c r="AN147" s="26">
        <v>10.62</v>
      </c>
      <c r="AO147" s="36"/>
      <c r="AP147" s="5" t="str">
        <f>COUNTIF(F147:AO147,"s")/3 &amp; " "&amp;25-COUNTBLANK(F147:AO147)/3</f>
        <v>6 23,6666666666667</v>
      </c>
    </row>
    <row r="148" spans="1:42" x14ac:dyDescent="0.2">
      <c r="A148" s="42" t="s">
        <v>683</v>
      </c>
      <c r="B148" s="2" t="s">
        <v>684</v>
      </c>
      <c r="C148" s="35">
        <v>34</v>
      </c>
      <c r="D148" s="26">
        <v>746.52</v>
      </c>
      <c r="E148" s="36">
        <v>706.05</v>
      </c>
      <c r="F148" s="35">
        <v>11</v>
      </c>
      <c r="G148" s="26">
        <v>116.74</v>
      </c>
      <c r="H148" s="36">
        <v>120.38</v>
      </c>
      <c r="I148" s="35">
        <v>3</v>
      </c>
      <c r="J148" s="26">
        <v>11.74</v>
      </c>
      <c r="K148" s="36">
        <v>12.01</v>
      </c>
      <c r="L148" s="35">
        <v>9</v>
      </c>
      <c r="M148" s="26">
        <v>47.96</v>
      </c>
      <c r="N148" s="36">
        <v>48.44</v>
      </c>
      <c r="O148" s="35"/>
      <c r="P148" s="26"/>
      <c r="Q148" s="36"/>
      <c r="R148" s="35">
        <v>19</v>
      </c>
      <c r="S148" s="26">
        <v>89.71</v>
      </c>
      <c r="T148" s="36">
        <v>90.87</v>
      </c>
      <c r="U148" s="35">
        <v>28</v>
      </c>
      <c r="V148" s="26">
        <v>428.73</v>
      </c>
      <c r="W148" s="36">
        <v>389</v>
      </c>
      <c r="X148" s="35" t="s">
        <v>400</v>
      </c>
      <c r="Y148" s="26" t="s">
        <v>400</v>
      </c>
      <c r="Z148" s="36" t="s">
        <v>400</v>
      </c>
      <c r="AA148" s="35">
        <v>7</v>
      </c>
      <c r="AB148" s="26">
        <v>8.41</v>
      </c>
      <c r="AC148" s="36">
        <v>8.67</v>
      </c>
      <c r="AD148" s="35">
        <v>4</v>
      </c>
      <c r="AE148" s="26">
        <v>30.48</v>
      </c>
      <c r="AF148" s="36">
        <v>30.37</v>
      </c>
      <c r="AG148" s="35" t="s">
        <v>400</v>
      </c>
      <c r="AH148" s="26" t="s">
        <v>400</v>
      </c>
      <c r="AI148" s="36" t="s">
        <v>400</v>
      </c>
      <c r="AJ148" s="35">
        <v>12</v>
      </c>
      <c r="AK148" s="26">
        <v>7.83</v>
      </c>
      <c r="AL148" s="36">
        <v>1.53</v>
      </c>
      <c r="AM148" s="35">
        <v>3</v>
      </c>
      <c r="AN148" s="26">
        <v>0.28999999999999998</v>
      </c>
      <c r="AO148" s="36"/>
      <c r="AP148" s="5" t="str">
        <f>COUNTIF(F148:AO148,"s")/3 &amp; " "&amp;25-COUNTBLANK(F148:AO148)/3</f>
        <v>2 23,6666666666667</v>
      </c>
    </row>
    <row r="149" spans="1:42" x14ac:dyDescent="0.2">
      <c r="A149" s="42" t="s">
        <v>685</v>
      </c>
      <c r="B149" s="2" t="s">
        <v>686</v>
      </c>
      <c r="C149" s="35">
        <v>83</v>
      </c>
      <c r="D149" s="26">
        <v>2308.7600000000002</v>
      </c>
      <c r="E149" s="36">
        <v>2139.59</v>
      </c>
      <c r="F149" s="35">
        <v>37</v>
      </c>
      <c r="G149" s="26">
        <v>322.86</v>
      </c>
      <c r="H149" s="36">
        <v>324.55</v>
      </c>
      <c r="I149" s="35">
        <v>10</v>
      </c>
      <c r="J149" s="26">
        <v>88.91</v>
      </c>
      <c r="K149" s="36">
        <v>89.3</v>
      </c>
      <c r="L149" s="35">
        <v>22</v>
      </c>
      <c r="M149" s="26">
        <v>147.32</v>
      </c>
      <c r="N149" s="36">
        <v>148.63</v>
      </c>
      <c r="O149" s="35">
        <v>5</v>
      </c>
      <c r="P149" s="26">
        <v>18.899999999999999</v>
      </c>
      <c r="Q149" s="36">
        <v>18.899999999999999</v>
      </c>
      <c r="R149" s="35">
        <v>53</v>
      </c>
      <c r="S149" s="26">
        <v>303.56</v>
      </c>
      <c r="T149" s="36">
        <v>302.81</v>
      </c>
      <c r="U149" s="35">
        <v>69</v>
      </c>
      <c r="V149" s="26">
        <v>1074.3800000000001</v>
      </c>
      <c r="W149" s="36">
        <v>942.6</v>
      </c>
      <c r="X149" s="35">
        <v>3</v>
      </c>
      <c r="Y149" s="26">
        <v>5.62</v>
      </c>
      <c r="Z149" s="36">
        <v>5.62</v>
      </c>
      <c r="AA149" s="35">
        <v>11</v>
      </c>
      <c r="AB149" s="26">
        <v>2.74</v>
      </c>
      <c r="AC149" s="36">
        <v>2.77</v>
      </c>
      <c r="AD149" s="35">
        <v>33</v>
      </c>
      <c r="AE149" s="26">
        <v>267.42</v>
      </c>
      <c r="AF149" s="36">
        <v>268.79000000000002</v>
      </c>
      <c r="AG149" s="35" t="s">
        <v>400</v>
      </c>
      <c r="AH149" s="26" t="s">
        <v>400</v>
      </c>
      <c r="AI149" s="36" t="s">
        <v>400</v>
      </c>
      <c r="AJ149" s="35" t="s">
        <v>400</v>
      </c>
      <c r="AK149" s="26" t="s">
        <v>400</v>
      </c>
      <c r="AL149" s="36" t="s">
        <v>400</v>
      </c>
      <c r="AM149" s="35">
        <v>23</v>
      </c>
      <c r="AN149" s="26">
        <v>34.020000000000003</v>
      </c>
      <c r="AO149" s="36"/>
      <c r="AP149" s="5" t="str">
        <f>COUNTIF(F149:AO149,"s")/3 &amp; " "&amp;25-COUNTBLANK(F149:AO149)/3</f>
        <v>2 24,6666666666667</v>
      </c>
    </row>
    <row r="150" spans="1:42" x14ac:dyDescent="0.2">
      <c r="A150" s="42" t="s">
        <v>687</v>
      </c>
      <c r="B150" s="2" t="s">
        <v>688</v>
      </c>
      <c r="C150" s="35">
        <v>224</v>
      </c>
      <c r="D150" s="26">
        <v>14993.53</v>
      </c>
      <c r="E150" s="36">
        <v>13476.69</v>
      </c>
      <c r="F150" s="35">
        <v>105</v>
      </c>
      <c r="G150" s="26">
        <v>1127.9000000000001</v>
      </c>
      <c r="H150" s="36">
        <v>1136.1500000000001</v>
      </c>
      <c r="I150" s="35">
        <v>6</v>
      </c>
      <c r="J150" s="26">
        <v>7.64</v>
      </c>
      <c r="K150" s="36">
        <v>7.85</v>
      </c>
      <c r="L150" s="35">
        <v>93</v>
      </c>
      <c r="M150" s="26">
        <v>737.05</v>
      </c>
      <c r="N150" s="36">
        <v>738.88</v>
      </c>
      <c r="O150" s="35">
        <v>25</v>
      </c>
      <c r="P150" s="26">
        <v>169.65</v>
      </c>
      <c r="Q150" s="36">
        <v>170.08</v>
      </c>
      <c r="R150" s="35">
        <v>142</v>
      </c>
      <c r="S150" s="26">
        <v>1230.44</v>
      </c>
      <c r="T150" s="36">
        <v>1229.52</v>
      </c>
      <c r="U150" s="35">
        <v>213</v>
      </c>
      <c r="V150" s="26">
        <v>11521.96</v>
      </c>
      <c r="W150" s="36">
        <v>10127.83</v>
      </c>
      <c r="X150" s="35"/>
      <c r="Y150" s="26"/>
      <c r="Z150" s="36"/>
      <c r="AA150" s="35">
        <v>7</v>
      </c>
      <c r="AB150" s="26">
        <v>0.74</v>
      </c>
      <c r="AC150" s="36">
        <v>0.64</v>
      </c>
      <c r="AD150" s="35">
        <v>27</v>
      </c>
      <c r="AE150" s="26">
        <v>54.78</v>
      </c>
      <c r="AF150" s="36">
        <v>54.64</v>
      </c>
      <c r="AG150" s="35" t="s">
        <v>400</v>
      </c>
      <c r="AH150" s="26" t="s">
        <v>400</v>
      </c>
      <c r="AI150" s="36" t="s">
        <v>400</v>
      </c>
      <c r="AJ150" s="35" t="s">
        <v>400</v>
      </c>
      <c r="AK150" s="26" t="s">
        <v>400</v>
      </c>
      <c r="AL150" s="36" t="s">
        <v>400</v>
      </c>
      <c r="AM150" s="35">
        <v>80</v>
      </c>
      <c r="AN150" s="26">
        <v>115.17</v>
      </c>
      <c r="AO150" s="36"/>
      <c r="AP150" s="5" t="str">
        <f>COUNTIF(F150:AO150,"s")/3 &amp; " "&amp;25-COUNTBLANK(F150:AO150)/3</f>
        <v>2 23,6666666666667</v>
      </c>
    </row>
    <row r="151" spans="1:42" x14ac:dyDescent="0.2">
      <c r="A151" s="42" t="s">
        <v>689</v>
      </c>
      <c r="B151" s="2" t="s">
        <v>690</v>
      </c>
      <c r="C151" s="35">
        <v>365</v>
      </c>
      <c r="D151" s="26">
        <v>41962.85</v>
      </c>
      <c r="E151" s="36">
        <v>34552.800000000003</v>
      </c>
      <c r="F151" s="35">
        <v>194</v>
      </c>
      <c r="G151" s="26">
        <v>2440.91</v>
      </c>
      <c r="H151" s="36">
        <v>2454.4299999999998</v>
      </c>
      <c r="I151" s="35">
        <v>17</v>
      </c>
      <c r="J151" s="26">
        <v>39.369999999999997</v>
      </c>
      <c r="K151" s="36">
        <v>39.17</v>
      </c>
      <c r="L151" s="35">
        <v>154</v>
      </c>
      <c r="M151" s="26">
        <v>1617.26</v>
      </c>
      <c r="N151" s="36">
        <v>1616.4</v>
      </c>
      <c r="O151" s="35">
        <v>56</v>
      </c>
      <c r="P151" s="26">
        <v>390.64</v>
      </c>
      <c r="Q151" s="36">
        <v>390.56</v>
      </c>
      <c r="R151" s="35">
        <v>235</v>
      </c>
      <c r="S151" s="26">
        <v>3139.38</v>
      </c>
      <c r="T151" s="36">
        <v>3136.38</v>
      </c>
      <c r="U151" s="35">
        <v>339</v>
      </c>
      <c r="V151" s="26">
        <v>33728.39</v>
      </c>
      <c r="W151" s="36">
        <v>26658.94</v>
      </c>
      <c r="X151" s="35">
        <v>14</v>
      </c>
      <c r="Y151" s="26">
        <v>26.43</v>
      </c>
      <c r="Z151" s="36">
        <v>26.41</v>
      </c>
      <c r="AA151" s="35">
        <v>49</v>
      </c>
      <c r="AB151" s="26">
        <v>38.72</v>
      </c>
      <c r="AC151" s="36">
        <v>39.65</v>
      </c>
      <c r="AD151" s="35">
        <v>42</v>
      </c>
      <c r="AE151" s="26">
        <v>70.61</v>
      </c>
      <c r="AF151" s="36">
        <v>70.540000000000006</v>
      </c>
      <c r="AG151" s="35">
        <v>19</v>
      </c>
      <c r="AH151" s="26">
        <v>65.87</v>
      </c>
      <c r="AI151" s="36">
        <v>65.83</v>
      </c>
      <c r="AJ151" s="35">
        <v>88</v>
      </c>
      <c r="AK151" s="26">
        <v>81.13</v>
      </c>
      <c r="AL151" s="36">
        <v>54.49</v>
      </c>
      <c r="AM151" s="35">
        <v>153</v>
      </c>
      <c r="AN151" s="26">
        <v>324.14</v>
      </c>
      <c r="AO151" s="36"/>
      <c r="AP151" s="5" t="str">
        <f>COUNTIF(F151:AO151,"s")/3 &amp; " "&amp;25-COUNTBLANK(F151:AO151)/3</f>
        <v>0 24,6666666666667</v>
      </c>
    </row>
    <row r="152" spans="1:42" x14ac:dyDescent="0.2">
      <c r="A152" s="42" t="s">
        <v>691</v>
      </c>
      <c r="B152" s="2" t="s">
        <v>692</v>
      </c>
      <c r="C152" s="35">
        <v>316</v>
      </c>
      <c r="D152" s="26">
        <v>11786.82</v>
      </c>
      <c r="E152" s="36">
        <v>11529.32</v>
      </c>
      <c r="F152" s="35">
        <v>144</v>
      </c>
      <c r="G152" s="26">
        <v>1159.71</v>
      </c>
      <c r="H152" s="36">
        <v>1160.57</v>
      </c>
      <c r="I152" s="35">
        <v>7</v>
      </c>
      <c r="J152" s="26">
        <v>17.68</v>
      </c>
      <c r="K152" s="36">
        <v>17.760000000000002</v>
      </c>
      <c r="L152" s="35">
        <v>22</v>
      </c>
      <c r="M152" s="26">
        <v>71.400000000000006</v>
      </c>
      <c r="N152" s="36">
        <v>71.5</v>
      </c>
      <c r="O152" s="35">
        <v>7</v>
      </c>
      <c r="P152" s="26">
        <v>15.64</v>
      </c>
      <c r="Q152" s="36">
        <v>15.72</v>
      </c>
      <c r="R152" s="35">
        <v>170</v>
      </c>
      <c r="S152" s="26">
        <v>1290.26</v>
      </c>
      <c r="T152" s="36">
        <v>1288.78</v>
      </c>
      <c r="U152" s="35">
        <v>292</v>
      </c>
      <c r="V152" s="26">
        <v>8622.26</v>
      </c>
      <c r="W152" s="36">
        <v>8414.99</v>
      </c>
      <c r="X152" s="35">
        <v>18</v>
      </c>
      <c r="Y152" s="26">
        <v>8.2799999999999994</v>
      </c>
      <c r="Z152" s="36">
        <v>8.34</v>
      </c>
      <c r="AA152" s="35">
        <v>25</v>
      </c>
      <c r="AB152" s="26">
        <v>32.71</v>
      </c>
      <c r="AC152" s="36">
        <v>32.76</v>
      </c>
      <c r="AD152" s="35">
        <v>95</v>
      </c>
      <c r="AE152" s="26">
        <v>509.46</v>
      </c>
      <c r="AF152" s="36">
        <v>509.24</v>
      </c>
      <c r="AG152" s="35"/>
      <c r="AH152" s="26"/>
      <c r="AI152" s="36"/>
      <c r="AJ152" s="35">
        <v>36</v>
      </c>
      <c r="AK152" s="26">
        <v>16.98</v>
      </c>
      <c r="AL152" s="36">
        <v>9.66</v>
      </c>
      <c r="AM152" s="35">
        <v>94</v>
      </c>
      <c r="AN152" s="26">
        <v>42.44</v>
      </c>
      <c r="AO152" s="36"/>
      <c r="AP152" s="5" t="str">
        <f>COUNTIF(F152:AO152,"s")/3 &amp; " "&amp;25-COUNTBLANK(F152:AO152)/3</f>
        <v>0 23,6666666666667</v>
      </c>
    </row>
    <row r="153" spans="1:42" x14ac:dyDescent="0.2">
      <c r="A153" s="42" t="s">
        <v>693</v>
      </c>
      <c r="B153" s="2" t="s">
        <v>694</v>
      </c>
      <c r="C153" s="35">
        <v>127</v>
      </c>
      <c r="D153" s="26">
        <v>6602.56</v>
      </c>
      <c r="E153" s="36">
        <v>6189.41</v>
      </c>
      <c r="F153" s="35">
        <v>63</v>
      </c>
      <c r="G153" s="26">
        <v>532.85</v>
      </c>
      <c r="H153" s="36">
        <v>536.86</v>
      </c>
      <c r="I153" s="35">
        <v>5</v>
      </c>
      <c r="J153" s="26">
        <v>20.96</v>
      </c>
      <c r="K153" s="36">
        <v>21.28</v>
      </c>
      <c r="L153" s="35">
        <v>39</v>
      </c>
      <c r="M153" s="26">
        <v>253.09</v>
      </c>
      <c r="N153" s="36">
        <v>252.87</v>
      </c>
      <c r="O153" s="35">
        <v>15</v>
      </c>
      <c r="P153" s="26">
        <v>72.39</v>
      </c>
      <c r="Q153" s="36">
        <v>72.319999999999993</v>
      </c>
      <c r="R153" s="35">
        <v>79</v>
      </c>
      <c r="S153" s="26">
        <v>464.41</v>
      </c>
      <c r="T153" s="36">
        <v>465.08</v>
      </c>
      <c r="U153" s="35">
        <v>117</v>
      </c>
      <c r="V153" s="26">
        <v>5199.3599999999997</v>
      </c>
      <c r="W153" s="36">
        <v>4820.46</v>
      </c>
      <c r="X153" s="35"/>
      <c r="Y153" s="26"/>
      <c r="Z153" s="36"/>
      <c r="AA153" s="35" t="s">
        <v>400</v>
      </c>
      <c r="AB153" s="26" t="s">
        <v>400</v>
      </c>
      <c r="AC153" s="36" t="s">
        <v>400</v>
      </c>
      <c r="AD153" s="35">
        <v>8</v>
      </c>
      <c r="AE153" s="26">
        <v>11.45</v>
      </c>
      <c r="AF153" s="36">
        <v>11.45</v>
      </c>
      <c r="AG153" s="35" t="s">
        <v>400</v>
      </c>
      <c r="AH153" s="26" t="s">
        <v>400</v>
      </c>
      <c r="AI153" s="36" t="s">
        <v>400</v>
      </c>
      <c r="AJ153" s="35">
        <v>31</v>
      </c>
      <c r="AK153" s="26">
        <v>11.65</v>
      </c>
      <c r="AL153" s="36">
        <v>5.12</v>
      </c>
      <c r="AM153" s="35">
        <v>41</v>
      </c>
      <c r="AN153" s="26">
        <v>32.43</v>
      </c>
      <c r="AO153" s="36"/>
      <c r="AP153" s="5" t="str">
        <f>COUNTIF(F153:AO153,"s")/3 &amp; " "&amp;25-COUNTBLANK(F153:AO153)/3</f>
        <v>2 23,6666666666667</v>
      </c>
    </row>
    <row r="154" spans="1:42" x14ac:dyDescent="0.2">
      <c r="A154" s="42" t="s">
        <v>695</v>
      </c>
      <c r="B154" s="2" t="s">
        <v>696</v>
      </c>
      <c r="C154" s="35">
        <v>190</v>
      </c>
      <c r="D154" s="26">
        <v>7177.9</v>
      </c>
      <c r="E154" s="36">
        <v>6984.27</v>
      </c>
      <c r="F154" s="35">
        <v>83</v>
      </c>
      <c r="G154" s="26">
        <v>753.99</v>
      </c>
      <c r="H154" s="36">
        <v>759.28</v>
      </c>
      <c r="I154" s="35">
        <v>3</v>
      </c>
      <c r="J154" s="26">
        <v>5.23</v>
      </c>
      <c r="K154" s="36">
        <v>5.34</v>
      </c>
      <c r="L154" s="35">
        <v>16</v>
      </c>
      <c r="M154" s="26">
        <v>69.209999999999994</v>
      </c>
      <c r="N154" s="36">
        <v>69.400000000000006</v>
      </c>
      <c r="O154" s="35">
        <v>11</v>
      </c>
      <c r="P154" s="26">
        <v>22.47</v>
      </c>
      <c r="Q154" s="36">
        <v>22.45</v>
      </c>
      <c r="R154" s="35">
        <v>97</v>
      </c>
      <c r="S154" s="26">
        <v>751.04</v>
      </c>
      <c r="T154" s="36">
        <v>750.73</v>
      </c>
      <c r="U154" s="35">
        <v>180</v>
      </c>
      <c r="V154" s="26">
        <v>5523.02</v>
      </c>
      <c r="W154" s="36">
        <v>5351.26</v>
      </c>
      <c r="X154" s="35" t="s">
        <v>400</v>
      </c>
      <c r="Y154" s="26" t="s">
        <v>400</v>
      </c>
      <c r="Z154" s="36" t="s">
        <v>400</v>
      </c>
      <c r="AA154" s="35"/>
      <c r="AB154" s="26"/>
      <c r="AC154" s="36"/>
      <c r="AD154" s="35">
        <v>10</v>
      </c>
      <c r="AE154" s="26">
        <v>23.41</v>
      </c>
      <c r="AF154" s="36">
        <v>23.38</v>
      </c>
      <c r="AG154" s="35"/>
      <c r="AH154" s="26"/>
      <c r="AI154" s="36"/>
      <c r="AJ154" s="35" t="s">
        <v>400</v>
      </c>
      <c r="AK154" s="26" t="s">
        <v>400</v>
      </c>
      <c r="AL154" s="36" t="s">
        <v>400</v>
      </c>
      <c r="AM154" s="35">
        <v>53</v>
      </c>
      <c r="AN154" s="26">
        <v>18.760000000000002</v>
      </c>
      <c r="AO154" s="36"/>
      <c r="AP154" s="5" t="str">
        <f>COUNTIF(F154:AO154,"s")/3 &amp; " "&amp;25-COUNTBLANK(F154:AO154)/3</f>
        <v>2 22,6666666666667</v>
      </c>
    </row>
    <row r="155" spans="1:42" x14ac:dyDescent="0.2">
      <c r="A155" s="42" t="s">
        <v>697</v>
      </c>
      <c r="B155" s="2" t="s">
        <v>698</v>
      </c>
      <c r="C155" s="35">
        <v>275</v>
      </c>
      <c r="D155" s="26">
        <v>10496.71</v>
      </c>
      <c r="E155" s="36">
        <v>9676.2800000000007</v>
      </c>
      <c r="F155" s="35">
        <v>130</v>
      </c>
      <c r="G155" s="26">
        <v>1126.58</v>
      </c>
      <c r="H155" s="36">
        <v>1132.58</v>
      </c>
      <c r="I155" s="35">
        <v>12</v>
      </c>
      <c r="J155" s="26">
        <v>30.16</v>
      </c>
      <c r="K155" s="36">
        <v>30.8</v>
      </c>
      <c r="L155" s="35">
        <v>89</v>
      </c>
      <c r="M155" s="26">
        <v>669.11</v>
      </c>
      <c r="N155" s="36">
        <v>669.69</v>
      </c>
      <c r="O155" s="35">
        <v>23</v>
      </c>
      <c r="P155" s="26">
        <v>116.83</v>
      </c>
      <c r="Q155" s="36">
        <v>116.77</v>
      </c>
      <c r="R155" s="35">
        <v>167</v>
      </c>
      <c r="S155" s="26">
        <v>804.33</v>
      </c>
      <c r="T155" s="36">
        <v>800.38</v>
      </c>
      <c r="U155" s="35">
        <v>252</v>
      </c>
      <c r="V155" s="26">
        <v>7432.94</v>
      </c>
      <c r="W155" s="36">
        <v>6716.63</v>
      </c>
      <c r="X155" s="35">
        <v>9</v>
      </c>
      <c r="Y155" s="26">
        <v>12.2</v>
      </c>
      <c r="Z155" s="36">
        <v>12.28</v>
      </c>
      <c r="AA155" s="35">
        <v>22</v>
      </c>
      <c r="AB155" s="26">
        <v>24.98</v>
      </c>
      <c r="AC155" s="36">
        <v>24.97</v>
      </c>
      <c r="AD155" s="35">
        <v>73</v>
      </c>
      <c r="AE155" s="26">
        <v>156.19</v>
      </c>
      <c r="AF155" s="36">
        <v>155.88</v>
      </c>
      <c r="AG155" s="35"/>
      <c r="AH155" s="26"/>
      <c r="AI155" s="36"/>
      <c r="AJ155" s="35">
        <v>57</v>
      </c>
      <c r="AK155" s="26">
        <v>27.99</v>
      </c>
      <c r="AL155" s="36">
        <v>16.3</v>
      </c>
      <c r="AM155" s="35">
        <v>86</v>
      </c>
      <c r="AN155" s="26">
        <v>95.4</v>
      </c>
      <c r="AO155" s="36"/>
      <c r="AP155" s="5" t="str">
        <f>COUNTIF(F155:AO155,"s")/3 &amp; " "&amp;25-COUNTBLANK(F155:AO155)/3</f>
        <v>0 23,6666666666667</v>
      </c>
    </row>
    <row r="156" spans="1:42" x14ac:dyDescent="0.2">
      <c r="A156" s="42" t="s">
        <v>699</v>
      </c>
      <c r="B156" s="2" t="s">
        <v>700</v>
      </c>
      <c r="C156" s="35">
        <v>273</v>
      </c>
      <c r="D156" s="26">
        <v>22911.1</v>
      </c>
      <c r="E156" s="36">
        <v>20254.62</v>
      </c>
      <c r="F156" s="35">
        <v>131</v>
      </c>
      <c r="G156" s="26">
        <v>1348.82</v>
      </c>
      <c r="H156" s="36">
        <v>1347.45</v>
      </c>
      <c r="I156" s="35" t="s">
        <v>400</v>
      </c>
      <c r="J156" s="26" t="s">
        <v>400</v>
      </c>
      <c r="K156" s="36" t="s">
        <v>400</v>
      </c>
      <c r="L156" s="35">
        <v>71</v>
      </c>
      <c r="M156" s="26">
        <v>723.5</v>
      </c>
      <c r="N156" s="36">
        <v>722.74</v>
      </c>
      <c r="O156" s="35">
        <v>16</v>
      </c>
      <c r="P156" s="26">
        <v>70.930000000000007</v>
      </c>
      <c r="Q156" s="36">
        <v>70.900000000000006</v>
      </c>
      <c r="R156" s="35">
        <v>147</v>
      </c>
      <c r="S156" s="26">
        <v>1556.5</v>
      </c>
      <c r="T156" s="36">
        <v>1553.76</v>
      </c>
      <c r="U156" s="35">
        <v>267</v>
      </c>
      <c r="V156" s="26">
        <v>18537.87</v>
      </c>
      <c r="W156" s="36">
        <v>16335.37</v>
      </c>
      <c r="X156" s="35" t="s">
        <v>400</v>
      </c>
      <c r="Y156" s="26" t="s">
        <v>400</v>
      </c>
      <c r="Z156" s="36" t="s">
        <v>400</v>
      </c>
      <c r="AA156" s="35">
        <v>4</v>
      </c>
      <c r="AB156" s="26">
        <v>1.71</v>
      </c>
      <c r="AC156" s="36">
        <v>1.7</v>
      </c>
      <c r="AD156" s="35">
        <v>59</v>
      </c>
      <c r="AE156" s="26">
        <v>142.27000000000001</v>
      </c>
      <c r="AF156" s="36">
        <v>139.52000000000001</v>
      </c>
      <c r="AG156" s="35">
        <v>7</v>
      </c>
      <c r="AH156" s="26">
        <v>35.6</v>
      </c>
      <c r="AI156" s="36">
        <v>35.58</v>
      </c>
      <c r="AJ156" s="35">
        <v>29</v>
      </c>
      <c r="AK156" s="26">
        <v>47.31</v>
      </c>
      <c r="AL156" s="36">
        <v>42.54</v>
      </c>
      <c r="AM156" s="35">
        <v>125</v>
      </c>
      <c r="AN156" s="26">
        <v>441.57</v>
      </c>
      <c r="AO156" s="36"/>
      <c r="AP156" s="5" t="str">
        <f>COUNTIF(F156:AO156,"s")/3 &amp; " "&amp;25-COUNTBLANK(F156:AO156)/3</f>
        <v>2 24,6666666666667</v>
      </c>
    </row>
    <row r="157" spans="1:42" x14ac:dyDescent="0.2">
      <c r="A157" s="42" t="s">
        <v>701</v>
      </c>
      <c r="B157" s="2" t="s">
        <v>702</v>
      </c>
      <c r="C157" s="35">
        <v>504</v>
      </c>
      <c r="D157" s="26">
        <v>23918.11</v>
      </c>
      <c r="E157" s="36">
        <v>22920</v>
      </c>
      <c r="F157" s="35">
        <v>266</v>
      </c>
      <c r="G157" s="26">
        <v>3350.46</v>
      </c>
      <c r="H157" s="36">
        <v>3347.54</v>
      </c>
      <c r="I157" s="35">
        <v>9</v>
      </c>
      <c r="J157" s="26">
        <v>32.409999999999997</v>
      </c>
      <c r="K157" s="36">
        <v>32.39</v>
      </c>
      <c r="L157" s="35">
        <v>68</v>
      </c>
      <c r="M157" s="26">
        <v>370.06</v>
      </c>
      <c r="N157" s="36">
        <v>369.36</v>
      </c>
      <c r="O157" s="35">
        <v>26</v>
      </c>
      <c r="P157" s="26">
        <v>96.42</v>
      </c>
      <c r="Q157" s="36">
        <v>96.34</v>
      </c>
      <c r="R157" s="35">
        <v>322</v>
      </c>
      <c r="S157" s="26">
        <v>3527.7</v>
      </c>
      <c r="T157" s="36">
        <v>3521.16</v>
      </c>
      <c r="U157" s="35">
        <v>488</v>
      </c>
      <c r="V157" s="26">
        <v>16314.21</v>
      </c>
      <c r="W157" s="36">
        <v>15423.71</v>
      </c>
      <c r="X157" s="35">
        <v>17</v>
      </c>
      <c r="Y157" s="26">
        <v>8.49</v>
      </c>
      <c r="Z157" s="36">
        <v>8.4700000000000006</v>
      </c>
      <c r="AA157" s="35">
        <v>42</v>
      </c>
      <c r="AB157" s="26">
        <v>3.95</v>
      </c>
      <c r="AC157" s="36">
        <v>3.87</v>
      </c>
      <c r="AD157" s="35">
        <v>36</v>
      </c>
      <c r="AE157" s="26">
        <v>80.819999999999993</v>
      </c>
      <c r="AF157" s="36">
        <v>79.28</v>
      </c>
      <c r="AG157" s="35">
        <v>5</v>
      </c>
      <c r="AH157" s="26">
        <v>9.8800000000000008</v>
      </c>
      <c r="AI157" s="36">
        <v>9.76</v>
      </c>
      <c r="AJ157" s="35">
        <v>52</v>
      </c>
      <c r="AK157" s="26">
        <v>36.08</v>
      </c>
      <c r="AL157" s="36">
        <v>28.12</v>
      </c>
      <c r="AM157" s="35">
        <v>168</v>
      </c>
      <c r="AN157" s="26">
        <v>87.63</v>
      </c>
      <c r="AO157" s="36"/>
      <c r="AP157" s="5" t="str">
        <f>COUNTIF(F157:AO157,"s")/3 &amp; " "&amp;25-COUNTBLANK(F157:AO157)/3</f>
        <v>0 24,6666666666667</v>
      </c>
    </row>
    <row r="158" spans="1:42" x14ac:dyDescent="0.2">
      <c r="A158" s="42" t="s">
        <v>703</v>
      </c>
      <c r="B158" s="2" t="s">
        <v>704</v>
      </c>
      <c r="C158" s="35">
        <v>315</v>
      </c>
      <c r="D158" s="26">
        <v>13831.83</v>
      </c>
      <c r="E158" s="36">
        <v>13377.64</v>
      </c>
      <c r="F158" s="35">
        <v>156</v>
      </c>
      <c r="G158" s="26">
        <v>3613.06</v>
      </c>
      <c r="H158" s="36">
        <v>3653.73</v>
      </c>
      <c r="I158" s="35">
        <v>87</v>
      </c>
      <c r="J158" s="26">
        <v>1029.26</v>
      </c>
      <c r="K158" s="36">
        <v>1040.4000000000001</v>
      </c>
      <c r="L158" s="35">
        <v>134</v>
      </c>
      <c r="M158" s="26">
        <v>1990.27</v>
      </c>
      <c r="N158" s="36">
        <v>2004.37</v>
      </c>
      <c r="O158" s="35">
        <v>20</v>
      </c>
      <c r="P158" s="26">
        <v>140</v>
      </c>
      <c r="Q158" s="36">
        <v>139.59</v>
      </c>
      <c r="R158" s="35">
        <v>223</v>
      </c>
      <c r="S158" s="26">
        <v>1623.11</v>
      </c>
      <c r="T158" s="36">
        <v>1618.93</v>
      </c>
      <c r="U158" s="35">
        <v>216</v>
      </c>
      <c r="V158" s="26">
        <v>2624.93</v>
      </c>
      <c r="W158" s="36">
        <v>2337.83</v>
      </c>
      <c r="X158" s="35">
        <v>10</v>
      </c>
      <c r="Y158" s="26">
        <v>35.06</v>
      </c>
      <c r="Z158" s="36">
        <v>35.46</v>
      </c>
      <c r="AA158" s="35">
        <v>52</v>
      </c>
      <c r="AB158" s="26">
        <v>63.68</v>
      </c>
      <c r="AC158" s="36">
        <v>64.91</v>
      </c>
      <c r="AD158" s="35">
        <v>153</v>
      </c>
      <c r="AE158" s="26">
        <v>2172.4699999999998</v>
      </c>
      <c r="AF158" s="36">
        <v>2172.58</v>
      </c>
      <c r="AG158" s="35">
        <v>21</v>
      </c>
      <c r="AH158" s="26">
        <v>151.99</v>
      </c>
      <c r="AI158" s="36">
        <v>152.22999999999999</v>
      </c>
      <c r="AJ158" s="35">
        <v>146</v>
      </c>
      <c r="AK158" s="26">
        <v>247.28</v>
      </c>
      <c r="AL158" s="36">
        <v>157.61000000000001</v>
      </c>
      <c r="AM158" s="35">
        <v>117</v>
      </c>
      <c r="AN158" s="26">
        <v>140.72</v>
      </c>
      <c r="AO158" s="36"/>
      <c r="AP158" s="5" t="str">
        <f>COUNTIF(F158:AO158,"s")/3 &amp; " "&amp;25-COUNTBLANK(F158:AO158)/3</f>
        <v>0 24,6666666666667</v>
      </c>
    </row>
    <row r="159" spans="1:42" x14ac:dyDescent="0.2">
      <c r="A159" s="42" t="s">
        <v>705</v>
      </c>
      <c r="B159" s="2" t="s">
        <v>706</v>
      </c>
      <c r="C159" s="35">
        <v>535</v>
      </c>
      <c r="D159" s="26">
        <v>30584.48</v>
      </c>
      <c r="E159" s="36">
        <v>28429.57</v>
      </c>
      <c r="F159" s="35">
        <v>318</v>
      </c>
      <c r="G159" s="26">
        <v>5940.66</v>
      </c>
      <c r="H159" s="36">
        <v>5995.49</v>
      </c>
      <c r="I159" s="35">
        <v>135</v>
      </c>
      <c r="J159" s="26">
        <v>1668.78</v>
      </c>
      <c r="K159" s="36">
        <v>1688.96</v>
      </c>
      <c r="L159" s="35">
        <v>244</v>
      </c>
      <c r="M159" s="26">
        <v>2265.04</v>
      </c>
      <c r="N159" s="36">
        <v>2276.81</v>
      </c>
      <c r="O159" s="35">
        <v>44</v>
      </c>
      <c r="P159" s="26">
        <v>230.34</v>
      </c>
      <c r="Q159" s="36">
        <v>231.77</v>
      </c>
      <c r="R159" s="35">
        <v>367</v>
      </c>
      <c r="S159" s="26">
        <v>3463.07</v>
      </c>
      <c r="T159" s="36">
        <v>3459.23</v>
      </c>
      <c r="U159" s="35">
        <v>443</v>
      </c>
      <c r="V159" s="26">
        <v>15863.62</v>
      </c>
      <c r="W159" s="36">
        <v>13863.23</v>
      </c>
      <c r="X159" s="35">
        <v>23</v>
      </c>
      <c r="Y159" s="26">
        <v>56.84</v>
      </c>
      <c r="Z159" s="36">
        <v>57.78</v>
      </c>
      <c r="AA159" s="35">
        <v>164</v>
      </c>
      <c r="AB159" s="26">
        <v>305.87</v>
      </c>
      <c r="AC159" s="36">
        <v>311.12</v>
      </c>
      <c r="AD159" s="35">
        <v>101</v>
      </c>
      <c r="AE159" s="26">
        <v>350.44</v>
      </c>
      <c r="AF159" s="36">
        <v>351.81</v>
      </c>
      <c r="AG159" s="35">
        <v>3</v>
      </c>
      <c r="AH159" s="26">
        <v>1.61</v>
      </c>
      <c r="AI159" s="36">
        <v>1.61</v>
      </c>
      <c r="AJ159" s="35">
        <v>214</v>
      </c>
      <c r="AK159" s="26">
        <v>311.91000000000003</v>
      </c>
      <c r="AL159" s="36">
        <v>191.76</v>
      </c>
      <c r="AM159" s="35">
        <v>184</v>
      </c>
      <c r="AN159" s="26">
        <v>126.3</v>
      </c>
      <c r="AO159" s="36"/>
      <c r="AP159" s="5" t="str">
        <f>COUNTIF(F159:AO159,"s")/3 &amp; " "&amp;25-COUNTBLANK(F159:AO159)/3</f>
        <v>0 24,6666666666667</v>
      </c>
    </row>
    <row r="160" spans="1:42" x14ac:dyDescent="0.2">
      <c r="A160" s="42" t="s">
        <v>707</v>
      </c>
      <c r="B160" s="2" t="s">
        <v>708</v>
      </c>
      <c r="C160" s="35">
        <v>329</v>
      </c>
      <c r="D160" s="26">
        <v>15251.69</v>
      </c>
      <c r="E160" s="36">
        <v>14010.07</v>
      </c>
      <c r="F160" s="35">
        <v>149</v>
      </c>
      <c r="G160" s="26">
        <v>1362.43</v>
      </c>
      <c r="H160" s="36">
        <v>1366.95</v>
      </c>
      <c r="I160" s="35">
        <v>21</v>
      </c>
      <c r="J160" s="26">
        <v>108.31</v>
      </c>
      <c r="K160" s="36">
        <v>108.75</v>
      </c>
      <c r="L160" s="35">
        <v>96</v>
      </c>
      <c r="M160" s="26">
        <v>635.83000000000004</v>
      </c>
      <c r="N160" s="36">
        <v>635.42999999999995</v>
      </c>
      <c r="O160" s="35">
        <v>26</v>
      </c>
      <c r="P160" s="26">
        <v>176.59</v>
      </c>
      <c r="Q160" s="36">
        <v>176.6</v>
      </c>
      <c r="R160" s="35">
        <v>168</v>
      </c>
      <c r="S160" s="26">
        <v>1042.46</v>
      </c>
      <c r="T160" s="36">
        <v>1042.25</v>
      </c>
      <c r="U160" s="35">
        <v>310</v>
      </c>
      <c r="V160" s="26">
        <v>10371.049999999999</v>
      </c>
      <c r="W160" s="36">
        <v>9296.0300000000007</v>
      </c>
      <c r="X160" s="35">
        <v>7</v>
      </c>
      <c r="Y160" s="26">
        <v>7.79</v>
      </c>
      <c r="Z160" s="36">
        <v>8.01</v>
      </c>
      <c r="AA160" s="35">
        <v>17</v>
      </c>
      <c r="AB160" s="26">
        <v>20.53</v>
      </c>
      <c r="AC160" s="36">
        <v>20.420000000000002</v>
      </c>
      <c r="AD160" s="35">
        <v>169</v>
      </c>
      <c r="AE160" s="26">
        <v>1301.51</v>
      </c>
      <c r="AF160" s="36">
        <v>1299.82</v>
      </c>
      <c r="AG160" s="35">
        <v>4</v>
      </c>
      <c r="AH160" s="26">
        <v>1.43</v>
      </c>
      <c r="AI160" s="36">
        <v>1.43</v>
      </c>
      <c r="AJ160" s="35">
        <v>74</v>
      </c>
      <c r="AK160" s="26">
        <v>71.36</v>
      </c>
      <c r="AL160" s="36">
        <v>54.38</v>
      </c>
      <c r="AM160" s="35">
        <v>129</v>
      </c>
      <c r="AN160" s="26">
        <v>152.4</v>
      </c>
      <c r="AO160" s="36"/>
      <c r="AP160" s="5" t="str">
        <f>COUNTIF(F160:AO160,"s")/3 &amp; " "&amp;25-COUNTBLANK(F160:AO160)/3</f>
        <v>0 24,6666666666667</v>
      </c>
    </row>
    <row r="161" spans="1:42" x14ac:dyDescent="0.2">
      <c r="A161" s="42" t="s">
        <v>709</v>
      </c>
      <c r="B161" s="2" t="s">
        <v>710</v>
      </c>
      <c r="C161" s="35">
        <v>328</v>
      </c>
      <c r="D161" s="26">
        <v>11859.77</v>
      </c>
      <c r="E161" s="36">
        <v>11263.33</v>
      </c>
      <c r="F161" s="35">
        <v>113</v>
      </c>
      <c r="G161" s="26">
        <v>1779.33</v>
      </c>
      <c r="H161" s="36">
        <v>1793.79</v>
      </c>
      <c r="I161" s="35">
        <v>33</v>
      </c>
      <c r="J161" s="26">
        <v>296.20999999999998</v>
      </c>
      <c r="K161" s="36">
        <v>298.45999999999998</v>
      </c>
      <c r="L161" s="35">
        <v>96</v>
      </c>
      <c r="M161" s="26">
        <v>924.14</v>
      </c>
      <c r="N161" s="36">
        <v>929.93</v>
      </c>
      <c r="O161" s="35">
        <v>27</v>
      </c>
      <c r="P161" s="26">
        <v>112.51</v>
      </c>
      <c r="Q161" s="36">
        <v>112.78</v>
      </c>
      <c r="R161" s="35">
        <v>230</v>
      </c>
      <c r="S161" s="26">
        <v>1227.1500000000001</v>
      </c>
      <c r="T161" s="36">
        <v>1223.54</v>
      </c>
      <c r="U161" s="35">
        <v>267</v>
      </c>
      <c r="V161" s="26">
        <v>4960.45</v>
      </c>
      <c r="W161" s="36">
        <v>4566.1899999999996</v>
      </c>
      <c r="X161" s="35">
        <v>5</v>
      </c>
      <c r="Y161" s="26">
        <v>17.149999999999999</v>
      </c>
      <c r="Z161" s="36">
        <v>17.149999999999999</v>
      </c>
      <c r="AA161" s="35">
        <v>27</v>
      </c>
      <c r="AB161" s="26">
        <v>8.6999999999999993</v>
      </c>
      <c r="AC161" s="36">
        <v>8.8000000000000007</v>
      </c>
      <c r="AD161" s="35">
        <v>164</v>
      </c>
      <c r="AE161" s="26">
        <v>2232.7399999999998</v>
      </c>
      <c r="AF161" s="36">
        <v>2235.35</v>
      </c>
      <c r="AG161" s="35">
        <v>5</v>
      </c>
      <c r="AH161" s="26">
        <v>36.619999999999997</v>
      </c>
      <c r="AI161" s="36">
        <v>37.869999999999997</v>
      </c>
      <c r="AJ161" s="35">
        <v>91</v>
      </c>
      <c r="AK161" s="26">
        <v>82.9</v>
      </c>
      <c r="AL161" s="36">
        <v>39.47</v>
      </c>
      <c r="AM161" s="35">
        <v>144</v>
      </c>
      <c r="AN161" s="26">
        <v>181.87</v>
      </c>
      <c r="AO161" s="36"/>
      <c r="AP161" s="5" t="str">
        <f>COUNTIF(F161:AO161,"s")/3 &amp; " "&amp;25-COUNTBLANK(F161:AO161)/3</f>
        <v>0 24,6666666666667</v>
      </c>
    </row>
    <row r="162" spans="1:42" x14ac:dyDescent="0.2">
      <c r="A162" s="42" t="s">
        <v>711</v>
      </c>
      <c r="B162" s="2" t="s">
        <v>712</v>
      </c>
      <c r="C162" s="35">
        <v>267</v>
      </c>
      <c r="D162" s="26">
        <v>9850.4500000000007</v>
      </c>
      <c r="E162" s="36">
        <v>9340.86</v>
      </c>
      <c r="F162" s="35">
        <v>102</v>
      </c>
      <c r="G162" s="26">
        <v>803.19</v>
      </c>
      <c r="H162" s="36">
        <v>805.35</v>
      </c>
      <c r="I162" s="35">
        <v>3</v>
      </c>
      <c r="J162" s="26">
        <v>7.13</v>
      </c>
      <c r="K162" s="36">
        <v>7.12</v>
      </c>
      <c r="L162" s="35">
        <v>23</v>
      </c>
      <c r="M162" s="26">
        <v>109.7</v>
      </c>
      <c r="N162" s="36">
        <v>109.68</v>
      </c>
      <c r="O162" s="35">
        <v>11</v>
      </c>
      <c r="P162" s="26">
        <v>27.04</v>
      </c>
      <c r="Q162" s="36">
        <v>27.1</v>
      </c>
      <c r="R162" s="35">
        <v>137</v>
      </c>
      <c r="S162" s="26">
        <v>732.18</v>
      </c>
      <c r="T162" s="36">
        <v>731.49</v>
      </c>
      <c r="U162" s="35">
        <v>257</v>
      </c>
      <c r="V162" s="26">
        <v>7813.37</v>
      </c>
      <c r="W162" s="36">
        <v>7361.47</v>
      </c>
      <c r="X162" s="35">
        <v>9</v>
      </c>
      <c r="Y162" s="26">
        <v>5.44</v>
      </c>
      <c r="Z162" s="36">
        <v>5.44</v>
      </c>
      <c r="AA162" s="35">
        <v>20</v>
      </c>
      <c r="AB162" s="26">
        <v>10.56</v>
      </c>
      <c r="AC162" s="36">
        <v>10.54</v>
      </c>
      <c r="AD162" s="35">
        <v>70</v>
      </c>
      <c r="AE162" s="26">
        <v>258.79000000000002</v>
      </c>
      <c r="AF162" s="36">
        <v>257.83999999999997</v>
      </c>
      <c r="AG162" s="35" t="s">
        <v>400</v>
      </c>
      <c r="AH162" s="26" t="s">
        <v>400</v>
      </c>
      <c r="AI162" s="36" t="s">
        <v>400</v>
      </c>
      <c r="AJ162" s="35" t="s">
        <v>400</v>
      </c>
      <c r="AK162" s="26" t="s">
        <v>400</v>
      </c>
      <c r="AL162" s="36" t="s">
        <v>400</v>
      </c>
      <c r="AM162" s="35">
        <v>105</v>
      </c>
      <c r="AN162" s="26">
        <v>53.98</v>
      </c>
      <c r="AO162" s="36"/>
      <c r="AP162" s="5" t="str">
        <f>COUNTIF(F162:AO162,"s")/3 &amp; " "&amp;25-COUNTBLANK(F162:AO162)/3</f>
        <v>2 24,6666666666667</v>
      </c>
    </row>
    <row r="163" spans="1:42" x14ac:dyDescent="0.2">
      <c r="A163" s="42" t="s">
        <v>713</v>
      </c>
      <c r="B163" s="2" t="s">
        <v>714</v>
      </c>
      <c r="C163" s="35">
        <v>250</v>
      </c>
      <c r="D163" s="26">
        <v>10446.450000000001</v>
      </c>
      <c r="E163" s="36">
        <v>9397.06</v>
      </c>
      <c r="F163" s="35">
        <v>127</v>
      </c>
      <c r="G163" s="26">
        <v>1190.79</v>
      </c>
      <c r="H163" s="36">
        <v>1191.3800000000001</v>
      </c>
      <c r="I163" s="35">
        <v>23</v>
      </c>
      <c r="J163" s="26">
        <v>79.33</v>
      </c>
      <c r="K163" s="36">
        <v>79.239999999999995</v>
      </c>
      <c r="L163" s="35">
        <v>81</v>
      </c>
      <c r="M163" s="26">
        <v>539.84</v>
      </c>
      <c r="N163" s="36">
        <v>539.99</v>
      </c>
      <c r="O163" s="35">
        <v>22</v>
      </c>
      <c r="P163" s="26">
        <v>70.78</v>
      </c>
      <c r="Q163" s="36">
        <v>69.61</v>
      </c>
      <c r="R163" s="35">
        <v>155</v>
      </c>
      <c r="S163" s="26">
        <v>859.78</v>
      </c>
      <c r="T163" s="36">
        <v>859.28</v>
      </c>
      <c r="U163" s="35">
        <v>217</v>
      </c>
      <c r="V163" s="26">
        <v>6727.94</v>
      </c>
      <c r="W163" s="36">
        <v>5823.94</v>
      </c>
      <c r="X163" s="35">
        <v>10</v>
      </c>
      <c r="Y163" s="26">
        <v>8.83</v>
      </c>
      <c r="Z163" s="36">
        <v>8.83</v>
      </c>
      <c r="AA163" s="35">
        <v>18</v>
      </c>
      <c r="AB163" s="26">
        <v>15.88</v>
      </c>
      <c r="AC163" s="36">
        <v>16.079999999999998</v>
      </c>
      <c r="AD163" s="35">
        <v>110</v>
      </c>
      <c r="AE163" s="26">
        <v>764.82</v>
      </c>
      <c r="AF163" s="36">
        <v>764.01</v>
      </c>
      <c r="AG163" s="35" t="s">
        <v>400</v>
      </c>
      <c r="AH163" s="26" t="s">
        <v>400</v>
      </c>
      <c r="AI163" s="36" t="s">
        <v>400</v>
      </c>
      <c r="AJ163" s="35" t="s">
        <v>400</v>
      </c>
      <c r="AK163" s="26" t="s">
        <v>400</v>
      </c>
      <c r="AL163" s="36" t="s">
        <v>400</v>
      </c>
      <c r="AM163" s="35">
        <v>99</v>
      </c>
      <c r="AN163" s="26">
        <v>136.68</v>
      </c>
      <c r="AO163" s="36"/>
      <c r="AP163" s="5" t="str">
        <f>COUNTIF(F163:AO163,"s")/3 &amp; " "&amp;25-COUNTBLANK(F163:AO163)/3</f>
        <v>2 24,6666666666667</v>
      </c>
    </row>
    <row r="164" spans="1:42" x14ac:dyDescent="0.2">
      <c r="A164" s="42" t="s">
        <v>715</v>
      </c>
      <c r="B164" s="2" t="s">
        <v>716</v>
      </c>
      <c r="C164" s="35">
        <v>23</v>
      </c>
      <c r="D164" s="26">
        <v>851.11</v>
      </c>
      <c r="E164" s="36">
        <v>557.32000000000005</v>
      </c>
      <c r="F164" s="35">
        <v>4</v>
      </c>
      <c r="G164" s="26">
        <v>28.61</v>
      </c>
      <c r="H164" s="36">
        <v>29.07</v>
      </c>
      <c r="I164" s="35" t="s">
        <v>400</v>
      </c>
      <c r="J164" s="26" t="s">
        <v>400</v>
      </c>
      <c r="K164" s="36" t="s">
        <v>400</v>
      </c>
      <c r="L164" s="35">
        <v>6</v>
      </c>
      <c r="M164" s="26">
        <v>19.27</v>
      </c>
      <c r="N164" s="36">
        <v>20.12</v>
      </c>
      <c r="O164" s="35"/>
      <c r="P164" s="26"/>
      <c r="Q164" s="36"/>
      <c r="R164" s="35">
        <v>10</v>
      </c>
      <c r="S164" s="26">
        <v>35.630000000000003</v>
      </c>
      <c r="T164" s="36">
        <v>35.520000000000003</v>
      </c>
      <c r="U164" s="35">
        <v>15</v>
      </c>
      <c r="V164" s="26">
        <v>732.02</v>
      </c>
      <c r="W164" s="36">
        <v>438.68</v>
      </c>
      <c r="X164" s="35"/>
      <c r="Y164" s="26"/>
      <c r="Z164" s="36"/>
      <c r="AA164" s="35">
        <v>3</v>
      </c>
      <c r="AB164" s="26">
        <v>9.18</v>
      </c>
      <c r="AC164" s="36">
        <v>9.48</v>
      </c>
      <c r="AD164" s="35">
        <v>8</v>
      </c>
      <c r="AE164" s="26">
        <v>21.96</v>
      </c>
      <c r="AF164" s="36">
        <v>21.96</v>
      </c>
      <c r="AG164" s="35"/>
      <c r="AH164" s="26"/>
      <c r="AI164" s="36"/>
      <c r="AJ164" s="35">
        <v>3</v>
      </c>
      <c r="AK164" s="26">
        <v>2.16</v>
      </c>
      <c r="AL164" s="36">
        <v>0.36</v>
      </c>
      <c r="AM164" s="35" t="s">
        <v>400</v>
      </c>
      <c r="AN164" s="26" t="s">
        <v>400</v>
      </c>
      <c r="AO164" s="36" t="s">
        <v>400</v>
      </c>
      <c r="AP164" s="5" t="str">
        <f>COUNTIF(F164:AO164,"s")/3 &amp; " "&amp;25-COUNTBLANK(F164:AO164)/3</f>
        <v>2 22</v>
      </c>
    </row>
    <row r="165" spans="1:42" x14ac:dyDescent="0.2">
      <c r="A165" s="42" t="s">
        <v>717</v>
      </c>
      <c r="B165" s="2" t="s">
        <v>718</v>
      </c>
      <c r="C165" s="35">
        <v>60</v>
      </c>
      <c r="D165" s="26">
        <v>1221.6099999999999</v>
      </c>
      <c r="E165" s="36">
        <v>1171.57</v>
      </c>
      <c r="F165" s="35">
        <v>19</v>
      </c>
      <c r="G165" s="26">
        <v>167.74</v>
      </c>
      <c r="H165" s="36">
        <v>168.76</v>
      </c>
      <c r="I165" s="35" t="s">
        <v>400</v>
      </c>
      <c r="J165" s="26" t="s">
        <v>400</v>
      </c>
      <c r="K165" s="36" t="s">
        <v>400</v>
      </c>
      <c r="L165" s="35">
        <v>7</v>
      </c>
      <c r="M165" s="26">
        <v>24.87</v>
      </c>
      <c r="N165" s="36">
        <v>24.76</v>
      </c>
      <c r="O165" s="35" t="s">
        <v>400</v>
      </c>
      <c r="P165" s="26" t="s">
        <v>400</v>
      </c>
      <c r="Q165" s="36" t="s">
        <v>400</v>
      </c>
      <c r="R165" s="35">
        <v>23</v>
      </c>
      <c r="S165" s="26">
        <v>73.2</v>
      </c>
      <c r="T165" s="36">
        <v>72.900000000000006</v>
      </c>
      <c r="U165" s="35">
        <v>53</v>
      </c>
      <c r="V165" s="26">
        <v>924.01</v>
      </c>
      <c r="W165" s="36">
        <v>877.32</v>
      </c>
      <c r="X165" s="35"/>
      <c r="Y165" s="26"/>
      <c r="Z165" s="36"/>
      <c r="AA165" s="35"/>
      <c r="AB165" s="26"/>
      <c r="AC165" s="36"/>
      <c r="AD165" s="35">
        <v>4</v>
      </c>
      <c r="AE165" s="26">
        <v>12.84</v>
      </c>
      <c r="AF165" s="36">
        <v>12.84</v>
      </c>
      <c r="AG165" s="35"/>
      <c r="AH165" s="26"/>
      <c r="AI165" s="36"/>
      <c r="AJ165" s="35">
        <v>10</v>
      </c>
      <c r="AK165" s="26">
        <v>3.56</v>
      </c>
      <c r="AL165" s="36">
        <v>1.88</v>
      </c>
      <c r="AM165" s="35">
        <v>7</v>
      </c>
      <c r="AN165" s="26">
        <v>2.2599999999999998</v>
      </c>
      <c r="AO165" s="36"/>
      <c r="AP165" s="5" t="str">
        <f>COUNTIF(F165:AO165,"s")/3 &amp; " "&amp;25-COUNTBLANK(F165:AO165)/3</f>
        <v>2 21,6666666666667</v>
      </c>
    </row>
    <row r="166" spans="1:42" x14ac:dyDescent="0.2">
      <c r="A166" s="42" t="s">
        <v>719</v>
      </c>
      <c r="B166" s="2" t="s">
        <v>720</v>
      </c>
      <c r="C166" s="35">
        <v>803</v>
      </c>
      <c r="D166" s="26">
        <v>60518.720000000001</v>
      </c>
      <c r="E166" s="36">
        <v>54266.21</v>
      </c>
      <c r="F166" s="35">
        <v>277</v>
      </c>
      <c r="G166" s="26">
        <v>1572.37</v>
      </c>
      <c r="H166" s="36">
        <v>1561.47</v>
      </c>
      <c r="I166" s="35" t="s">
        <v>400</v>
      </c>
      <c r="J166" s="26" t="s">
        <v>400</v>
      </c>
      <c r="K166" s="36" t="s">
        <v>400</v>
      </c>
      <c r="L166" s="35">
        <v>15</v>
      </c>
      <c r="M166" s="26">
        <v>39.26</v>
      </c>
      <c r="N166" s="36">
        <v>38.6</v>
      </c>
      <c r="O166" s="35">
        <v>46</v>
      </c>
      <c r="P166" s="26">
        <v>154.19999999999999</v>
      </c>
      <c r="Q166" s="36">
        <v>152.59</v>
      </c>
      <c r="R166" s="35">
        <v>323</v>
      </c>
      <c r="S166" s="26">
        <v>3068.07</v>
      </c>
      <c r="T166" s="36">
        <v>3048.07</v>
      </c>
      <c r="U166" s="35">
        <v>803</v>
      </c>
      <c r="V166" s="26">
        <v>55562.8</v>
      </c>
      <c r="W166" s="36">
        <v>49423.3</v>
      </c>
      <c r="X166" s="35">
        <v>119</v>
      </c>
      <c r="Y166" s="26">
        <v>33.979999999999997</v>
      </c>
      <c r="Z166" s="36">
        <v>33.67</v>
      </c>
      <c r="AA166" s="35">
        <v>3</v>
      </c>
      <c r="AB166" s="26">
        <v>4.13</v>
      </c>
      <c r="AC166" s="36">
        <v>4.0599999999999996</v>
      </c>
      <c r="AD166" s="35">
        <v>3</v>
      </c>
      <c r="AE166" s="26">
        <v>0.25</v>
      </c>
      <c r="AF166" s="36">
        <v>0.25</v>
      </c>
      <c r="AG166" s="35">
        <v>3</v>
      </c>
      <c r="AH166" s="26">
        <v>0.21</v>
      </c>
      <c r="AI166" s="36">
        <v>0.2</v>
      </c>
      <c r="AJ166" s="35" t="s">
        <v>400</v>
      </c>
      <c r="AK166" s="26" t="s">
        <v>400</v>
      </c>
      <c r="AL166" s="36" t="s">
        <v>400</v>
      </c>
      <c r="AM166" s="35">
        <v>261</v>
      </c>
      <c r="AN166" s="26">
        <v>78.88</v>
      </c>
      <c r="AO166" s="36"/>
      <c r="AP166" s="5" t="str">
        <f>COUNTIF(F166:AO166,"s")/3 &amp; " "&amp;25-COUNTBLANK(F166:AO166)/3</f>
        <v>2 24,6666666666667</v>
      </c>
    </row>
    <row r="167" spans="1:42" x14ac:dyDescent="0.2">
      <c r="A167" s="42" t="s">
        <v>721</v>
      </c>
      <c r="B167" s="2" t="s">
        <v>722</v>
      </c>
      <c r="C167" s="35">
        <v>233</v>
      </c>
      <c r="D167" s="26">
        <v>30467.31</v>
      </c>
      <c r="E167" s="36">
        <v>22458.799999999999</v>
      </c>
      <c r="F167" s="35">
        <v>162</v>
      </c>
      <c r="G167" s="26">
        <v>2794.23</v>
      </c>
      <c r="H167" s="36">
        <v>2776.56</v>
      </c>
      <c r="I167" s="35">
        <v>5</v>
      </c>
      <c r="J167" s="26">
        <v>13.78</v>
      </c>
      <c r="K167" s="36">
        <v>13.61</v>
      </c>
      <c r="L167" s="35">
        <v>131</v>
      </c>
      <c r="M167" s="26">
        <v>2213.61</v>
      </c>
      <c r="N167" s="36">
        <v>2194.4499999999998</v>
      </c>
      <c r="O167" s="35">
        <v>45</v>
      </c>
      <c r="P167" s="26">
        <v>324.66000000000003</v>
      </c>
      <c r="Q167" s="36">
        <v>322.27</v>
      </c>
      <c r="R167" s="35">
        <v>172</v>
      </c>
      <c r="S167" s="26">
        <v>3681.83</v>
      </c>
      <c r="T167" s="36">
        <v>3651.4</v>
      </c>
      <c r="U167" s="35">
        <v>224</v>
      </c>
      <c r="V167" s="26">
        <v>21346.7</v>
      </c>
      <c r="W167" s="36">
        <v>13477</v>
      </c>
      <c r="X167" s="35">
        <v>28</v>
      </c>
      <c r="Y167" s="26">
        <v>11.66</v>
      </c>
      <c r="Z167" s="36">
        <v>11.63</v>
      </c>
      <c r="AA167" s="35" t="s">
        <v>400</v>
      </c>
      <c r="AB167" s="26" t="s">
        <v>400</v>
      </c>
      <c r="AC167" s="36" t="s">
        <v>400</v>
      </c>
      <c r="AD167" s="35" t="s">
        <v>400</v>
      </c>
      <c r="AE167" s="26" t="s">
        <v>400</v>
      </c>
      <c r="AF167" s="36" t="s">
        <v>400</v>
      </c>
      <c r="AG167" s="35">
        <v>3</v>
      </c>
      <c r="AH167" s="26">
        <v>9.99</v>
      </c>
      <c r="AI167" s="36">
        <v>9.9700000000000006</v>
      </c>
      <c r="AJ167" s="35">
        <v>11</v>
      </c>
      <c r="AK167" s="26">
        <v>3.33</v>
      </c>
      <c r="AL167" s="36">
        <v>0.68</v>
      </c>
      <c r="AM167" s="35">
        <v>90</v>
      </c>
      <c r="AN167" s="26">
        <v>66.290000000000006</v>
      </c>
      <c r="AO167" s="36"/>
      <c r="AP167" s="5" t="str">
        <f>COUNTIF(F167:AO167,"s")/3 &amp; " "&amp;25-COUNTBLANK(F167:AO167)/3</f>
        <v>2 24,6666666666667</v>
      </c>
    </row>
    <row r="168" spans="1:42" x14ac:dyDescent="0.2">
      <c r="A168" s="42" t="s">
        <v>723</v>
      </c>
      <c r="B168" s="2" t="s">
        <v>724</v>
      </c>
      <c r="C168" s="35">
        <v>217</v>
      </c>
      <c r="D168" s="26">
        <v>14025.62</v>
      </c>
      <c r="E168" s="36">
        <v>11216.31</v>
      </c>
      <c r="F168" s="35">
        <v>129</v>
      </c>
      <c r="G168" s="26">
        <v>1379.56</v>
      </c>
      <c r="H168" s="36">
        <v>1373.59</v>
      </c>
      <c r="I168" s="35" t="s">
        <v>400</v>
      </c>
      <c r="J168" s="26" t="s">
        <v>400</v>
      </c>
      <c r="K168" s="36" t="s">
        <v>400</v>
      </c>
      <c r="L168" s="35">
        <v>78</v>
      </c>
      <c r="M168" s="26">
        <v>1120.56</v>
      </c>
      <c r="N168" s="36">
        <v>1115.1199999999999</v>
      </c>
      <c r="O168" s="35">
        <v>31</v>
      </c>
      <c r="P168" s="26">
        <v>166.81</v>
      </c>
      <c r="Q168" s="36">
        <v>165.97</v>
      </c>
      <c r="R168" s="35">
        <v>153</v>
      </c>
      <c r="S168" s="26">
        <v>2083.21</v>
      </c>
      <c r="T168" s="36">
        <v>2071.5500000000002</v>
      </c>
      <c r="U168" s="35">
        <v>207</v>
      </c>
      <c r="V168" s="26">
        <v>9196.94</v>
      </c>
      <c r="W168" s="36">
        <v>6457.97</v>
      </c>
      <c r="X168" s="35">
        <v>11</v>
      </c>
      <c r="Y168" s="26">
        <v>5.83</v>
      </c>
      <c r="Z168" s="36">
        <v>5.67</v>
      </c>
      <c r="AA168" s="35">
        <v>4</v>
      </c>
      <c r="AB168" s="26">
        <v>3.41</v>
      </c>
      <c r="AC168" s="36">
        <v>3.37</v>
      </c>
      <c r="AD168" s="35">
        <v>5</v>
      </c>
      <c r="AE168" s="26">
        <v>2.65</v>
      </c>
      <c r="AF168" s="36">
        <v>2.64</v>
      </c>
      <c r="AG168" s="35" t="s">
        <v>400</v>
      </c>
      <c r="AH168" s="26" t="s">
        <v>400</v>
      </c>
      <c r="AI168" s="36" t="s">
        <v>400</v>
      </c>
      <c r="AJ168" s="35">
        <v>12</v>
      </c>
      <c r="AK168" s="26">
        <v>6.29</v>
      </c>
      <c r="AL168" s="36">
        <v>2.61</v>
      </c>
      <c r="AM168" s="35">
        <v>69</v>
      </c>
      <c r="AN168" s="26">
        <v>42.42</v>
      </c>
      <c r="AO168" s="36"/>
      <c r="AP168" s="5" t="str">
        <f>COUNTIF(F168:AO168,"s")/3 &amp; " "&amp;25-COUNTBLANK(F168:AO168)/3</f>
        <v>2 24,6666666666667</v>
      </c>
    </row>
    <row r="169" spans="1:42" x14ac:dyDescent="0.2">
      <c r="A169" s="42" t="s">
        <v>725</v>
      </c>
      <c r="B169" s="2" t="s">
        <v>726</v>
      </c>
      <c r="C169" s="35">
        <v>236</v>
      </c>
      <c r="D169" s="26">
        <v>20972.05</v>
      </c>
      <c r="E169" s="36">
        <v>13784.56</v>
      </c>
      <c r="F169" s="35">
        <v>22</v>
      </c>
      <c r="G169" s="26">
        <v>216.79</v>
      </c>
      <c r="H169" s="36">
        <v>215.82</v>
      </c>
      <c r="I169" s="35"/>
      <c r="J169" s="26"/>
      <c r="K169" s="36"/>
      <c r="L169" s="35">
        <v>12</v>
      </c>
      <c r="M169" s="26">
        <v>64.180000000000007</v>
      </c>
      <c r="N169" s="36">
        <v>63.91</v>
      </c>
      <c r="O169" s="35">
        <v>16</v>
      </c>
      <c r="P169" s="26">
        <v>14.39</v>
      </c>
      <c r="Q169" s="36">
        <v>14.27</v>
      </c>
      <c r="R169" s="35">
        <v>43</v>
      </c>
      <c r="S169" s="26">
        <v>374.08</v>
      </c>
      <c r="T169" s="36">
        <v>371.28</v>
      </c>
      <c r="U169" s="35">
        <v>211</v>
      </c>
      <c r="V169" s="26">
        <v>19820.22</v>
      </c>
      <c r="W169" s="36">
        <v>12716.85</v>
      </c>
      <c r="X169" s="35">
        <v>8</v>
      </c>
      <c r="Y169" s="26">
        <v>0.72</v>
      </c>
      <c r="Z169" s="36">
        <v>0.72</v>
      </c>
      <c r="AA169" s="35">
        <v>23</v>
      </c>
      <c r="AB169" s="26">
        <v>3.44</v>
      </c>
      <c r="AC169" s="36">
        <v>3.42</v>
      </c>
      <c r="AD169" s="35">
        <v>84</v>
      </c>
      <c r="AE169" s="26">
        <v>402.88</v>
      </c>
      <c r="AF169" s="36">
        <v>395.59</v>
      </c>
      <c r="AG169" s="35" t="s">
        <v>400</v>
      </c>
      <c r="AH169" s="26" t="s">
        <v>400</v>
      </c>
      <c r="AI169" s="36" t="s">
        <v>400</v>
      </c>
      <c r="AJ169" s="35" t="s">
        <v>400</v>
      </c>
      <c r="AK169" s="26" t="s">
        <v>400</v>
      </c>
      <c r="AL169" s="36" t="s">
        <v>400</v>
      </c>
      <c r="AM169" s="35">
        <v>39</v>
      </c>
      <c r="AN169" s="26">
        <v>72.27</v>
      </c>
      <c r="AO169" s="36"/>
      <c r="AP169" s="5" t="str">
        <f>COUNTIF(F169:AO169,"s")/3 &amp; " "&amp;25-COUNTBLANK(F169:AO169)/3</f>
        <v>2 23,6666666666667</v>
      </c>
    </row>
    <row r="170" spans="1:42" x14ac:dyDescent="0.2">
      <c r="A170" s="42" t="s">
        <v>727</v>
      </c>
      <c r="B170" s="2" t="s">
        <v>728</v>
      </c>
      <c r="C170" s="35">
        <v>176</v>
      </c>
      <c r="D170" s="26">
        <v>35795.54</v>
      </c>
      <c r="E170" s="36">
        <v>26204.92</v>
      </c>
      <c r="F170" s="35">
        <v>97</v>
      </c>
      <c r="G170" s="26">
        <v>1271.3499999999999</v>
      </c>
      <c r="H170" s="36">
        <v>1263.31</v>
      </c>
      <c r="I170" s="35"/>
      <c r="J170" s="26"/>
      <c r="K170" s="36"/>
      <c r="L170" s="35">
        <v>57</v>
      </c>
      <c r="M170" s="26">
        <v>871.21</v>
      </c>
      <c r="N170" s="36">
        <v>865.84</v>
      </c>
      <c r="O170" s="35">
        <v>28</v>
      </c>
      <c r="P170" s="26">
        <v>141.31</v>
      </c>
      <c r="Q170" s="36">
        <v>140.25</v>
      </c>
      <c r="R170" s="35">
        <v>104</v>
      </c>
      <c r="S170" s="26">
        <v>2183.4899999999998</v>
      </c>
      <c r="T170" s="36">
        <v>2173.0300000000002</v>
      </c>
      <c r="U170" s="35">
        <v>169</v>
      </c>
      <c r="V170" s="26">
        <v>31259.26</v>
      </c>
      <c r="W170" s="36">
        <v>21725.08</v>
      </c>
      <c r="X170" s="35">
        <v>21</v>
      </c>
      <c r="Y170" s="26">
        <v>6.02</v>
      </c>
      <c r="Z170" s="36">
        <v>5.94</v>
      </c>
      <c r="AA170" s="35">
        <v>3</v>
      </c>
      <c r="AB170" s="26">
        <v>3.57</v>
      </c>
      <c r="AC170" s="36">
        <v>3.52</v>
      </c>
      <c r="AD170" s="35">
        <v>12</v>
      </c>
      <c r="AE170" s="26">
        <v>26.72</v>
      </c>
      <c r="AF170" s="36">
        <v>26.29</v>
      </c>
      <c r="AG170" s="35" t="s">
        <v>400</v>
      </c>
      <c r="AH170" s="26" t="s">
        <v>400</v>
      </c>
      <c r="AI170" s="36" t="s">
        <v>400</v>
      </c>
      <c r="AJ170" s="35" t="s">
        <v>400</v>
      </c>
      <c r="AK170" s="26" t="s">
        <v>400</v>
      </c>
      <c r="AL170" s="36" t="s">
        <v>400</v>
      </c>
      <c r="AM170" s="35">
        <v>39</v>
      </c>
      <c r="AN170" s="26">
        <v>30.6</v>
      </c>
      <c r="AO170" s="36"/>
      <c r="AP170" s="5" t="str">
        <f>COUNTIF(F170:AO170,"s")/3 &amp; " "&amp;25-COUNTBLANK(F170:AO170)/3</f>
        <v>2 23,6666666666667</v>
      </c>
    </row>
    <row r="171" spans="1:42" x14ac:dyDescent="0.2">
      <c r="A171" s="42" t="s">
        <v>729</v>
      </c>
      <c r="B171" s="2" t="s">
        <v>730</v>
      </c>
      <c r="C171" s="35">
        <v>386</v>
      </c>
      <c r="D171" s="26">
        <v>40089.94</v>
      </c>
      <c r="E171" s="36">
        <v>33174.57</v>
      </c>
      <c r="F171" s="35">
        <v>259</v>
      </c>
      <c r="G171" s="26">
        <v>2588.6799999999998</v>
      </c>
      <c r="H171" s="36">
        <v>2570.6799999999998</v>
      </c>
      <c r="I171" s="35" t="s">
        <v>400</v>
      </c>
      <c r="J171" s="26" t="s">
        <v>400</v>
      </c>
      <c r="K171" s="36" t="s">
        <v>400</v>
      </c>
      <c r="L171" s="35">
        <v>42</v>
      </c>
      <c r="M171" s="26">
        <v>357.48</v>
      </c>
      <c r="N171" s="36">
        <v>356.16</v>
      </c>
      <c r="O171" s="35">
        <v>35</v>
      </c>
      <c r="P171" s="26">
        <v>156.72999999999999</v>
      </c>
      <c r="Q171" s="36">
        <v>155.66999999999999</v>
      </c>
      <c r="R171" s="35">
        <v>289</v>
      </c>
      <c r="S171" s="26">
        <v>3988.07</v>
      </c>
      <c r="T171" s="36">
        <v>3964.04</v>
      </c>
      <c r="U171" s="35">
        <v>382</v>
      </c>
      <c r="V171" s="26">
        <v>32886.519999999997</v>
      </c>
      <c r="W171" s="36">
        <v>26100.21</v>
      </c>
      <c r="X171" s="35">
        <v>116</v>
      </c>
      <c r="Y171" s="26">
        <v>25.44</v>
      </c>
      <c r="Z171" s="36">
        <v>24.93</v>
      </c>
      <c r="AA171" s="35">
        <v>4</v>
      </c>
      <c r="AB171" s="26">
        <v>1.24</v>
      </c>
      <c r="AC171" s="36">
        <v>1.22</v>
      </c>
      <c r="AD171" s="35"/>
      <c r="AE171" s="26"/>
      <c r="AF171" s="36"/>
      <c r="AG171" s="35" t="s">
        <v>400</v>
      </c>
      <c r="AH171" s="26" t="s">
        <v>400</v>
      </c>
      <c r="AI171" s="36" t="s">
        <v>400</v>
      </c>
      <c r="AJ171" s="35" t="s">
        <v>400</v>
      </c>
      <c r="AK171" s="26" t="s">
        <v>400</v>
      </c>
      <c r="AL171" s="36" t="s">
        <v>400</v>
      </c>
      <c r="AM171" s="35">
        <v>193</v>
      </c>
      <c r="AN171" s="26">
        <v>84.03</v>
      </c>
      <c r="AO171" s="36"/>
      <c r="AP171" s="5" t="str">
        <f>COUNTIF(F171:AO171,"s")/3 &amp; " "&amp;25-COUNTBLANK(F171:AO171)/3</f>
        <v>3 23,6666666666667</v>
      </c>
    </row>
    <row r="172" spans="1:42" x14ac:dyDescent="0.2">
      <c r="A172" s="42" t="s">
        <v>731</v>
      </c>
      <c r="B172" s="2" t="s">
        <v>732</v>
      </c>
      <c r="C172" s="35">
        <v>165</v>
      </c>
      <c r="D172" s="26">
        <v>10610.55</v>
      </c>
      <c r="E172" s="36">
        <v>8742.2900000000009</v>
      </c>
      <c r="F172" s="35">
        <v>93</v>
      </c>
      <c r="G172" s="26">
        <v>845.97</v>
      </c>
      <c r="H172" s="36">
        <v>836.12</v>
      </c>
      <c r="I172" s="35" t="s">
        <v>400</v>
      </c>
      <c r="J172" s="26" t="s">
        <v>400</v>
      </c>
      <c r="K172" s="36" t="s">
        <v>400</v>
      </c>
      <c r="L172" s="35">
        <v>12</v>
      </c>
      <c r="M172" s="26">
        <v>73.319999999999993</v>
      </c>
      <c r="N172" s="36">
        <v>72.95</v>
      </c>
      <c r="O172" s="35">
        <v>11</v>
      </c>
      <c r="P172" s="26">
        <v>52.96</v>
      </c>
      <c r="Q172" s="36">
        <v>52.45</v>
      </c>
      <c r="R172" s="35">
        <v>99</v>
      </c>
      <c r="S172" s="26">
        <v>1193.77</v>
      </c>
      <c r="T172" s="36">
        <v>1185.83</v>
      </c>
      <c r="U172" s="35">
        <v>163</v>
      </c>
      <c r="V172" s="26">
        <v>8390.0400000000009</v>
      </c>
      <c r="W172" s="36">
        <v>6585.75</v>
      </c>
      <c r="X172" s="35">
        <v>32</v>
      </c>
      <c r="Y172" s="26">
        <v>5.68</v>
      </c>
      <c r="Z172" s="36">
        <v>5.61</v>
      </c>
      <c r="AA172" s="35"/>
      <c r="AB172" s="26"/>
      <c r="AC172" s="36"/>
      <c r="AD172" s="35"/>
      <c r="AE172" s="26"/>
      <c r="AF172" s="36"/>
      <c r="AG172" s="35" t="s">
        <v>400</v>
      </c>
      <c r="AH172" s="26" t="s">
        <v>400</v>
      </c>
      <c r="AI172" s="36" t="s">
        <v>400</v>
      </c>
      <c r="AJ172" s="35">
        <v>4</v>
      </c>
      <c r="AK172" s="26">
        <v>1.23</v>
      </c>
      <c r="AL172" s="36"/>
      <c r="AM172" s="35">
        <v>65</v>
      </c>
      <c r="AN172" s="26">
        <v>44</v>
      </c>
      <c r="AO172" s="36"/>
      <c r="AP172" s="5" t="str">
        <f>COUNTIF(F172:AO172,"s")/3 &amp; " "&amp;25-COUNTBLANK(F172:AO172)/3</f>
        <v>2 22,3333333333333</v>
      </c>
    </row>
    <row r="173" spans="1:42" x14ac:dyDescent="0.2">
      <c r="A173" s="42" t="s">
        <v>733</v>
      </c>
      <c r="B173" s="2" t="s">
        <v>734</v>
      </c>
      <c r="C173" s="35">
        <v>151</v>
      </c>
      <c r="D173" s="26">
        <v>7764.56</v>
      </c>
      <c r="E173" s="36">
        <v>6246.39</v>
      </c>
      <c r="F173" s="35">
        <v>86</v>
      </c>
      <c r="G173" s="26">
        <v>683.23</v>
      </c>
      <c r="H173" s="36">
        <v>676.35</v>
      </c>
      <c r="I173" s="35"/>
      <c r="J173" s="26"/>
      <c r="K173" s="36"/>
      <c r="L173" s="35">
        <v>21</v>
      </c>
      <c r="M173" s="26">
        <v>98.98</v>
      </c>
      <c r="N173" s="36">
        <v>98.32</v>
      </c>
      <c r="O173" s="35">
        <v>16</v>
      </c>
      <c r="P173" s="26">
        <v>78.81</v>
      </c>
      <c r="Q173" s="36">
        <v>78.48</v>
      </c>
      <c r="R173" s="35">
        <v>108</v>
      </c>
      <c r="S173" s="26">
        <v>1388.85</v>
      </c>
      <c r="T173" s="36">
        <v>1379.38</v>
      </c>
      <c r="U173" s="35">
        <v>145</v>
      </c>
      <c r="V173" s="26">
        <v>5467.08</v>
      </c>
      <c r="W173" s="36">
        <v>4006.91</v>
      </c>
      <c r="X173" s="35">
        <v>24</v>
      </c>
      <c r="Y173" s="26">
        <v>4.0999999999999996</v>
      </c>
      <c r="Z173" s="36">
        <v>4.08</v>
      </c>
      <c r="AA173" s="35">
        <v>3</v>
      </c>
      <c r="AB173" s="26">
        <v>0.31</v>
      </c>
      <c r="AC173" s="36">
        <v>0.31</v>
      </c>
      <c r="AD173" s="35" t="s">
        <v>400</v>
      </c>
      <c r="AE173" s="26" t="s">
        <v>400</v>
      </c>
      <c r="AF173" s="36" t="s">
        <v>400</v>
      </c>
      <c r="AG173" s="35" t="s">
        <v>400</v>
      </c>
      <c r="AH173" s="26" t="s">
        <v>400</v>
      </c>
      <c r="AI173" s="36" t="s">
        <v>400</v>
      </c>
      <c r="AJ173" s="35">
        <v>4</v>
      </c>
      <c r="AK173" s="26">
        <v>1.74</v>
      </c>
      <c r="AL173" s="36">
        <v>0.44</v>
      </c>
      <c r="AM173" s="35">
        <v>52</v>
      </c>
      <c r="AN173" s="26">
        <v>39.340000000000003</v>
      </c>
      <c r="AO173" s="36"/>
      <c r="AP173" s="5" t="str">
        <f>COUNTIF(F173:AO173,"s")/3 &amp; " "&amp;25-COUNTBLANK(F173:AO173)/3</f>
        <v>2 23,6666666666667</v>
      </c>
    </row>
    <row r="174" spans="1:42" x14ac:dyDescent="0.2">
      <c r="A174" s="42" t="s">
        <v>735</v>
      </c>
      <c r="B174" s="2" t="s">
        <v>736</v>
      </c>
      <c r="C174" s="35">
        <v>421</v>
      </c>
      <c r="D174" s="26">
        <v>35873.660000000003</v>
      </c>
      <c r="E174" s="36">
        <v>30086.32</v>
      </c>
      <c r="F174" s="35">
        <v>248</v>
      </c>
      <c r="G174" s="26">
        <v>1770.06</v>
      </c>
      <c r="H174" s="36">
        <v>1755.2</v>
      </c>
      <c r="I174" s="35" t="s">
        <v>400</v>
      </c>
      <c r="J174" s="26" t="s">
        <v>400</v>
      </c>
      <c r="K174" s="36" t="s">
        <v>400</v>
      </c>
      <c r="L174" s="35">
        <v>7</v>
      </c>
      <c r="M174" s="26">
        <v>4</v>
      </c>
      <c r="N174" s="36">
        <v>3.99</v>
      </c>
      <c r="O174" s="35">
        <v>16</v>
      </c>
      <c r="P174" s="26">
        <v>43.07</v>
      </c>
      <c r="Q174" s="36">
        <v>42.77</v>
      </c>
      <c r="R174" s="35">
        <v>298</v>
      </c>
      <c r="S174" s="26">
        <v>3342.65</v>
      </c>
      <c r="T174" s="36">
        <v>3320.39</v>
      </c>
      <c r="U174" s="35">
        <v>420</v>
      </c>
      <c r="V174" s="26">
        <v>30606.18</v>
      </c>
      <c r="W174" s="36">
        <v>24935.040000000001</v>
      </c>
      <c r="X174" s="35">
        <v>126</v>
      </c>
      <c r="Y174" s="26">
        <v>23.17</v>
      </c>
      <c r="Z174" s="36">
        <v>22.65</v>
      </c>
      <c r="AA174" s="35">
        <v>7</v>
      </c>
      <c r="AB174" s="26">
        <v>1.24</v>
      </c>
      <c r="AC174" s="36">
        <v>1.1499999999999999</v>
      </c>
      <c r="AD174" s="35">
        <v>3</v>
      </c>
      <c r="AE174" s="26">
        <v>3.22</v>
      </c>
      <c r="AF174" s="36">
        <v>3.2</v>
      </c>
      <c r="AG174" s="35" t="s">
        <v>400</v>
      </c>
      <c r="AH174" s="26" t="s">
        <v>400</v>
      </c>
      <c r="AI174" s="36" t="s">
        <v>400</v>
      </c>
      <c r="AJ174" s="35" t="s">
        <v>400</v>
      </c>
      <c r="AK174" s="26" t="s">
        <v>400</v>
      </c>
      <c r="AL174" s="36" t="s">
        <v>400</v>
      </c>
      <c r="AM174" s="35">
        <v>191</v>
      </c>
      <c r="AN174" s="26">
        <v>77.98</v>
      </c>
      <c r="AO174" s="36"/>
      <c r="AP174" s="5" t="str">
        <f>COUNTIF(F174:AO174,"s")/3 &amp; " "&amp;25-COUNTBLANK(F174:AO174)/3</f>
        <v>3 24,6666666666667</v>
      </c>
    </row>
    <row r="175" spans="1:42" x14ac:dyDescent="0.2">
      <c r="A175" s="42" t="s">
        <v>737</v>
      </c>
      <c r="B175" s="2" t="s">
        <v>738</v>
      </c>
      <c r="C175" s="35">
        <v>165</v>
      </c>
      <c r="D175" s="26">
        <v>8192.64</v>
      </c>
      <c r="E175" s="36">
        <v>6929.1</v>
      </c>
      <c r="F175" s="35">
        <v>81</v>
      </c>
      <c r="G175" s="26">
        <v>505.56</v>
      </c>
      <c r="H175" s="36">
        <v>502.08</v>
      </c>
      <c r="I175" s="35"/>
      <c r="J175" s="26"/>
      <c r="K175" s="36"/>
      <c r="L175" s="35" t="s">
        <v>400</v>
      </c>
      <c r="M175" s="26" t="s">
        <v>400</v>
      </c>
      <c r="N175" s="36" t="s">
        <v>400</v>
      </c>
      <c r="O175" s="35">
        <v>6</v>
      </c>
      <c r="P175" s="26">
        <v>35.020000000000003</v>
      </c>
      <c r="Q175" s="36">
        <v>34.57</v>
      </c>
      <c r="R175" s="35">
        <v>96</v>
      </c>
      <c r="S175" s="26">
        <v>974.1</v>
      </c>
      <c r="T175" s="36">
        <v>890.36</v>
      </c>
      <c r="U175" s="35">
        <v>161</v>
      </c>
      <c r="V175" s="26">
        <v>6652.86</v>
      </c>
      <c r="W175" s="36">
        <v>5492.5</v>
      </c>
      <c r="X175" s="35">
        <v>19</v>
      </c>
      <c r="Y175" s="26">
        <v>9.1199999999999992</v>
      </c>
      <c r="Z175" s="36">
        <v>9.09</v>
      </c>
      <c r="AA175" s="35" t="s">
        <v>400</v>
      </c>
      <c r="AB175" s="26" t="s">
        <v>400</v>
      </c>
      <c r="AC175" s="36" t="s">
        <v>400</v>
      </c>
      <c r="AD175" s="35"/>
      <c r="AE175" s="26"/>
      <c r="AF175" s="36"/>
      <c r="AG175" s="35"/>
      <c r="AH175" s="26"/>
      <c r="AI175" s="36"/>
      <c r="AJ175" s="35"/>
      <c r="AK175" s="26"/>
      <c r="AL175" s="36"/>
      <c r="AM175" s="35">
        <v>50</v>
      </c>
      <c r="AN175" s="26">
        <v>11.29</v>
      </c>
      <c r="AO175" s="36"/>
      <c r="AP175" s="5" t="str">
        <f>COUNTIF(F175:AO175,"s")/3 &amp; " "&amp;25-COUNTBLANK(F175:AO175)/3</f>
        <v>2 20,6666666666667</v>
      </c>
    </row>
    <row r="176" spans="1:42" x14ac:dyDescent="0.2">
      <c r="A176" s="42" t="s">
        <v>739</v>
      </c>
      <c r="B176" s="2" t="s">
        <v>740</v>
      </c>
      <c r="C176" s="35">
        <v>306</v>
      </c>
      <c r="D176" s="26">
        <v>40440.949999999997</v>
      </c>
      <c r="E176" s="36">
        <v>30060.58</v>
      </c>
      <c r="F176" s="35">
        <v>135</v>
      </c>
      <c r="G176" s="26">
        <v>1500.68</v>
      </c>
      <c r="H176" s="36">
        <v>1492.33</v>
      </c>
      <c r="I176" s="35" t="s">
        <v>400</v>
      </c>
      <c r="J176" s="26" t="s">
        <v>400</v>
      </c>
      <c r="K176" s="36" t="s">
        <v>400</v>
      </c>
      <c r="L176" s="35">
        <v>48</v>
      </c>
      <c r="M176" s="26">
        <v>306.23</v>
      </c>
      <c r="N176" s="36">
        <v>304.02999999999997</v>
      </c>
      <c r="O176" s="35">
        <v>29</v>
      </c>
      <c r="P176" s="26">
        <v>67.42</v>
      </c>
      <c r="Q176" s="36">
        <v>66.83</v>
      </c>
      <c r="R176" s="35">
        <v>164</v>
      </c>
      <c r="S176" s="26">
        <v>2585.84</v>
      </c>
      <c r="T176" s="36">
        <v>2569.4</v>
      </c>
      <c r="U176" s="35">
        <v>293</v>
      </c>
      <c r="V176" s="26">
        <v>35799.32</v>
      </c>
      <c r="W176" s="36">
        <v>25510.68</v>
      </c>
      <c r="X176" s="35">
        <v>48</v>
      </c>
      <c r="Y176" s="26">
        <v>5.45</v>
      </c>
      <c r="Z176" s="36">
        <v>5.36</v>
      </c>
      <c r="AA176" s="35">
        <v>4</v>
      </c>
      <c r="AB176" s="26">
        <v>0.98</v>
      </c>
      <c r="AC176" s="36">
        <v>0.97</v>
      </c>
      <c r="AD176" s="35">
        <v>26</v>
      </c>
      <c r="AE176" s="26">
        <v>108.67</v>
      </c>
      <c r="AF176" s="36">
        <v>105.14</v>
      </c>
      <c r="AG176" s="35" t="s">
        <v>400</v>
      </c>
      <c r="AH176" s="26" t="s">
        <v>400</v>
      </c>
      <c r="AI176" s="36" t="s">
        <v>400</v>
      </c>
      <c r="AJ176" s="35">
        <v>11</v>
      </c>
      <c r="AK176" s="26">
        <v>4.6100000000000003</v>
      </c>
      <c r="AL176" s="36">
        <v>0.09</v>
      </c>
      <c r="AM176" s="35">
        <v>108</v>
      </c>
      <c r="AN176" s="26">
        <v>56.23</v>
      </c>
      <c r="AO176" s="36"/>
      <c r="AP176" s="5" t="str">
        <f>COUNTIF(F176:AO176,"s")/3 &amp; " "&amp;25-COUNTBLANK(F176:AO176)/3</f>
        <v>2 24,6666666666667</v>
      </c>
    </row>
    <row r="177" spans="1:42" x14ac:dyDescent="0.2">
      <c r="A177" s="42" t="s">
        <v>741</v>
      </c>
      <c r="B177" s="2" t="s">
        <v>742</v>
      </c>
      <c r="C177" s="35">
        <v>32</v>
      </c>
      <c r="D177" s="26">
        <v>923.66</v>
      </c>
      <c r="E177" s="36">
        <v>792.78</v>
      </c>
      <c r="F177" s="35">
        <v>19</v>
      </c>
      <c r="G177" s="26">
        <v>156.59</v>
      </c>
      <c r="H177" s="36">
        <v>156.26</v>
      </c>
      <c r="I177" s="35" t="s">
        <v>400</v>
      </c>
      <c r="J177" s="26" t="s">
        <v>400</v>
      </c>
      <c r="K177" s="36" t="s">
        <v>400</v>
      </c>
      <c r="L177" s="35">
        <v>9</v>
      </c>
      <c r="M177" s="26">
        <v>106.42</v>
      </c>
      <c r="N177" s="36">
        <v>106.09</v>
      </c>
      <c r="O177" s="35"/>
      <c r="P177" s="26"/>
      <c r="Q177" s="36"/>
      <c r="R177" s="35">
        <v>17</v>
      </c>
      <c r="S177" s="26">
        <v>186.42</v>
      </c>
      <c r="T177" s="36">
        <v>185.29</v>
      </c>
      <c r="U177" s="35">
        <v>27</v>
      </c>
      <c r="V177" s="26">
        <v>471.2</v>
      </c>
      <c r="W177" s="36">
        <v>344.54</v>
      </c>
      <c r="X177" s="35" t="s">
        <v>400</v>
      </c>
      <c r="Y177" s="26" t="s">
        <v>400</v>
      </c>
      <c r="Z177" s="36" t="s">
        <v>400</v>
      </c>
      <c r="AA177" s="35"/>
      <c r="AB177" s="26"/>
      <c r="AC177" s="36"/>
      <c r="AD177" s="35"/>
      <c r="AE177" s="26"/>
      <c r="AF177" s="36"/>
      <c r="AG177" s="35"/>
      <c r="AH177" s="26"/>
      <c r="AI177" s="36"/>
      <c r="AJ177" s="35" t="s">
        <v>400</v>
      </c>
      <c r="AK177" s="26" t="s">
        <v>400</v>
      </c>
      <c r="AL177" s="36" t="s">
        <v>400</v>
      </c>
      <c r="AM177" s="35">
        <v>8</v>
      </c>
      <c r="AN177" s="26">
        <v>1.97</v>
      </c>
      <c r="AO177" s="36"/>
      <c r="AP177" s="5" t="str">
        <f>COUNTIF(F177:AO177,"s")/3 &amp; " "&amp;25-COUNTBLANK(F177:AO177)/3</f>
        <v>3 20,6666666666667</v>
      </c>
    </row>
    <row r="178" spans="1:42" x14ac:dyDescent="0.2">
      <c r="A178" s="42" t="s">
        <v>743</v>
      </c>
      <c r="B178" s="2" t="s">
        <v>744</v>
      </c>
      <c r="C178" s="35">
        <v>52</v>
      </c>
      <c r="D178" s="26">
        <v>569.33000000000004</v>
      </c>
      <c r="E178" s="36">
        <v>566.91</v>
      </c>
      <c r="F178" s="35">
        <v>37</v>
      </c>
      <c r="G178" s="26">
        <v>305.68</v>
      </c>
      <c r="H178" s="36">
        <v>308.97000000000003</v>
      </c>
      <c r="I178" s="35">
        <v>4</v>
      </c>
      <c r="J178" s="26">
        <v>10.64</v>
      </c>
      <c r="K178" s="36">
        <v>10.99</v>
      </c>
      <c r="L178" s="35">
        <v>14</v>
      </c>
      <c r="M178" s="26">
        <v>43.91</v>
      </c>
      <c r="N178" s="36">
        <v>44.09</v>
      </c>
      <c r="O178" s="35">
        <v>3</v>
      </c>
      <c r="P178" s="26">
        <v>4.3600000000000003</v>
      </c>
      <c r="Q178" s="36">
        <v>4.3600000000000003</v>
      </c>
      <c r="R178" s="35">
        <v>30</v>
      </c>
      <c r="S178" s="26">
        <v>62.78</v>
      </c>
      <c r="T178" s="36">
        <v>62.64</v>
      </c>
      <c r="U178" s="35">
        <v>26</v>
      </c>
      <c r="V178" s="26">
        <v>135.52000000000001</v>
      </c>
      <c r="W178" s="36">
        <v>135.22999999999999</v>
      </c>
      <c r="X178" s="35"/>
      <c r="Y178" s="26"/>
      <c r="Z178" s="36"/>
      <c r="AA178" s="35" t="s">
        <v>400</v>
      </c>
      <c r="AB178" s="26" t="s">
        <v>400</v>
      </c>
      <c r="AC178" s="36" t="s">
        <v>400</v>
      </c>
      <c r="AD178" s="35" t="s">
        <v>400</v>
      </c>
      <c r="AE178" s="26" t="s">
        <v>400</v>
      </c>
      <c r="AF178" s="36" t="s">
        <v>400</v>
      </c>
      <c r="AG178" s="35"/>
      <c r="AH178" s="26"/>
      <c r="AI178" s="36"/>
      <c r="AJ178" s="35">
        <v>23</v>
      </c>
      <c r="AK178" s="26">
        <v>4.5599999999999996</v>
      </c>
      <c r="AL178" s="36"/>
      <c r="AM178" s="35">
        <v>8</v>
      </c>
      <c r="AN178" s="26">
        <v>1.25</v>
      </c>
      <c r="AO178" s="36"/>
      <c r="AP178" s="5" t="str">
        <f>COUNTIF(F178:AO178,"s")/3 &amp; " "&amp;25-COUNTBLANK(F178:AO178)/3</f>
        <v>2 22,3333333333333</v>
      </c>
    </row>
    <row r="179" spans="1:42" x14ac:dyDescent="0.2">
      <c r="A179" s="42" t="s">
        <v>745</v>
      </c>
      <c r="B179" s="2" t="s">
        <v>746</v>
      </c>
      <c r="C179" s="35">
        <v>145</v>
      </c>
      <c r="D179" s="26">
        <v>3727.48</v>
      </c>
      <c r="E179" s="36">
        <v>3702.08</v>
      </c>
      <c r="F179" s="35">
        <v>94</v>
      </c>
      <c r="G179" s="26">
        <v>2130.12</v>
      </c>
      <c r="H179" s="36">
        <v>2136.02</v>
      </c>
      <c r="I179" s="35">
        <v>30</v>
      </c>
      <c r="J179" s="26">
        <v>224.62</v>
      </c>
      <c r="K179" s="36">
        <v>225.06</v>
      </c>
      <c r="L179" s="35">
        <v>35</v>
      </c>
      <c r="M179" s="26">
        <v>316.44</v>
      </c>
      <c r="N179" s="36">
        <v>318.43</v>
      </c>
      <c r="O179" s="35">
        <v>9</v>
      </c>
      <c r="P179" s="26">
        <v>32.43</v>
      </c>
      <c r="Q179" s="36">
        <v>31.61</v>
      </c>
      <c r="R179" s="35">
        <v>100</v>
      </c>
      <c r="S179" s="26">
        <v>421.16</v>
      </c>
      <c r="T179" s="36">
        <v>418.53</v>
      </c>
      <c r="U179" s="35">
        <v>80</v>
      </c>
      <c r="V179" s="26">
        <v>548.91999999999996</v>
      </c>
      <c r="W179" s="36">
        <v>545.4</v>
      </c>
      <c r="X179" s="35" t="s">
        <v>400</v>
      </c>
      <c r="Y179" s="26" t="s">
        <v>400</v>
      </c>
      <c r="Z179" s="36" t="s">
        <v>400</v>
      </c>
      <c r="AA179" s="35" t="s">
        <v>400</v>
      </c>
      <c r="AB179" s="26" t="s">
        <v>400</v>
      </c>
      <c r="AC179" s="36" t="s">
        <v>400</v>
      </c>
      <c r="AD179" s="35" t="s">
        <v>400</v>
      </c>
      <c r="AE179" s="26" t="s">
        <v>400</v>
      </c>
      <c r="AF179" s="36" t="s">
        <v>400</v>
      </c>
      <c r="AG179" s="35" t="s">
        <v>400</v>
      </c>
      <c r="AH179" s="26" t="s">
        <v>400</v>
      </c>
      <c r="AI179" s="36" t="s">
        <v>400</v>
      </c>
      <c r="AJ179" s="35">
        <v>32</v>
      </c>
      <c r="AK179" s="26">
        <v>27.04</v>
      </c>
      <c r="AL179" s="36">
        <v>14.84</v>
      </c>
      <c r="AM179" s="35">
        <v>35</v>
      </c>
      <c r="AN179" s="26">
        <v>14.56</v>
      </c>
      <c r="AO179" s="36"/>
      <c r="AP179" s="5" t="str">
        <f>COUNTIF(F179:AO179,"s")/3 &amp; " "&amp;25-COUNTBLANK(F179:AO179)/3</f>
        <v>4 24,6666666666667</v>
      </c>
    </row>
    <row r="180" spans="1:42" x14ac:dyDescent="0.2">
      <c r="A180" s="42" t="s">
        <v>747</v>
      </c>
      <c r="B180" s="2" t="s">
        <v>748</v>
      </c>
      <c r="C180" s="35">
        <v>752</v>
      </c>
      <c r="D180" s="26">
        <v>25078.31</v>
      </c>
      <c r="E180" s="36">
        <v>24730.71</v>
      </c>
      <c r="F180" s="35">
        <v>513</v>
      </c>
      <c r="G180" s="26">
        <v>9790.5400000000009</v>
      </c>
      <c r="H180" s="36">
        <v>9887.73</v>
      </c>
      <c r="I180" s="35">
        <v>236</v>
      </c>
      <c r="J180" s="26">
        <v>2061.7800000000002</v>
      </c>
      <c r="K180" s="36">
        <v>2080.4499999999998</v>
      </c>
      <c r="L180" s="35">
        <v>237</v>
      </c>
      <c r="M180" s="26">
        <v>2351.5700000000002</v>
      </c>
      <c r="N180" s="36">
        <v>2370.4899999999998</v>
      </c>
      <c r="O180" s="35">
        <v>57</v>
      </c>
      <c r="P180" s="26">
        <v>263.87</v>
      </c>
      <c r="Q180" s="36">
        <v>264.89999999999998</v>
      </c>
      <c r="R180" s="35">
        <v>538</v>
      </c>
      <c r="S180" s="26">
        <v>3484.11</v>
      </c>
      <c r="T180" s="36">
        <v>3478.99</v>
      </c>
      <c r="U180" s="35">
        <v>584</v>
      </c>
      <c r="V180" s="26">
        <v>6696.72</v>
      </c>
      <c r="W180" s="36">
        <v>6518.23</v>
      </c>
      <c r="X180" s="35">
        <v>18</v>
      </c>
      <c r="Y180" s="26">
        <v>31.38</v>
      </c>
      <c r="Z180" s="36">
        <v>32.020000000000003</v>
      </c>
      <c r="AA180" s="35">
        <v>12</v>
      </c>
      <c r="AB180" s="26">
        <v>9.0399999999999991</v>
      </c>
      <c r="AC180" s="36">
        <v>9.0299999999999994</v>
      </c>
      <c r="AD180" s="35">
        <v>36</v>
      </c>
      <c r="AE180" s="26">
        <v>60.7</v>
      </c>
      <c r="AF180" s="36">
        <v>60.92</v>
      </c>
      <c r="AG180" s="35" t="s">
        <v>400</v>
      </c>
      <c r="AH180" s="26" t="s">
        <v>400</v>
      </c>
      <c r="AI180" s="36" t="s">
        <v>400</v>
      </c>
      <c r="AJ180" s="35" t="s">
        <v>400</v>
      </c>
      <c r="AK180" s="26" t="s">
        <v>400</v>
      </c>
      <c r="AL180" s="36" t="s">
        <v>400</v>
      </c>
      <c r="AM180" s="35">
        <v>267</v>
      </c>
      <c r="AN180" s="26">
        <v>108.88</v>
      </c>
      <c r="AO180" s="36"/>
      <c r="AP180" s="5" t="str">
        <f>COUNTIF(F180:AO180,"s")/3 &amp; " "&amp;25-COUNTBLANK(F180:AO180)/3</f>
        <v>2 24,6666666666667</v>
      </c>
    </row>
    <row r="181" spans="1:42" x14ac:dyDescent="0.2">
      <c r="A181" s="42" t="s">
        <v>749</v>
      </c>
      <c r="B181" s="2" t="s">
        <v>750</v>
      </c>
      <c r="C181" s="35">
        <v>300</v>
      </c>
      <c r="D181" s="26">
        <v>19820.86</v>
      </c>
      <c r="E181" s="36">
        <v>15287.73</v>
      </c>
      <c r="F181" s="35">
        <v>52</v>
      </c>
      <c r="G181" s="26">
        <v>285.29000000000002</v>
      </c>
      <c r="H181" s="36">
        <v>287.11</v>
      </c>
      <c r="I181" s="35"/>
      <c r="J181" s="26"/>
      <c r="K181" s="36"/>
      <c r="L181" s="35">
        <v>13</v>
      </c>
      <c r="M181" s="26">
        <v>36.82</v>
      </c>
      <c r="N181" s="36">
        <v>37.11</v>
      </c>
      <c r="O181" s="35">
        <v>5</v>
      </c>
      <c r="P181" s="26">
        <v>8.99</v>
      </c>
      <c r="Q181" s="36">
        <v>8.98</v>
      </c>
      <c r="R181" s="35">
        <v>47</v>
      </c>
      <c r="S181" s="26">
        <v>99.07</v>
      </c>
      <c r="T181" s="36">
        <v>96.88</v>
      </c>
      <c r="U181" s="35">
        <v>290</v>
      </c>
      <c r="V181" s="26">
        <v>19377.259999999998</v>
      </c>
      <c r="W181" s="36">
        <v>14854.15</v>
      </c>
      <c r="X181" s="35" t="s">
        <v>400</v>
      </c>
      <c r="Y181" s="26" t="s">
        <v>400</v>
      </c>
      <c r="Z181" s="36" t="s">
        <v>400</v>
      </c>
      <c r="AA181" s="35">
        <v>7</v>
      </c>
      <c r="AB181" s="26">
        <v>1.5</v>
      </c>
      <c r="AC181" s="36">
        <v>1.45</v>
      </c>
      <c r="AD181" s="35">
        <v>6</v>
      </c>
      <c r="AE181" s="26">
        <v>1.7</v>
      </c>
      <c r="AF181" s="36">
        <v>1.7</v>
      </c>
      <c r="AG181" s="35"/>
      <c r="AH181" s="26"/>
      <c r="AI181" s="36"/>
      <c r="AJ181" s="35" t="s">
        <v>400</v>
      </c>
      <c r="AK181" s="26" t="s">
        <v>400</v>
      </c>
      <c r="AL181" s="36" t="s">
        <v>400</v>
      </c>
      <c r="AM181" s="35">
        <v>58</v>
      </c>
      <c r="AN181" s="26">
        <v>7.55</v>
      </c>
      <c r="AO181" s="36"/>
      <c r="AP181" s="5" t="str">
        <f>COUNTIF(F181:AO181,"s")/3 &amp; " "&amp;25-COUNTBLANK(F181:AO181)/3</f>
        <v>2 22,6666666666667</v>
      </c>
    </row>
    <row r="182" spans="1:42" x14ac:dyDescent="0.2">
      <c r="A182" s="42" t="s">
        <v>751</v>
      </c>
      <c r="B182" s="2" t="s">
        <v>752</v>
      </c>
      <c r="C182" s="35">
        <v>131</v>
      </c>
      <c r="D182" s="26">
        <v>4469.28</v>
      </c>
      <c r="E182" s="36">
        <v>3875.12</v>
      </c>
      <c r="F182" s="35">
        <v>60</v>
      </c>
      <c r="G182" s="26">
        <v>526.65</v>
      </c>
      <c r="H182" s="36">
        <v>530.73</v>
      </c>
      <c r="I182" s="35">
        <v>5</v>
      </c>
      <c r="J182" s="26">
        <v>20.98</v>
      </c>
      <c r="K182" s="36">
        <v>21.15</v>
      </c>
      <c r="L182" s="35">
        <v>12</v>
      </c>
      <c r="M182" s="26">
        <v>24.23</v>
      </c>
      <c r="N182" s="36">
        <v>24.29</v>
      </c>
      <c r="O182" s="35">
        <v>6</v>
      </c>
      <c r="P182" s="26">
        <v>4.75</v>
      </c>
      <c r="Q182" s="36">
        <v>4.74</v>
      </c>
      <c r="R182" s="35">
        <v>44</v>
      </c>
      <c r="S182" s="26">
        <v>88.76</v>
      </c>
      <c r="T182" s="36">
        <v>88.42</v>
      </c>
      <c r="U182" s="35">
        <v>118</v>
      </c>
      <c r="V182" s="26">
        <v>3789.84</v>
      </c>
      <c r="W182" s="36">
        <v>3202.23</v>
      </c>
      <c r="X182" s="35"/>
      <c r="Y182" s="26"/>
      <c r="Z182" s="36"/>
      <c r="AA182" s="35" t="s">
        <v>400</v>
      </c>
      <c r="AB182" s="26" t="s">
        <v>400</v>
      </c>
      <c r="AC182" s="36" t="s">
        <v>400</v>
      </c>
      <c r="AD182" s="35" t="s">
        <v>400</v>
      </c>
      <c r="AE182" s="26" t="s">
        <v>400</v>
      </c>
      <c r="AF182" s="36" t="s">
        <v>400</v>
      </c>
      <c r="AG182" s="35"/>
      <c r="AH182" s="26"/>
      <c r="AI182" s="36"/>
      <c r="AJ182" s="35">
        <v>31</v>
      </c>
      <c r="AK182" s="26">
        <v>5.47</v>
      </c>
      <c r="AL182" s="36"/>
      <c r="AM182" s="35">
        <v>25</v>
      </c>
      <c r="AN182" s="26">
        <v>4.92</v>
      </c>
      <c r="AO182" s="36"/>
      <c r="AP182" s="5" t="str">
        <f>COUNTIF(F182:AO182,"s")/3 &amp; " "&amp;25-COUNTBLANK(F182:AO182)/3</f>
        <v>2 22,3333333333333</v>
      </c>
    </row>
    <row r="183" spans="1:42" x14ac:dyDescent="0.2">
      <c r="A183" s="42" t="s">
        <v>753</v>
      </c>
      <c r="B183" s="2" t="s">
        <v>754</v>
      </c>
      <c r="C183" s="35">
        <v>195</v>
      </c>
      <c r="D183" s="26">
        <v>7698.73</v>
      </c>
      <c r="E183" s="36">
        <v>6734.21</v>
      </c>
      <c r="F183" s="35">
        <v>50</v>
      </c>
      <c r="G183" s="26">
        <v>230.08</v>
      </c>
      <c r="H183" s="36">
        <v>231.52</v>
      </c>
      <c r="I183" s="35" t="s">
        <v>400</v>
      </c>
      <c r="J183" s="26" t="s">
        <v>400</v>
      </c>
      <c r="K183" s="36" t="s">
        <v>400</v>
      </c>
      <c r="L183" s="35">
        <v>7</v>
      </c>
      <c r="M183" s="26">
        <v>24.49</v>
      </c>
      <c r="N183" s="36">
        <v>25.2</v>
      </c>
      <c r="O183" s="35">
        <v>4</v>
      </c>
      <c r="P183" s="26">
        <v>2.85</v>
      </c>
      <c r="Q183" s="36">
        <v>2.9</v>
      </c>
      <c r="R183" s="35">
        <v>52</v>
      </c>
      <c r="S183" s="26">
        <v>62.24</v>
      </c>
      <c r="T183" s="36">
        <v>61.85</v>
      </c>
      <c r="U183" s="35">
        <v>187</v>
      </c>
      <c r="V183" s="26">
        <v>7357.39</v>
      </c>
      <c r="W183" s="36">
        <v>6406.45</v>
      </c>
      <c r="X183" s="35" t="s">
        <v>400</v>
      </c>
      <c r="Y183" s="26" t="s">
        <v>400</v>
      </c>
      <c r="Z183" s="36" t="s">
        <v>400</v>
      </c>
      <c r="AA183" s="35" t="s">
        <v>400</v>
      </c>
      <c r="AB183" s="26" t="s">
        <v>400</v>
      </c>
      <c r="AC183" s="36" t="s">
        <v>400</v>
      </c>
      <c r="AD183" s="35" t="s">
        <v>400</v>
      </c>
      <c r="AE183" s="26" t="s">
        <v>400</v>
      </c>
      <c r="AF183" s="36" t="s">
        <v>400</v>
      </c>
      <c r="AG183" s="35"/>
      <c r="AH183" s="26"/>
      <c r="AI183" s="36"/>
      <c r="AJ183" s="35">
        <v>18</v>
      </c>
      <c r="AK183" s="26">
        <v>2.5499999999999998</v>
      </c>
      <c r="AL183" s="36"/>
      <c r="AM183" s="35">
        <v>33</v>
      </c>
      <c r="AN183" s="26">
        <v>12.85</v>
      </c>
      <c r="AO183" s="36"/>
      <c r="AP183" s="5" t="str">
        <f>COUNTIF(F183:AO183,"s")/3 &amp; " "&amp;25-COUNTBLANK(F183:AO183)/3</f>
        <v>4 23,3333333333333</v>
      </c>
    </row>
    <row r="184" spans="1:42" x14ac:dyDescent="0.2">
      <c r="A184" s="42" t="s">
        <v>755</v>
      </c>
      <c r="B184" s="2" t="s">
        <v>756</v>
      </c>
      <c r="C184" s="35">
        <v>201</v>
      </c>
      <c r="D184" s="26">
        <v>3647.65</v>
      </c>
      <c r="E184" s="36">
        <v>3604.72</v>
      </c>
      <c r="F184" s="35">
        <v>141</v>
      </c>
      <c r="G184" s="26">
        <v>1426.11</v>
      </c>
      <c r="H184" s="36">
        <v>1437.91</v>
      </c>
      <c r="I184" s="35">
        <v>23</v>
      </c>
      <c r="J184" s="26">
        <v>90.06</v>
      </c>
      <c r="K184" s="36">
        <v>90.84</v>
      </c>
      <c r="L184" s="35">
        <v>33</v>
      </c>
      <c r="M184" s="26">
        <v>126.95</v>
      </c>
      <c r="N184" s="36">
        <v>128.19</v>
      </c>
      <c r="O184" s="35">
        <v>10</v>
      </c>
      <c r="P184" s="26">
        <v>127.89</v>
      </c>
      <c r="Q184" s="36">
        <v>128.29</v>
      </c>
      <c r="R184" s="35">
        <v>109</v>
      </c>
      <c r="S184" s="26">
        <v>304.52999999999997</v>
      </c>
      <c r="T184" s="36">
        <v>303.89</v>
      </c>
      <c r="U184" s="35">
        <v>147</v>
      </c>
      <c r="V184" s="26">
        <v>1542.78</v>
      </c>
      <c r="W184" s="36">
        <v>1512.13</v>
      </c>
      <c r="X184" s="35">
        <v>3</v>
      </c>
      <c r="Y184" s="26">
        <v>1.01</v>
      </c>
      <c r="Z184" s="36">
        <v>1.01</v>
      </c>
      <c r="AA184" s="35" t="s">
        <v>400</v>
      </c>
      <c r="AB184" s="26" t="s">
        <v>400</v>
      </c>
      <c r="AC184" s="36" t="s">
        <v>400</v>
      </c>
      <c r="AD184" s="35">
        <v>7</v>
      </c>
      <c r="AE184" s="26">
        <v>1.99</v>
      </c>
      <c r="AF184" s="36">
        <v>1.98</v>
      </c>
      <c r="AG184" s="35"/>
      <c r="AH184" s="26"/>
      <c r="AI184" s="36"/>
      <c r="AJ184" s="35" t="s">
        <v>400</v>
      </c>
      <c r="AK184" s="26" t="s">
        <v>400</v>
      </c>
      <c r="AL184" s="36" t="s">
        <v>400</v>
      </c>
      <c r="AM184" s="35">
        <v>44</v>
      </c>
      <c r="AN184" s="26">
        <v>7.94</v>
      </c>
      <c r="AO184" s="36"/>
      <c r="AP184" s="5" t="str">
        <f>COUNTIF(F184:AO184,"s")/3 &amp; " "&amp;25-COUNTBLANK(F184:AO184)/3</f>
        <v>2 23,6666666666667</v>
      </c>
    </row>
    <row r="185" spans="1:42" x14ac:dyDescent="0.2">
      <c r="A185" s="42" t="s">
        <v>757</v>
      </c>
      <c r="B185" s="2" t="s">
        <v>758</v>
      </c>
      <c r="C185" s="35">
        <v>372</v>
      </c>
      <c r="D185" s="26">
        <v>52930.22</v>
      </c>
      <c r="E185" s="36">
        <v>35358.400000000001</v>
      </c>
      <c r="F185" s="35">
        <v>60</v>
      </c>
      <c r="G185" s="26">
        <v>547.66</v>
      </c>
      <c r="H185" s="36">
        <v>550.29999999999995</v>
      </c>
      <c r="I185" s="35">
        <v>7</v>
      </c>
      <c r="J185" s="26">
        <v>60.28</v>
      </c>
      <c r="K185" s="36">
        <v>60.46</v>
      </c>
      <c r="L185" s="35">
        <v>12</v>
      </c>
      <c r="M185" s="26">
        <v>125.38</v>
      </c>
      <c r="N185" s="36">
        <v>125.6</v>
      </c>
      <c r="O185" s="35">
        <v>6</v>
      </c>
      <c r="P185" s="26">
        <v>3.77</v>
      </c>
      <c r="Q185" s="36">
        <v>3.74</v>
      </c>
      <c r="R185" s="35">
        <v>71</v>
      </c>
      <c r="S185" s="26">
        <v>204.27</v>
      </c>
      <c r="T185" s="36">
        <v>203.95</v>
      </c>
      <c r="U185" s="35">
        <v>357</v>
      </c>
      <c r="V185" s="26">
        <v>51945.75</v>
      </c>
      <c r="W185" s="36">
        <v>34408.699999999997</v>
      </c>
      <c r="X185" s="35">
        <v>4</v>
      </c>
      <c r="Y185" s="26">
        <v>0.25</v>
      </c>
      <c r="Z185" s="36">
        <v>0.19</v>
      </c>
      <c r="AA185" s="35" t="s">
        <v>400</v>
      </c>
      <c r="AB185" s="26" t="s">
        <v>400</v>
      </c>
      <c r="AC185" s="36" t="s">
        <v>400</v>
      </c>
      <c r="AD185" s="35">
        <v>4</v>
      </c>
      <c r="AE185" s="26">
        <v>3.26</v>
      </c>
      <c r="AF185" s="36">
        <v>2.9</v>
      </c>
      <c r="AG185" s="35" t="s">
        <v>400</v>
      </c>
      <c r="AH185" s="26" t="s">
        <v>400</v>
      </c>
      <c r="AI185" s="36" t="s">
        <v>400</v>
      </c>
      <c r="AJ185" s="35">
        <v>20</v>
      </c>
      <c r="AK185" s="26">
        <v>8.51</v>
      </c>
      <c r="AL185" s="36">
        <v>2.2799999999999998</v>
      </c>
      <c r="AM185" s="35">
        <v>103</v>
      </c>
      <c r="AN185" s="26">
        <v>30.81</v>
      </c>
      <c r="AO185" s="36"/>
      <c r="AP185" s="5" t="str">
        <f>COUNTIF(F185:AO185,"s")/3 &amp; " "&amp;25-COUNTBLANK(F185:AO185)/3</f>
        <v>2 24,6666666666667</v>
      </c>
    </row>
    <row r="186" spans="1:42" x14ac:dyDescent="0.2">
      <c r="A186" s="42" t="s">
        <v>759</v>
      </c>
      <c r="B186" s="2" t="s">
        <v>760</v>
      </c>
      <c r="C186" s="35">
        <v>354</v>
      </c>
      <c r="D186" s="26">
        <v>7302.37</v>
      </c>
      <c r="E186" s="36">
        <v>7149.9</v>
      </c>
      <c r="F186" s="35">
        <v>265</v>
      </c>
      <c r="G186" s="26">
        <v>3280.84</v>
      </c>
      <c r="H186" s="36">
        <v>3289.42</v>
      </c>
      <c r="I186" s="35">
        <v>31</v>
      </c>
      <c r="J186" s="26">
        <v>148.69999999999999</v>
      </c>
      <c r="K186" s="36">
        <v>148.63</v>
      </c>
      <c r="L186" s="35">
        <v>63</v>
      </c>
      <c r="M186" s="26">
        <v>296.32</v>
      </c>
      <c r="N186" s="36">
        <v>296.64999999999998</v>
      </c>
      <c r="O186" s="35">
        <v>20</v>
      </c>
      <c r="P186" s="26">
        <v>66.819999999999993</v>
      </c>
      <c r="Q186" s="36">
        <v>66.8</v>
      </c>
      <c r="R186" s="35">
        <v>219</v>
      </c>
      <c r="S186" s="26">
        <v>718.49</v>
      </c>
      <c r="T186" s="36">
        <v>715.82</v>
      </c>
      <c r="U186" s="35">
        <v>232</v>
      </c>
      <c r="V186" s="26">
        <v>2725.69</v>
      </c>
      <c r="W186" s="36">
        <v>2623.46</v>
      </c>
      <c r="X186" s="35"/>
      <c r="Y186" s="26"/>
      <c r="Z186" s="36"/>
      <c r="AA186" s="35" t="s">
        <v>400</v>
      </c>
      <c r="AB186" s="26" t="s">
        <v>400</v>
      </c>
      <c r="AC186" s="36" t="s">
        <v>400</v>
      </c>
      <c r="AD186" s="35">
        <v>13</v>
      </c>
      <c r="AE186" s="26">
        <v>7.39</v>
      </c>
      <c r="AF186" s="36">
        <v>7.38</v>
      </c>
      <c r="AG186" s="35"/>
      <c r="AH186" s="26"/>
      <c r="AI186" s="36"/>
      <c r="AJ186" s="35" t="s">
        <v>400</v>
      </c>
      <c r="AK186" s="26" t="s">
        <v>400</v>
      </c>
      <c r="AL186" s="36" t="s">
        <v>400</v>
      </c>
      <c r="AM186" s="35">
        <v>89</v>
      </c>
      <c r="AN186" s="26">
        <v>40.01</v>
      </c>
      <c r="AO186" s="36"/>
      <c r="AP186" s="5" t="str">
        <f>COUNTIF(F186:AO186,"s")/3 &amp; " "&amp;25-COUNTBLANK(F186:AO186)/3</f>
        <v>2 22,6666666666667</v>
      </c>
    </row>
    <row r="187" spans="1:42" x14ac:dyDescent="0.2">
      <c r="A187" s="42" t="s">
        <v>761</v>
      </c>
      <c r="B187" s="2" t="s">
        <v>762</v>
      </c>
      <c r="C187" s="35">
        <v>565</v>
      </c>
      <c r="D187" s="26">
        <v>21169.62</v>
      </c>
      <c r="E187" s="36">
        <v>20937.689999999999</v>
      </c>
      <c r="F187" s="35">
        <v>368</v>
      </c>
      <c r="G187" s="26">
        <v>10545.04</v>
      </c>
      <c r="H187" s="36">
        <v>10568.13</v>
      </c>
      <c r="I187" s="35">
        <v>180</v>
      </c>
      <c r="J187" s="26">
        <v>1600.92</v>
      </c>
      <c r="K187" s="36">
        <v>1606.29</v>
      </c>
      <c r="L187" s="35">
        <v>226</v>
      </c>
      <c r="M187" s="26">
        <v>3196.17</v>
      </c>
      <c r="N187" s="36">
        <v>3206.06</v>
      </c>
      <c r="O187" s="35">
        <v>42</v>
      </c>
      <c r="P187" s="26">
        <v>196.5</v>
      </c>
      <c r="Q187" s="36">
        <v>197.03</v>
      </c>
      <c r="R187" s="35">
        <v>455</v>
      </c>
      <c r="S187" s="26">
        <v>2863.99</v>
      </c>
      <c r="T187" s="36">
        <v>2849.63</v>
      </c>
      <c r="U187" s="35">
        <v>285</v>
      </c>
      <c r="V187" s="26">
        <v>1967.76</v>
      </c>
      <c r="W187" s="36">
        <v>1898.76</v>
      </c>
      <c r="X187" s="35">
        <v>8</v>
      </c>
      <c r="Y187" s="26">
        <v>8.6300000000000008</v>
      </c>
      <c r="Z187" s="36">
        <v>8.6300000000000008</v>
      </c>
      <c r="AA187" s="35">
        <v>20</v>
      </c>
      <c r="AB187" s="26">
        <v>14.84</v>
      </c>
      <c r="AC187" s="36">
        <v>14.8</v>
      </c>
      <c r="AD187" s="35">
        <v>83</v>
      </c>
      <c r="AE187" s="26">
        <v>568.96</v>
      </c>
      <c r="AF187" s="36">
        <v>572.54</v>
      </c>
      <c r="AG187" s="35">
        <v>4</v>
      </c>
      <c r="AH187" s="26">
        <v>14.27</v>
      </c>
      <c r="AI187" s="36">
        <v>14.2</v>
      </c>
      <c r="AJ187" s="35">
        <v>218</v>
      </c>
      <c r="AK187" s="26">
        <v>86.72</v>
      </c>
      <c r="AL187" s="36">
        <v>1.62</v>
      </c>
      <c r="AM187" s="35">
        <v>174</v>
      </c>
      <c r="AN187" s="26">
        <v>105.82</v>
      </c>
      <c r="AO187" s="36"/>
      <c r="AP187" s="5" t="str">
        <f>COUNTIF(F187:AO187,"s")/3 &amp; " "&amp;25-COUNTBLANK(F187:AO187)/3</f>
        <v>0 24,6666666666667</v>
      </c>
    </row>
    <row r="188" spans="1:42" x14ac:dyDescent="0.2">
      <c r="A188" s="42" t="s">
        <v>763</v>
      </c>
      <c r="B188" s="2" t="s">
        <v>764</v>
      </c>
      <c r="C188" s="35">
        <v>687</v>
      </c>
      <c r="D188" s="26">
        <v>19514.900000000001</v>
      </c>
      <c r="E188" s="36">
        <v>18672.349999999999</v>
      </c>
      <c r="F188" s="35">
        <v>294</v>
      </c>
      <c r="G188" s="26">
        <v>3254.71</v>
      </c>
      <c r="H188" s="36">
        <v>3270.05</v>
      </c>
      <c r="I188" s="35">
        <v>78</v>
      </c>
      <c r="J188" s="26">
        <v>522.54</v>
      </c>
      <c r="K188" s="36">
        <v>523.98</v>
      </c>
      <c r="L188" s="35">
        <v>83</v>
      </c>
      <c r="M188" s="26">
        <v>493.91</v>
      </c>
      <c r="N188" s="36">
        <v>497.01</v>
      </c>
      <c r="O188" s="35">
        <v>32</v>
      </c>
      <c r="P188" s="26">
        <v>132.22</v>
      </c>
      <c r="Q188" s="36">
        <v>132.27000000000001</v>
      </c>
      <c r="R188" s="35">
        <v>323</v>
      </c>
      <c r="S188" s="26">
        <v>1319.28</v>
      </c>
      <c r="T188" s="36">
        <v>1314.81</v>
      </c>
      <c r="U188" s="35">
        <v>616</v>
      </c>
      <c r="V188" s="26">
        <v>13637.9</v>
      </c>
      <c r="W188" s="36">
        <v>12879.93</v>
      </c>
      <c r="X188" s="35">
        <v>6</v>
      </c>
      <c r="Y188" s="26">
        <v>2.54</v>
      </c>
      <c r="Z188" s="36">
        <v>2.54</v>
      </c>
      <c r="AA188" s="35">
        <v>7</v>
      </c>
      <c r="AB188" s="26">
        <v>7.4</v>
      </c>
      <c r="AC188" s="36">
        <v>7.36</v>
      </c>
      <c r="AD188" s="35">
        <v>25</v>
      </c>
      <c r="AE188" s="26">
        <v>39.590000000000003</v>
      </c>
      <c r="AF188" s="36">
        <v>39.96</v>
      </c>
      <c r="AG188" s="35">
        <v>3</v>
      </c>
      <c r="AH188" s="26">
        <v>3.6</v>
      </c>
      <c r="AI188" s="36">
        <v>3.59</v>
      </c>
      <c r="AJ188" s="35">
        <v>126</v>
      </c>
      <c r="AK188" s="26">
        <v>36.68</v>
      </c>
      <c r="AL188" s="36">
        <v>0.85</v>
      </c>
      <c r="AM188" s="35">
        <v>242</v>
      </c>
      <c r="AN188" s="26">
        <v>64.53</v>
      </c>
      <c r="AO188" s="36"/>
      <c r="AP188" s="5" t="str">
        <f>COUNTIF(F188:AO188,"s")/3 &amp; " "&amp;25-COUNTBLANK(F188:AO188)/3</f>
        <v>0 24,6666666666667</v>
      </c>
    </row>
    <row r="189" spans="1:42" x14ac:dyDescent="0.2">
      <c r="A189" s="42" t="s">
        <v>765</v>
      </c>
      <c r="B189" s="2" t="s">
        <v>766</v>
      </c>
      <c r="C189" s="35">
        <v>333</v>
      </c>
      <c r="D189" s="26">
        <v>14772.57</v>
      </c>
      <c r="E189" s="36">
        <v>13338.8</v>
      </c>
      <c r="F189" s="35">
        <v>131</v>
      </c>
      <c r="G189" s="26">
        <v>1693.62</v>
      </c>
      <c r="H189" s="36">
        <v>1707.5</v>
      </c>
      <c r="I189" s="35">
        <v>15</v>
      </c>
      <c r="J189" s="26">
        <v>119.1</v>
      </c>
      <c r="K189" s="36">
        <v>119.69</v>
      </c>
      <c r="L189" s="35">
        <v>23</v>
      </c>
      <c r="M189" s="26">
        <v>116.48</v>
      </c>
      <c r="N189" s="36">
        <v>116.89</v>
      </c>
      <c r="O189" s="35">
        <v>9</v>
      </c>
      <c r="P189" s="26">
        <v>33.06</v>
      </c>
      <c r="Q189" s="36">
        <v>32.99</v>
      </c>
      <c r="R189" s="35">
        <v>140</v>
      </c>
      <c r="S189" s="26">
        <v>688.97</v>
      </c>
      <c r="T189" s="36">
        <v>686.74</v>
      </c>
      <c r="U189" s="35">
        <v>303</v>
      </c>
      <c r="V189" s="26">
        <v>12048.49</v>
      </c>
      <c r="W189" s="36">
        <v>10652.31</v>
      </c>
      <c r="X189" s="35">
        <v>3</v>
      </c>
      <c r="Y189" s="26">
        <v>0.48</v>
      </c>
      <c r="Z189" s="36">
        <v>0.48</v>
      </c>
      <c r="AA189" s="35">
        <v>4</v>
      </c>
      <c r="AB189" s="26">
        <v>1.4</v>
      </c>
      <c r="AC189" s="36">
        <v>1.39</v>
      </c>
      <c r="AD189" s="35">
        <v>7</v>
      </c>
      <c r="AE189" s="26">
        <v>19.84</v>
      </c>
      <c r="AF189" s="36">
        <v>19.739999999999998</v>
      </c>
      <c r="AG189" s="35" t="s">
        <v>400</v>
      </c>
      <c r="AH189" s="26" t="s">
        <v>400</v>
      </c>
      <c r="AI189" s="36" t="s">
        <v>400</v>
      </c>
      <c r="AJ189" s="35" t="s">
        <v>400</v>
      </c>
      <c r="AK189" s="26" t="s">
        <v>400</v>
      </c>
      <c r="AL189" s="36" t="s">
        <v>400</v>
      </c>
      <c r="AM189" s="35">
        <v>101</v>
      </c>
      <c r="AN189" s="26">
        <v>30.6</v>
      </c>
      <c r="AO189" s="36"/>
      <c r="AP189" s="5" t="str">
        <f>COUNTIF(F189:AO189,"s")/3 &amp; " "&amp;25-COUNTBLANK(F189:AO189)/3</f>
        <v>2 24,6666666666667</v>
      </c>
    </row>
    <row r="190" spans="1:42" x14ac:dyDescent="0.2">
      <c r="A190" s="42" t="s">
        <v>767</v>
      </c>
      <c r="B190" s="2" t="s">
        <v>768</v>
      </c>
      <c r="C190" s="35">
        <v>312</v>
      </c>
      <c r="D190" s="26">
        <v>66493.710000000006</v>
      </c>
      <c r="E190" s="36">
        <v>33707.550000000003</v>
      </c>
      <c r="F190" s="35">
        <v>48</v>
      </c>
      <c r="G190" s="26">
        <v>128.93</v>
      </c>
      <c r="H190" s="36">
        <v>129.26</v>
      </c>
      <c r="I190" s="35"/>
      <c r="J190" s="26"/>
      <c r="K190" s="36"/>
      <c r="L190" s="35">
        <v>14</v>
      </c>
      <c r="M190" s="26">
        <v>49.4</v>
      </c>
      <c r="N190" s="36">
        <v>49.33</v>
      </c>
      <c r="O190" s="35">
        <v>10</v>
      </c>
      <c r="P190" s="26">
        <v>6.56</v>
      </c>
      <c r="Q190" s="36">
        <v>6.55</v>
      </c>
      <c r="R190" s="35">
        <v>40</v>
      </c>
      <c r="S190" s="26">
        <v>47.48</v>
      </c>
      <c r="T190" s="36">
        <v>47.33</v>
      </c>
      <c r="U190" s="35">
        <v>308</v>
      </c>
      <c r="V190" s="26">
        <v>66244.399999999994</v>
      </c>
      <c r="W190" s="36">
        <v>33469.61</v>
      </c>
      <c r="X190" s="35"/>
      <c r="Y190" s="26"/>
      <c r="Z190" s="36"/>
      <c r="AA190" s="35" t="s">
        <v>400</v>
      </c>
      <c r="AB190" s="26" t="s">
        <v>400</v>
      </c>
      <c r="AC190" s="36" t="s">
        <v>400</v>
      </c>
      <c r="AD190" s="35">
        <v>6</v>
      </c>
      <c r="AE190" s="26">
        <v>3.76</v>
      </c>
      <c r="AF190" s="36">
        <v>3.68</v>
      </c>
      <c r="AG190" s="35" t="s">
        <v>400</v>
      </c>
      <c r="AH190" s="26" t="s">
        <v>400</v>
      </c>
      <c r="AI190" s="36" t="s">
        <v>400</v>
      </c>
      <c r="AJ190" s="35">
        <v>9</v>
      </c>
      <c r="AK190" s="26">
        <v>0.63</v>
      </c>
      <c r="AL190" s="36"/>
      <c r="AM190" s="35">
        <v>47</v>
      </c>
      <c r="AN190" s="26">
        <v>10.66</v>
      </c>
      <c r="AO190" s="36"/>
      <c r="AP190" s="5" t="str">
        <f>COUNTIF(F190:AO190,"s")/3 &amp; " "&amp;25-COUNTBLANK(F190:AO190)/3</f>
        <v>2 22,3333333333333</v>
      </c>
    </row>
    <row r="191" spans="1:42" x14ac:dyDescent="0.2">
      <c r="A191" s="42" t="s">
        <v>769</v>
      </c>
      <c r="B191" s="2" t="s">
        <v>770</v>
      </c>
      <c r="C191" s="35">
        <v>273</v>
      </c>
      <c r="D191" s="26">
        <v>7850.84</v>
      </c>
      <c r="E191" s="36">
        <v>7794.29</v>
      </c>
      <c r="F191" s="35">
        <v>200</v>
      </c>
      <c r="G191" s="26">
        <v>4792.1899999999996</v>
      </c>
      <c r="H191" s="36">
        <v>4811.1000000000004</v>
      </c>
      <c r="I191" s="35">
        <v>68</v>
      </c>
      <c r="J191" s="26">
        <v>408.87</v>
      </c>
      <c r="K191" s="36">
        <v>411.8</v>
      </c>
      <c r="L191" s="35">
        <v>83</v>
      </c>
      <c r="M191" s="26">
        <v>831.17</v>
      </c>
      <c r="N191" s="36">
        <v>834.97</v>
      </c>
      <c r="O191" s="35">
        <v>16</v>
      </c>
      <c r="P191" s="26">
        <v>77.02</v>
      </c>
      <c r="Q191" s="36">
        <v>76.900000000000006</v>
      </c>
      <c r="R191" s="35">
        <v>195</v>
      </c>
      <c r="S191" s="26">
        <v>795.25</v>
      </c>
      <c r="T191" s="36">
        <v>790.12</v>
      </c>
      <c r="U191" s="35">
        <v>119</v>
      </c>
      <c r="V191" s="26">
        <v>857.82</v>
      </c>
      <c r="W191" s="36">
        <v>834.22</v>
      </c>
      <c r="X191" s="35">
        <v>4</v>
      </c>
      <c r="Y191" s="26">
        <v>7.08</v>
      </c>
      <c r="Z191" s="36">
        <v>7.55</v>
      </c>
      <c r="AA191" s="35">
        <v>6</v>
      </c>
      <c r="AB191" s="26">
        <v>10.64</v>
      </c>
      <c r="AC191" s="36">
        <v>10.49</v>
      </c>
      <c r="AD191" s="35">
        <v>5</v>
      </c>
      <c r="AE191" s="26">
        <v>10.34</v>
      </c>
      <c r="AF191" s="36">
        <v>10.34</v>
      </c>
      <c r="AG191" s="35" t="s">
        <v>400</v>
      </c>
      <c r="AH191" s="26" t="s">
        <v>400</v>
      </c>
      <c r="AI191" s="36" t="s">
        <v>400</v>
      </c>
      <c r="AJ191" s="35" t="s">
        <v>400</v>
      </c>
      <c r="AK191" s="26" t="s">
        <v>400</v>
      </c>
      <c r="AL191" s="36" t="s">
        <v>400</v>
      </c>
      <c r="AM191" s="35">
        <v>64</v>
      </c>
      <c r="AN191" s="26">
        <v>18.18</v>
      </c>
      <c r="AO191" s="36"/>
      <c r="AP191" s="5" t="str">
        <f>COUNTIF(F191:AO191,"s")/3 &amp; " "&amp;25-COUNTBLANK(F191:AO191)/3</f>
        <v>2 24,6666666666667</v>
      </c>
    </row>
    <row r="192" spans="1:42" x14ac:dyDescent="0.2">
      <c r="A192" s="42" t="s">
        <v>771</v>
      </c>
      <c r="B192" s="2" t="s">
        <v>772</v>
      </c>
      <c r="C192" s="35">
        <v>66</v>
      </c>
      <c r="D192" s="26">
        <v>660.8</v>
      </c>
      <c r="E192" s="36">
        <v>617.47</v>
      </c>
      <c r="F192" s="35">
        <v>27</v>
      </c>
      <c r="G192" s="26">
        <v>105.24</v>
      </c>
      <c r="H192" s="36">
        <v>105.51</v>
      </c>
      <c r="I192" s="35"/>
      <c r="J192" s="26"/>
      <c r="K192" s="36"/>
      <c r="L192" s="35" t="s">
        <v>400</v>
      </c>
      <c r="M192" s="26" t="s">
        <v>400</v>
      </c>
      <c r="N192" s="36" t="s">
        <v>400</v>
      </c>
      <c r="O192" s="35"/>
      <c r="P192" s="26"/>
      <c r="Q192" s="36"/>
      <c r="R192" s="35">
        <v>18</v>
      </c>
      <c r="S192" s="26">
        <v>21.52</v>
      </c>
      <c r="T192" s="36">
        <v>21.47</v>
      </c>
      <c r="U192" s="35">
        <v>51</v>
      </c>
      <c r="V192" s="26">
        <v>517.75</v>
      </c>
      <c r="W192" s="36">
        <v>475.1</v>
      </c>
      <c r="X192" s="35"/>
      <c r="Y192" s="26"/>
      <c r="Z192" s="36"/>
      <c r="AA192" s="35" t="s">
        <v>400</v>
      </c>
      <c r="AB192" s="26" t="s">
        <v>400</v>
      </c>
      <c r="AC192" s="36" t="s">
        <v>400</v>
      </c>
      <c r="AD192" s="35" t="s">
        <v>400</v>
      </c>
      <c r="AE192" s="26" t="s">
        <v>400</v>
      </c>
      <c r="AF192" s="36" t="s">
        <v>400</v>
      </c>
      <c r="AG192" s="35"/>
      <c r="AH192" s="26"/>
      <c r="AI192" s="36"/>
      <c r="AJ192" s="35">
        <v>7</v>
      </c>
      <c r="AK192" s="26">
        <v>1.1100000000000001</v>
      </c>
      <c r="AL192" s="36"/>
      <c r="AM192" s="35" t="s">
        <v>400</v>
      </c>
      <c r="AN192" s="26" t="s">
        <v>400</v>
      </c>
      <c r="AO192" s="36" t="s">
        <v>400</v>
      </c>
      <c r="AP192" s="5" t="str">
        <f>COUNTIF(F192:AO192,"s")/3 &amp; " "&amp;25-COUNTBLANK(F192:AO192)/3</f>
        <v>4 20,6666666666667</v>
      </c>
    </row>
    <row r="193" spans="1:42" x14ac:dyDescent="0.2">
      <c r="A193" s="42" t="s">
        <v>773</v>
      </c>
      <c r="B193" s="2" t="s">
        <v>774</v>
      </c>
      <c r="C193" s="35">
        <v>16</v>
      </c>
      <c r="D193" s="26">
        <v>107.71</v>
      </c>
      <c r="E193" s="36">
        <v>102.31</v>
      </c>
      <c r="F193" s="35">
        <v>6</v>
      </c>
      <c r="G193" s="26">
        <v>60.35</v>
      </c>
      <c r="H193" s="36">
        <v>60.5</v>
      </c>
      <c r="I193" s="35" t="s">
        <v>400</v>
      </c>
      <c r="J193" s="26" t="s">
        <v>400</v>
      </c>
      <c r="K193" s="36" t="s">
        <v>400</v>
      </c>
      <c r="L193" s="35">
        <v>3</v>
      </c>
      <c r="M193" s="26">
        <v>7.03</v>
      </c>
      <c r="N193" s="36">
        <v>7.02</v>
      </c>
      <c r="O193" s="35" t="s">
        <v>400</v>
      </c>
      <c r="P193" s="26" t="s">
        <v>400</v>
      </c>
      <c r="Q193" s="36" t="s">
        <v>400</v>
      </c>
      <c r="R193" s="35">
        <v>7</v>
      </c>
      <c r="S193" s="26">
        <v>9.68</v>
      </c>
      <c r="T193" s="36">
        <v>9.44</v>
      </c>
      <c r="U193" s="35">
        <v>8</v>
      </c>
      <c r="V193" s="26">
        <v>14.8</v>
      </c>
      <c r="W193" s="36">
        <v>14.79</v>
      </c>
      <c r="X193" s="35" t="s">
        <v>400</v>
      </c>
      <c r="Y193" s="26" t="s">
        <v>400</v>
      </c>
      <c r="Z193" s="36" t="s">
        <v>400</v>
      </c>
      <c r="AA193" s="35" t="s">
        <v>400</v>
      </c>
      <c r="AB193" s="26" t="s">
        <v>400</v>
      </c>
      <c r="AC193" s="36" t="s">
        <v>400</v>
      </c>
      <c r="AD193" s="35"/>
      <c r="AE193" s="26"/>
      <c r="AF193" s="36"/>
      <c r="AG193" s="35"/>
      <c r="AH193" s="26"/>
      <c r="AI193" s="36"/>
      <c r="AJ193" s="35" t="s">
        <v>400</v>
      </c>
      <c r="AK193" s="26" t="s">
        <v>400</v>
      </c>
      <c r="AL193" s="36" t="s">
        <v>400</v>
      </c>
      <c r="AM193" s="35">
        <v>3</v>
      </c>
      <c r="AN193" s="26">
        <v>5.0999999999999996</v>
      </c>
      <c r="AO193" s="36"/>
      <c r="AP193" s="5" t="str">
        <f>COUNTIF(F193:AO193,"s")/3 &amp; " "&amp;25-COUNTBLANK(F193:AO193)/3</f>
        <v>5 22,6666666666667</v>
      </c>
    </row>
    <row r="194" spans="1:42" x14ac:dyDescent="0.2">
      <c r="A194" s="42" t="s">
        <v>775</v>
      </c>
      <c r="B194" s="2" t="s">
        <v>776</v>
      </c>
      <c r="C194" s="35">
        <v>256</v>
      </c>
      <c r="D194" s="26">
        <v>7412.92</v>
      </c>
      <c r="E194" s="36">
        <v>5892.17</v>
      </c>
      <c r="F194" s="35">
        <v>14</v>
      </c>
      <c r="G194" s="26">
        <v>101.78</v>
      </c>
      <c r="H194" s="36">
        <v>97.75</v>
      </c>
      <c r="I194" s="35" t="s">
        <v>400</v>
      </c>
      <c r="J194" s="26" t="s">
        <v>400</v>
      </c>
      <c r="K194" s="36" t="s">
        <v>400</v>
      </c>
      <c r="L194" s="35">
        <v>20</v>
      </c>
      <c r="M194" s="26">
        <v>215.01</v>
      </c>
      <c r="N194" s="36">
        <v>204.86</v>
      </c>
      <c r="O194" s="35">
        <v>17</v>
      </c>
      <c r="P194" s="26">
        <v>66.25</v>
      </c>
      <c r="Q194" s="36">
        <v>49.16</v>
      </c>
      <c r="R194" s="35">
        <v>112</v>
      </c>
      <c r="S194" s="26">
        <v>705.88</v>
      </c>
      <c r="T194" s="36">
        <v>657.08</v>
      </c>
      <c r="U194" s="35">
        <v>37</v>
      </c>
      <c r="V194" s="26">
        <v>2042.52</v>
      </c>
      <c r="W194" s="36">
        <v>1083.94</v>
      </c>
      <c r="X194" s="35" t="s">
        <v>400</v>
      </c>
      <c r="Y194" s="26" t="s">
        <v>400</v>
      </c>
      <c r="Z194" s="36" t="s">
        <v>400</v>
      </c>
      <c r="AA194" s="35">
        <v>20</v>
      </c>
      <c r="AB194" s="26">
        <v>84.09</v>
      </c>
      <c r="AC194" s="36">
        <v>67.8</v>
      </c>
      <c r="AD194" s="35">
        <v>216</v>
      </c>
      <c r="AE194" s="26">
        <v>3739.93</v>
      </c>
      <c r="AF194" s="36">
        <v>3719.61</v>
      </c>
      <c r="AG194" s="35">
        <v>5</v>
      </c>
      <c r="AH194" s="26">
        <v>3.84</v>
      </c>
      <c r="AI194" s="36">
        <v>3.81</v>
      </c>
      <c r="AJ194" s="35">
        <v>17</v>
      </c>
      <c r="AK194" s="26">
        <v>24.9</v>
      </c>
      <c r="AL194" s="36">
        <v>7.17</v>
      </c>
      <c r="AM194" s="35">
        <v>116</v>
      </c>
      <c r="AN194" s="26">
        <v>427.73</v>
      </c>
      <c r="AO194" s="36"/>
      <c r="AP194" s="5" t="str">
        <f>COUNTIF(F194:AO194,"s")/3 &amp; " "&amp;25-COUNTBLANK(F194:AO194)/3</f>
        <v>2 24,6666666666667</v>
      </c>
    </row>
    <row r="195" spans="1:42" x14ac:dyDescent="0.2">
      <c r="A195" s="42" t="s">
        <v>777</v>
      </c>
      <c r="B195" s="2" t="s">
        <v>778</v>
      </c>
      <c r="C195" s="35">
        <v>197</v>
      </c>
      <c r="D195" s="26">
        <v>30891.02</v>
      </c>
      <c r="E195" s="36">
        <v>13599.77</v>
      </c>
      <c r="F195" s="35">
        <v>6</v>
      </c>
      <c r="G195" s="26">
        <v>23.73</v>
      </c>
      <c r="H195" s="36">
        <v>23.47</v>
      </c>
      <c r="I195" s="35" t="s">
        <v>400</v>
      </c>
      <c r="J195" s="26" t="s">
        <v>400</v>
      </c>
      <c r="K195" s="36" t="s">
        <v>400</v>
      </c>
      <c r="L195" s="35">
        <v>5</v>
      </c>
      <c r="M195" s="26">
        <v>36.39</v>
      </c>
      <c r="N195" s="36">
        <v>36.24</v>
      </c>
      <c r="O195" s="35">
        <v>13</v>
      </c>
      <c r="P195" s="26">
        <v>21.31</v>
      </c>
      <c r="Q195" s="36">
        <v>20.329999999999998</v>
      </c>
      <c r="R195" s="35">
        <v>24</v>
      </c>
      <c r="S195" s="26">
        <v>76.12</v>
      </c>
      <c r="T195" s="36">
        <v>74.91</v>
      </c>
      <c r="U195" s="35">
        <v>131</v>
      </c>
      <c r="V195" s="26">
        <v>30026.62</v>
      </c>
      <c r="W195" s="36">
        <v>12955.84</v>
      </c>
      <c r="X195" s="35">
        <v>4</v>
      </c>
      <c r="Y195" s="26">
        <v>1.0900000000000001</v>
      </c>
      <c r="Z195" s="36">
        <v>1.08</v>
      </c>
      <c r="AA195" s="35">
        <v>13</v>
      </c>
      <c r="AB195" s="26">
        <v>13.03</v>
      </c>
      <c r="AC195" s="36">
        <v>12.62</v>
      </c>
      <c r="AD195" s="35">
        <v>66</v>
      </c>
      <c r="AE195" s="26">
        <v>477.78</v>
      </c>
      <c r="AF195" s="36">
        <v>470.55</v>
      </c>
      <c r="AG195" s="35">
        <v>4</v>
      </c>
      <c r="AH195" s="26">
        <v>1.99</v>
      </c>
      <c r="AI195" s="36">
        <v>1.99</v>
      </c>
      <c r="AJ195" s="35" t="s">
        <v>400</v>
      </c>
      <c r="AK195" s="26" t="s">
        <v>400</v>
      </c>
      <c r="AL195" s="36" t="s">
        <v>400</v>
      </c>
      <c r="AM195" s="35">
        <v>58</v>
      </c>
      <c r="AN195" s="26">
        <v>210.06</v>
      </c>
      <c r="AO195" s="36"/>
      <c r="AP195" s="5" t="str">
        <f>COUNTIF(F195:AO195,"s")/3 &amp; " "&amp;25-COUNTBLANK(F195:AO195)/3</f>
        <v>2 24,6666666666667</v>
      </c>
    </row>
    <row r="196" spans="1:42" x14ac:dyDescent="0.2">
      <c r="A196" s="42" t="s">
        <v>779</v>
      </c>
      <c r="B196" s="2" t="s">
        <v>780</v>
      </c>
      <c r="C196" s="35">
        <v>82</v>
      </c>
      <c r="D196" s="26">
        <v>1462.09</v>
      </c>
      <c r="E196" s="36">
        <v>1331.41</v>
      </c>
      <c r="F196" s="35" t="s">
        <v>400</v>
      </c>
      <c r="G196" s="26" t="s">
        <v>400</v>
      </c>
      <c r="H196" s="36" t="s">
        <v>400</v>
      </c>
      <c r="I196" s="35">
        <v>3</v>
      </c>
      <c r="J196" s="26">
        <v>67.59</v>
      </c>
      <c r="K196" s="36">
        <v>66.709999999999994</v>
      </c>
      <c r="L196" s="35">
        <v>5</v>
      </c>
      <c r="M196" s="26">
        <v>12</v>
      </c>
      <c r="N196" s="36">
        <v>11.99</v>
      </c>
      <c r="O196" s="35">
        <v>3</v>
      </c>
      <c r="P196" s="26">
        <v>2.94</v>
      </c>
      <c r="Q196" s="36">
        <v>2.92</v>
      </c>
      <c r="R196" s="35">
        <v>17</v>
      </c>
      <c r="S196" s="26">
        <v>65.23</v>
      </c>
      <c r="T196" s="36">
        <v>62.89</v>
      </c>
      <c r="U196" s="35">
        <v>15</v>
      </c>
      <c r="V196" s="26">
        <v>463.38</v>
      </c>
      <c r="W196" s="36">
        <v>422.53</v>
      </c>
      <c r="X196" s="35" t="s">
        <v>400</v>
      </c>
      <c r="Y196" s="26" t="s">
        <v>400</v>
      </c>
      <c r="Z196" s="36" t="s">
        <v>400</v>
      </c>
      <c r="AA196" s="35">
        <v>11</v>
      </c>
      <c r="AB196" s="26">
        <v>55.74</v>
      </c>
      <c r="AC196" s="36">
        <v>54.49</v>
      </c>
      <c r="AD196" s="35">
        <v>58</v>
      </c>
      <c r="AE196" s="26">
        <v>623.70000000000005</v>
      </c>
      <c r="AF196" s="36">
        <v>621.49</v>
      </c>
      <c r="AG196" s="35">
        <v>4</v>
      </c>
      <c r="AH196" s="26">
        <v>5.43</v>
      </c>
      <c r="AI196" s="36">
        <v>2.46</v>
      </c>
      <c r="AJ196" s="35">
        <v>3</v>
      </c>
      <c r="AK196" s="26">
        <v>0.78</v>
      </c>
      <c r="AL196" s="36">
        <v>0.03</v>
      </c>
      <c r="AM196" s="35">
        <v>30</v>
      </c>
      <c r="AN196" s="26">
        <v>79.61</v>
      </c>
      <c r="AO196" s="36"/>
      <c r="AP196" s="5" t="str">
        <f>COUNTIF(F196:AO196,"s")/3 &amp; " "&amp;25-COUNTBLANK(F196:AO196)/3</f>
        <v>2 24,6666666666667</v>
      </c>
    </row>
    <row r="197" spans="1:42" x14ac:dyDescent="0.2">
      <c r="A197" s="42" t="s">
        <v>781</v>
      </c>
      <c r="B197" s="2" t="s">
        <v>782</v>
      </c>
      <c r="C197" s="35">
        <v>101</v>
      </c>
      <c r="D197" s="26">
        <v>2105.02</v>
      </c>
      <c r="E197" s="36">
        <v>1926.58</v>
      </c>
      <c r="F197" s="35">
        <v>10</v>
      </c>
      <c r="G197" s="26">
        <v>120.92</v>
      </c>
      <c r="H197" s="36">
        <v>118.62</v>
      </c>
      <c r="I197" s="35" t="s">
        <v>400</v>
      </c>
      <c r="J197" s="26" t="s">
        <v>400</v>
      </c>
      <c r="K197" s="36" t="s">
        <v>400</v>
      </c>
      <c r="L197" s="35">
        <v>11</v>
      </c>
      <c r="M197" s="26">
        <v>77.459999999999994</v>
      </c>
      <c r="N197" s="36">
        <v>66.14</v>
      </c>
      <c r="O197" s="35">
        <v>8</v>
      </c>
      <c r="P197" s="26">
        <v>34.340000000000003</v>
      </c>
      <c r="Q197" s="36">
        <v>33.42</v>
      </c>
      <c r="R197" s="35">
        <v>45</v>
      </c>
      <c r="S197" s="26">
        <v>261.02999999999997</v>
      </c>
      <c r="T197" s="36">
        <v>248.37</v>
      </c>
      <c r="U197" s="35">
        <v>19</v>
      </c>
      <c r="V197" s="26">
        <v>575.62</v>
      </c>
      <c r="W197" s="36">
        <v>480.45</v>
      </c>
      <c r="X197" s="35" t="s">
        <v>400</v>
      </c>
      <c r="Y197" s="26" t="s">
        <v>400</v>
      </c>
      <c r="Z197" s="36" t="s">
        <v>400</v>
      </c>
      <c r="AA197" s="35">
        <v>17</v>
      </c>
      <c r="AB197" s="26">
        <v>113.88</v>
      </c>
      <c r="AC197" s="36">
        <v>109.77</v>
      </c>
      <c r="AD197" s="35">
        <v>78</v>
      </c>
      <c r="AE197" s="26">
        <v>867.74</v>
      </c>
      <c r="AF197" s="36">
        <v>862.31</v>
      </c>
      <c r="AG197" s="35"/>
      <c r="AH197" s="26"/>
      <c r="AI197" s="36"/>
      <c r="AJ197" s="35">
        <v>6</v>
      </c>
      <c r="AK197" s="26">
        <v>2.67</v>
      </c>
      <c r="AL197" s="36">
        <v>1.3</v>
      </c>
      <c r="AM197" s="35">
        <v>33</v>
      </c>
      <c r="AN197" s="26">
        <v>45.06</v>
      </c>
      <c r="AO197" s="36"/>
      <c r="AP197" s="5" t="str">
        <f>COUNTIF(F197:AO197,"s")/3 &amp; " "&amp;25-COUNTBLANK(F197:AO197)/3</f>
        <v>2 23,6666666666667</v>
      </c>
    </row>
    <row r="198" spans="1:42" x14ac:dyDescent="0.2">
      <c r="A198" s="42" t="s">
        <v>783</v>
      </c>
      <c r="B198" s="2" t="s">
        <v>784</v>
      </c>
      <c r="C198" s="35">
        <v>153</v>
      </c>
      <c r="D198" s="26">
        <v>3150.19</v>
      </c>
      <c r="E198" s="36">
        <v>2227.5</v>
      </c>
      <c r="F198" s="35">
        <v>6</v>
      </c>
      <c r="G198" s="26">
        <v>44.65</v>
      </c>
      <c r="H198" s="36">
        <v>44.56</v>
      </c>
      <c r="I198" s="35"/>
      <c r="J198" s="26"/>
      <c r="K198" s="36"/>
      <c r="L198" s="35">
        <v>3</v>
      </c>
      <c r="M198" s="26">
        <v>26.26</v>
      </c>
      <c r="N198" s="36">
        <v>25.76</v>
      </c>
      <c r="O198" s="35">
        <v>6</v>
      </c>
      <c r="P198" s="26">
        <v>79.760000000000005</v>
      </c>
      <c r="Q198" s="36">
        <v>55.61</v>
      </c>
      <c r="R198" s="35">
        <v>23</v>
      </c>
      <c r="S198" s="26">
        <v>117.64</v>
      </c>
      <c r="T198" s="36">
        <v>116.92</v>
      </c>
      <c r="U198" s="35">
        <v>20</v>
      </c>
      <c r="V198" s="26">
        <v>1562.47</v>
      </c>
      <c r="W198" s="36">
        <v>776.84</v>
      </c>
      <c r="X198" s="35">
        <v>3</v>
      </c>
      <c r="Y198" s="26">
        <v>5.27</v>
      </c>
      <c r="Z198" s="36">
        <v>5.27</v>
      </c>
      <c r="AA198" s="35">
        <v>8</v>
      </c>
      <c r="AB198" s="26">
        <v>29.58</v>
      </c>
      <c r="AC198" s="36">
        <v>28.97</v>
      </c>
      <c r="AD198" s="35">
        <v>124</v>
      </c>
      <c r="AE198" s="26">
        <v>1173.8</v>
      </c>
      <c r="AF198" s="36">
        <v>1146.69</v>
      </c>
      <c r="AG198" s="35">
        <v>4</v>
      </c>
      <c r="AH198" s="26">
        <v>25.23</v>
      </c>
      <c r="AI198" s="36">
        <v>24.23</v>
      </c>
      <c r="AJ198" s="35">
        <v>4</v>
      </c>
      <c r="AK198" s="26">
        <v>6.95</v>
      </c>
      <c r="AL198" s="36">
        <v>2.65</v>
      </c>
      <c r="AM198" s="35">
        <v>32</v>
      </c>
      <c r="AN198" s="26">
        <v>78.58</v>
      </c>
      <c r="AO198" s="36"/>
      <c r="AP198" s="5" t="str">
        <f>COUNTIF(F198:AO198,"s")/3 &amp; " "&amp;25-COUNTBLANK(F198:AO198)/3</f>
        <v>0 23,6666666666667</v>
      </c>
    </row>
    <row r="199" spans="1:42" x14ac:dyDescent="0.2">
      <c r="A199" s="42" t="s">
        <v>785</v>
      </c>
      <c r="B199" s="2" t="s">
        <v>786</v>
      </c>
      <c r="C199" s="35">
        <v>18</v>
      </c>
      <c r="D199" s="26">
        <v>393.45</v>
      </c>
      <c r="E199" s="36">
        <v>353</v>
      </c>
      <c r="F199" s="35">
        <v>4</v>
      </c>
      <c r="G199" s="26">
        <v>75.069999999999993</v>
      </c>
      <c r="H199" s="36">
        <v>74.540000000000006</v>
      </c>
      <c r="I199" s="35"/>
      <c r="J199" s="26"/>
      <c r="K199" s="36"/>
      <c r="L199" s="35" t="s">
        <v>400</v>
      </c>
      <c r="M199" s="26" t="s">
        <v>400</v>
      </c>
      <c r="N199" s="36" t="s">
        <v>400</v>
      </c>
      <c r="O199" s="35" t="s">
        <v>400</v>
      </c>
      <c r="P199" s="26" t="s">
        <v>400</v>
      </c>
      <c r="Q199" s="36" t="s">
        <v>400</v>
      </c>
      <c r="R199" s="35">
        <v>9</v>
      </c>
      <c r="S199" s="26">
        <v>114.01</v>
      </c>
      <c r="T199" s="36">
        <v>100.93</v>
      </c>
      <c r="U199" s="35">
        <v>4</v>
      </c>
      <c r="V199" s="26">
        <v>62.99</v>
      </c>
      <c r="W199" s="36">
        <v>62.12</v>
      </c>
      <c r="X199" s="35"/>
      <c r="Y199" s="26"/>
      <c r="Z199" s="36"/>
      <c r="AA199" s="35">
        <v>7</v>
      </c>
      <c r="AB199" s="26">
        <v>35.6</v>
      </c>
      <c r="AC199" s="36">
        <v>28.85</v>
      </c>
      <c r="AD199" s="35">
        <v>11</v>
      </c>
      <c r="AE199" s="26">
        <v>30.26</v>
      </c>
      <c r="AF199" s="36">
        <v>27.14</v>
      </c>
      <c r="AG199" s="35"/>
      <c r="AH199" s="26"/>
      <c r="AI199" s="36"/>
      <c r="AJ199" s="35"/>
      <c r="AK199" s="26"/>
      <c r="AL199" s="36"/>
      <c r="AM199" s="35">
        <v>5</v>
      </c>
      <c r="AN199" s="26">
        <v>15.66</v>
      </c>
      <c r="AO199" s="36"/>
      <c r="AP199" s="5" t="str">
        <f>COUNTIF(F199:AO199,"s")/3 &amp; " "&amp;25-COUNTBLANK(F199:AO199)/3</f>
        <v>2 20,6666666666667</v>
      </c>
    </row>
    <row r="200" spans="1:42" x14ac:dyDescent="0.2">
      <c r="A200" s="42" t="s">
        <v>787</v>
      </c>
      <c r="B200" s="2" t="s">
        <v>788</v>
      </c>
      <c r="C200" s="35">
        <v>30</v>
      </c>
      <c r="D200" s="26">
        <v>275.89</v>
      </c>
      <c r="E200" s="36">
        <v>255.59</v>
      </c>
      <c r="F200" s="35" t="s">
        <v>400</v>
      </c>
      <c r="G200" s="26" t="s">
        <v>400</v>
      </c>
      <c r="H200" s="36" t="s">
        <v>400</v>
      </c>
      <c r="I200" s="35"/>
      <c r="J200" s="26"/>
      <c r="K200" s="36"/>
      <c r="L200" s="35" t="s">
        <v>400</v>
      </c>
      <c r="M200" s="26" t="s">
        <v>400</v>
      </c>
      <c r="N200" s="36" t="s">
        <v>400</v>
      </c>
      <c r="O200" s="35" t="s">
        <v>400</v>
      </c>
      <c r="P200" s="26" t="s">
        <v>400</v>
      </c>
      <c r="Q200" s="36" t="s">
        <v>400</v>
      </c>
      <c r="R200" s="35">
        <v>4</v>
      </c>
      <c r="S200" s="26">
        <v>9.4600000000000009</v>
      </c>
      <c r="T200" s="36">
        <v>9.41</v>
      </c>
      <c r="U200" s="35" t="s">
        <v>400</v>
      </c>
      <c r="V200" s="26" t="s">
        <v>400</v>
      </c>
      <c r="W200" s="36" t="s">
        <v>400</v>
      </c>
      <c r="X200" s="35"/>
      <c r="Y200" s="26"/>
      <c r="Z200" s="36"/>
      <c r="AA200" s="35"/>
      <c r="AB200" s="26"/>
      <c r="AC200" s="36"/>
      <c r="AD200" s="35">
        <v>25</v>
      </c>
      <c r="AE200" s="26">
        <v>229.22</v>
      </c>
      <c r="AF200" s="36">
        <v>228.78</v>
      </c>
      <c r="AG200" s="35"/>
      <c r="AH200" s="26"/>
      <c r="AI200" s="36"/>
      <c r="AJ200" s="35"/>
      <c r="AK200" s="26"/>
      <c r="AL200" s="36"/>
      <c r="AM200" s="35">
        <v>4</v>
      </c>
      <c r="AN200" s="26">
        <v>19.809999999999999</v>
      </c>
      <c r="AO200" s="36"/>
      <c r="AP200" s="5" t="str">
        <f>COUNTIF(F200:AO200,"s")/3 &amp; " "&amp;25-COUNTBLANK(F200:AO200)/3</f>
        <v>4 19,6666666666667</v>
      </c>
    </row>
    <row r="201" spans="1:42" x14ac:dyDescent="0.2">
      <c r="A201" s="42" t="s">
        <v>789</v>
      </c>
      <c r="B201" s="2" t="s">
        <v>790</v>
      </c>
      <c r="C201" s="35">
        <v>17</v>
      </c>
      <c r="D201" s="26">
        <v>280.58999999999997</v>
      </c>
      <c r="E201" s="36">
        <v>269.10000000000002</v>
      </c>
      <c r="F201" s="35" t="s">
        <v>400</v>
      </c>
      <c r="G201" s="26" t="s">
        <v>400</v>
      </c>
      <c r="H201" s="36" t="s">
        <v>400</v>
      </c>
      <c r="I201" s="35"/>
      <c r="J201" s="26"/>
      <c r="K201" s="36"/>
      <c r="L201" s="35">
        <v>4</v>
      </c>
      <c r="M201" s="26">
        <v>58.7</v>
      </c>
      <c r="N201" s="36">
        <v>58.47</v>
      </c>
      <c r="O201" s="35" t="s">
        <v>400</v>
      </c>
      <c r="P201" s="26" t="s">
        <v>400</v>
      </c>
      <c r="Q201" s="36" t="s">
        <v>400</v>
      </c>
      <c r="R201" s="35">
        <v>9</v>
      </c>
      <c r="S201" s="26">
        <v>39.130000000000003</v>
      </c>
      <c r="T201" s="36">
        <v>38.89</v>
      </c>
      <c r="U201" s="35"/>
      <c r="V201" s="26"/>
      <c r="W201" s="36"/>
      <c r="X201" s="35"/>
      <c r="Y201" s="26"/>
      <c r="Z201" s="36"/>
      <c r="AA201" s="35" t="s">
        <v>400</v>
      </c>
      <c r="AB201" s="26" t="s">
        <v>400</v>
      </c>
      <c r="AC201" s="36" t="s">
        <v>400</v>
      </c>
      <c r="AD201" s="35">
        <v>9</v>
      </c>
      <c r="AE201" s="26">
        <v>78.95</v>
      </c>
      <c r="AF201" s="36">
        <v>78.73</v>
      </c>
      <c r="AG201" s="35"/>
      <c r="AH201" s="26"/>
      <c r="AI201" s="36"/>
      <c r="AJ201" s="35" t="s">
        <v>400</v>
      </c>
      <c r="AK201" s="26" t="s">
        <v>400</v>
      </c>
      <c r="AL201" s="36" t="s">
        <v>400</v>
      </c>
      <c r="AM201" s="35">
        <v>7</v>
      </c>
      <c r="AN201" s="26">
        <v>10.19</v>
      </c>
      <c r="AO201" s="36"/>
      <c r="AP201" s="5" t="str">
        <f>COUNTIF(F201:AO201,"s")/3 &amp; " "&amp;25-COUNTBLANK(F201:AO201)/3</f>
        <v>4 20,6666666666667</v>
      </c>
    </row>
    <row r="202" spans="1:42" x14ac:dyDescent="0.2">
      <c r="A202" s="42" t="s">
        <v>791</v>
      </c>
      <c r="B202" s="2" t="s">
        <v>792</v>
      </c>
      <c r="C202" s="35">
        <v>13</v>
      </c>
      <c r="D202" s="26">
        <v>114.38</v>
      </c>
      <c r="E202" s="36">
        <v>102.17</v>
      </c>
      <c r="F202" s="35" t="s">
        <v>400</v>
      </c>
      <c r="G202" s="26" t="s">
        <v>400</v>
      </c>
      <c r="H202" s="36" t="s">
        <v>400</v>
      </c>
      <c r="I202" s="35"/>
      <c r="J202" s="26"/>
      <c r="K202" s="36"/>
      <c r="L202" s="35" t="s">
        <v>400</v>
      </c>
      <c r="M202" s="26" t="s">
        <v>400</v>
      </c>
      <c r="N202" s="36" t="s">
        <v>400</v>
      </c>
      <c r="O202" s="35" t="s">
        <v>400</v>
      </c>
      <c r="P202" s="26" t="s">
        <v>400</v>
      </c>
      <c r="Q202" s="36" t="s">
        <v>400</v>
      </c>
      <c r="R202" s="35">
        <v>4</v>
      </c>
      <c r="S202" s="26">
        <v>16.14</v>
      </c>
      <c r="T202" s="36">
        <v>15.82</v>
      </c>
      <c r="U202" s="35"/>
      <c r="V202" s="26"/>
      <c r="W202" s="36"/>
      <c r="X202" s="35"/>
      <c r="Y202" s="26"/>
      <c r="Z202" s="36"/>
      <c r="AA202" s="35">
        <v>4</v>
      </c>
      <c r="AB202" s="26">
        <v>17.489999999999998</v>
      </c>
      <c r="AC202" s="36">
        <v>15.35</v>
      </c>
      <c r="AD202" s="35">
        <v>6</v>
      </c>
      <c r="AE202" s="26">
        <v>55.42</v>
      </c>
      <c r="AF202" s="36">
        <v>51.33</v>
      </c>
      <c r="AG202" s="35"/>
      <c r="AH202" s="26"/>
      <c r="AI202" s="36"/>
      <c r="AJ202" s="35" t="s">
        <v>400</v>
      </c>
      <c r="AK202" s="26" t="s">
        <v>400</v>
      </c>
      <c r="AL202" s="36" t="s">
        <v>400</v>
      </c>
      <c r="AM202" s="35">
        <v>5</v>
      </c>
      <c r="AN202" s="26">
        <v>5.46</v>
      </c>
      <c r="AO202" s="36"/>
      <c r="AP202" s="5" t="str">
        <f>COUNTIF(F202:AO202,"s")/3 &amp; " "&amp;25-COUNTBLANK(F202:AO202)/3</f>
        <v>4 20,6666666666667</v>
      </c>
    </row>
    <row r="203" spans="1:42" x14ac:dyDescent="0.2">
      <c r="A203" s="42" t="s">
        <v>793</v>
      </c>
      <c r="B203" s="2" t="s">
        <v>794</v>
      </c>
      <c r="C203" s="35">
        <v>130</v>
      </c>
      <c r="D203" s="26">
        <v>2783.13</v>
      </c>
      <c r="E203" s="36">
        <v>2557.08</v>
      </c>
      <c r="F203" s="35">
        <v>12</v>
      </c>
      <c r="G203" s="26">
        <v>296.51</v>
      </c>
      <c r="H203" s="36">
        <v>294.44</v>
      </c>
      <c r="I203" s="35">
        <v>5</v>
      </c>
      <c r="J203" s="26">
        <v>96.14</v>
      </c>
      <c r="K203" s="36">
        <v>95.7</v>
      </c>
      <c r="L203" s="35">
        <v>15</v>
      </c>
      <c r="M203" s="26">
        <v>113.68</v>
      </c>
      <c r="N203" s="36">
        <v>113.42</v>
      </c>
      <c r="O203" s="35">
        <v>6</v>
      </c>
      <c r="P203" s="26">
        <v>39.03</v>
      </c>
      <c r="Q203" s="36">
        <v>38.9</v>
      </c>
      <c r="R203" s="35">
        <v>43</v>
      </c>
      <c r="S203" s="26">
        <v>299.27999999999997</v>
      </c>
      <c r="T203" s="36">
        <v>295.2</v>
      </c>
      <c r="U203" s="35">
        <v>20</v>
      </c>
      <c r="V203" s="26">
        <v>528.5</v>
      </c>
      <c r="W203" s="36">
        <v>423.34</v>
      </c>
      <c r="X203" s="35" t="s">
        <v>400</v>
      </c>
      <c r="Y203" s="26" t="s">
        <v>400</v>
      </c>
      <c r="Z203" s="36" t="s">
        <v>400</v>
      </c>
      <c r="AA203" s="35">
        <v>21</v>
      </c>
      <c r="AB203" s="26">
        <v>158.22</v>
      </c>
      <c r="AC203" s="36">
        <v>155.91999999999999</v>
      </c>
      <c r="AD203" s="35">
        <v>88</v>
      </c>
      <c r="AE203" s="26">
        <v>1080.05</v>
      </c>
      <c r="AF203" s="36">
        <v>1072.79</v>
      </c>
      <c r="AG203" s="35">
        <v>7</v>
      </c>
      <c r="AH203" s="26">
        <v>49.47</v>
      </c>
      <c r="AI203" s="36">
        <v>47.65</v>
      </c>
      <c r="AJ203" s="35" t="s">
        <v>400</v>
      </c>
      <c r="AK203" s="26" t="s">
        <v>400</v>
      </c>
      <c r="AL203" s="36" t="s">
        <v>400</v>
      </c>
      <c r="AM203" s="35">
        <v>41</v>
      </c>
      <c r="AN203" s="26">
        <v>96.2</v>
      </c>
      <c r="AO203" s="36"/>
      <c r="AP203" s="5" t="str">
        <f>COUNTIF(F203:AO203,"s")/3 &amp; " "&amp;25-COUNTBLANK(F203:AO203)/3</f>
        <v>2 24,6666666666667</v>
      </c>
    </row>
    <row r="204" spans="1:42" x14ac:dyDescent="0.2">
      <c r="A204" s="42" t="s">
        <v>795</v>
      </c>
      <c r="B204" s="2" t="s">
        <v>796</v>
      </c>
      <c r="C204" s="35">
        <v>265</v>
      </c>
      <c r="D204" s="26">
        <v>78832.649999999994</v>
      </c>
      <c r="E204" s="36">
        <v>43531.29</v>
      </c>
      <c r="F204" s="35">
        <v>54</v>
      </c>
      <c r="G204" s="26">
        <v>483.58</v>
      </c>
      <c r="H204" s="36">
        <v>483.11</v>
      </c>
      <c r="I204" s="35">
        <v>5</v>
      </c>
      <c r="J204" s="26">
        <v>20.12</v>
      </c>
      <c r="K204" s="36">
        <v>19.239999999999998</v>
      </c>
      <c r="L204" s="35">
        <v>45</v>
      </c>
      <c r="M204" s="26">
        <v>183.62</v>
      </c>
      <c r="N204" s="36">
        <v>183.16</v>
      </c>
      <c r="O204" s="35">
        <v>35</v>
      </c>
      <c r="P204" s="26">
        <v>206.01</v>
      </c>
      <c r="Q204" s="36">
        <v>205.51</v>
      </c>
      <c r="R204" s="35">
        <v>74</v>
      </c>
      <c r="S204" s="26">
        <v>233.5</v>
      </c>
      <c r="T204" s="36">
        <v>232.62</v>
      </c>
      <c r="U204" s="35">
        <v>244</v>
      </c>
      <c r="V204" s="26">
        <v>76655.62</v>
      </c>
      <c r="W204" s="36">
        <v>42260.2</v>
      </c>
      <c r="X204" s="35">
        <v>32</v>
      </c>
      <c r="Y204" s="26">
        <v>28.61</v>
      </c>
      <c r="Z204" s="36">
        <v>28.58</v>
      </c>
      <c r="AA204" s="35">
        <v>15</v>
      </c>
      <c r="AB204" s="26">
        <v>17.97</v>
      </c>
      <c r="AC204" s="36">
        <v>17.62</v>
      </c>
      <c r="AD204" s="35">
        <v>23</v>
      </c>
      <c r="AE204" s="26">
        <v>101.76</v>
      </c>
      <c r="AF204" s="36">
        <v>100.98</v>
      </c>
      <c r="AG204" s="35">
        <v>4</v>
      </c>
      <c r="AH204" s="26">
        <v>0.61</v>
      </c>
      <c r="AI204" s="36">
        <v>0.27</v>
      </c>
      <c r="AJ204" s="35">
        <v>6</v>
      </c>
      <c r="AK204" s="26">
        <v>1.63</v>
      </c>
      <c r="AL204" s="36"/>
      <c r="AM204" s="35">
        <v>109</v>
      </c>
      <c r="AN204" s="26">
        <v>899.62</v>
      </c>
      <c r="AO204" s="36"/>
      <c r="AP204" s="5" t="str">
        <f>COUNTIF(F204:AO204,"s")/3 &amp; " "&amp;25-COUNTBLANK(F204:AO204)/3</f>
        <v>0 24,3333333333333</v>
      </c>
    </row>
    <row r="205" spans="1:42" x14ac:dyDescent="0.2">
      <c r="A205" s="42" t="s">
        <v>797</v>
      </c>
      <c r="B205" s="2" t="s">
        <v>798</v>
      </c>
      <c r="C205" s="35">
        <v>195</v>
      </c>
      <c r="D205" s="26">
        <v>2920.28</v>
      </c>
      <c r="E205" s="36">
        <v>2410.44</v>
      </c>
      <c r="F205" s="35">
        <v>3</v>
      </c>
      <c r="G205" s="26">
        <v>7.94</v>
      </c>
      <c r="H205" s="36">
        <v>7.9</v>
      </c>
      <c r="I205" s="35"/>
      <c r="J205" s="26"/>
      <c r="K205" s="36"/>
      <c r="L205" s="35">
        <v>10</v>
      </c>
      <c r="M205" s="26">
        <v>14.87</v>
      </c>
      <c r="N205" s="36">
        <v>14.62</v>
      </c>
      <c r="O205" s="35">
        <v>7</v>
      </c>
      <c r="P205" s="26">
        <v>24.25</v>
      </c>
      <c r="Q205" s="36">
        <v>24.01</v>
      </c>
      <c r="R205" s="35">
        <v>106</v>
      </c>
      <c r="S205" s="26">
        <v>408.66</v>
      </c>
      <c r="T205" s="36">
        <v>401.95</v>
      </c>
      <c r="U205" s="35">
        <v>5</v>
      </c>
      <c r="V205" s="26">
        <v>384.78</v>
      </c>
      <c r="W205" s="36">
        <v>153.66999999999999</v>
      </c>
      <c r="X205" s="35"/>
      <c r="Y205" s="26"/>
      <c r="Z205" s="36"/>
      <c r="AA205" s="35">
        <v>3</v>
      </c>
      <c r="AB205" s="26">
        <v>7.46</v>
      </c>
      <c r="AC205" s="36">
        <v>7.41</v>
      </c>
      <c r="AD205" s="35">
        <v>171</v>
      </c>
      <c r="AE205" s="26">
        <v>1805.54</v>
      </c>
      <c r="AF205" s="36">
        <v>1795.06</v>
      </c>
      <c r="AG205" s="35">
        <v>4</v>
      </c>
      <c r="AH205" s="26">
        <v>1.81</v>
      </c>
      <c r="AI205" s="36">
        <v>1.77</v>
      </c>
      <c r="AJ205" s="35">
        <v>5</v>
      </c>
      <c r="AK205" s="26">
        <v>4.68</v>
      </c>
      <c r="AL205" s="36">
        <v>4.05</v>
      </c>
      <c r="AM205" s="35">
        <v>96</v>
      </c>
      <c r="AN205" s="26">
        <v>260.29000000000002</v>
      </c>
      <c r="AO205" s="36"/>
      <c r="AP205" s="5" t="str">
        <f>COUNTIF(F205:AO205,"s")/3 &amp; " "&amp;25-COUNTBLANK(F205:AO205)/3</f>
        <v>0 22,6666666666667</v>
      </c>
    </row>
    <row r="206" spans="1:42" x14ac:dyDescent="0.2">
      <c r="A206" s="42" t="s">
        <v>799</v>
      </c>
      <c r="B206" s="2" t="s">
        <v>800</v>
      </c>
      <c r="C206" s="35">
        <v>481</v>
      </c>
      <c r="D206" s="26">
        <v>17959.189999999999</v>
      </c>
      <c r="E206" s="36">
        <v>11621.58</v>
      </c>
      <c r="F206" s="35">
        <v>6</v>
      </c>
      <c r="G206" s="26">
        <v>13.46</v>
      </c>
      <c r="H206" s="36">
        <v>13.32</v>
      </c>
      <c r="I206" s="35"/>
      <c r="J206" s="26"/>
      <c r="K206" s="36"/>
      <c r="L206" s="35">
        <v>7</v>
      </c>
      <c r="M206" s="26">
        <v>52.45</v>
      </c>
      <c r="N206" s="36">
        <v>52.46</v>
      </c>
      <c r="O206" s="35">
        <v>8</v>
      </c>
      <c r="P206" s="26">
        <v>22.87</v>
      </c>
      <c r="Q206" s="36">
        <v>22.37</v>
      </c>
      <c r="R206" s="35">
        <v>163</v>
      </c>
      <c r="S206" s="26">
        <v>720.46</v>
      </c>
      <c r="T206" s="36">
        <v>713.74</v>
      </c>
      <c r="U206" s="35">
        <v>61</v>
      </c>
      <c r="V206" s="26">
        <v>8684.5499999999993</v>
      </c>
      <c r="W206" s="36">
        <v>3541.05</v>
      </c>
      <c r="X206" s="35"/>
      <c r="Y206" s="26"/>
      <c r="Z206" s="36"/>
      <c r="AA206" s="35">
        <v>4</v>
      </c>
      <c r="AB206" s="26">
        <v>3.01</v>
      </c>
      <c r="AC206" s="36">
        <v>2.99</v>
      </c>
      <c r="AD206" s="35">
        <v>419</v>
      </c>
      <c r="AE206" s="26">
        <v>7292.51</v>
      </c>
      <c r="AF206" s="36">
        <v>7240.77</v>
      </c>
      <c r="AG206" s="35">
        <v>7</v>
      </c>
      <c r="AH206" s="26">
        <v>25.8</v>
      </c>
      <c r="AI206" s="36">
        <v>24.21</v>
      </c>
      <c r="AJ206" s="35">
        <v>16</v>
      </c>
      <c r="AK206" s="26">
        <v>12.55</v>
      </c>
      <c r="AL206" s="36">
        <v>10.67</v>
      </c>
      <c r="AM206" s="35">
        <v>253</v>
      </c>
      <c r="AN206" s="26">
        <v>1131.53</v>
      </c>
      <c r="AO206" s="36"/>
      <c r="AP206" s="5" t="str">
        <f>COUNTIF(F206:AO206,"s")/3 &amp; " "&amp;25-COUNTBLANK(F206:AO206)/3</f>
        <v>0 22,6666666666667</v>
      </c>
    </row>
    <row r="207" spans="1:42" x14ac:dyDescent="0.2">
      <c r="A207" s="42" t="s">
        <v>801</v>
      </c>
      <c r="B207" s="2" t="s">
        <v>802</v>
      </c>
      <c r="C207" s="35">
        <v>181</v>
      </c>
      <c r="D207" s="26">
        <v>3333.81</v>
      </c>
      <c r="E207" s="36">
        <v>2847.59</v>
      </c>
      <c r="F207" s="35">
        <v>7</v>
      </c>
      <c r="G207" s="26">
        <v>79.040000000000006</v>
      </c>
      <c r="H207" s="36">
        <v>78.83</v>
      </c>
      <c r="I207" s="35" t="s">
        <v>400</v>
      </c>
      <c r="J207" s="26" t="s">
        <v>400</v>
      </c>
      <c r="K207" s="36" t="s">
        <v>400</v>
      </c>
      <c r="L207" s="35">
        <v>4</v>
      </c>
      <c r="M207" s="26">
        <v>32.090000000000003</v>
      </c>
      <c r="N207" s="36">
        <v>32.01</v>
      </c>
      <c r="O207" s="35">
        <v>10</v>
      </c>
      <c r="P207" s="26">
        <v>75.22</v>
      </c>
      <c r="Q207" s="36">
        <v>74.510000000000005</v>
      </c>
      <c r="R207" s="35">
        <v>53</v>
      </c>
      <c r="S207" s="26">
        <v>129.21</v>
      </c>
      <c r="T207" s="36">
        <v>124.73</v>
      </c>
      <c r="U207" s="35">
        <v>29</v>
      </c>
      <c r="V207" s="26">
        <v>777.37</v>
      </c>
      <c r="W207" s="36">
        <v>410.72</v>
      </c>
      <c r="X207" s="35" t="s">
        <v>400</v>
      </c>
      <c r="Y207" s="26" t="s">
        <v>400</v>
      </c>
      <c r="Z207" s="36" t="s">
        <v>400</v>
      </c>
      <c r="AA207" s="35">
        <v>25</v>
      </c>
      <c r="AB207" s="26">
        <v>128.68</v>
      </c>
      <c r="AC207" s="36">
        <v>128.01</v>
      </c>
      <c r="AD207" s="35">
        <v>150</v>
      </c>
      <c r="AE207" s="26">
        <v>2003.7</v>
      </c>
      <c r="AF207" s="36">
        <v>1991.51</v>
      </c>
      <c r="AG207" s="35" t="s">
        <v>400</v>
      </c>
      <c r="AH207" s="26" t="s">
        <v>400</v>
      </c>
      <c r="AI207" s="36" t="s">
        <v>400</v>
      </c>
      <c r="AJ207" s="35"/>
      <c r="AK207" s="26"/>
      <c r="AL207" s="36"/>
      <c r="AM207" s="35">
        <v>60</v>
      </c>
      <c r="AN207" s="26">
        <v>101.12</v>
      </c>
      <c r="AO207" s="36"/>
      <c r="AP207" s="5" t="str">
        <f>COUNTIF(F207:AO207,"s")/3 &amp; " "&amp;25-COUNTBLANK(F207:AO207)/3</f>
        <v>3 23,6666666666667</v>
      </c>
    </row>
    <row r="208" spans="1:42" x14ac:dyDescent="0.2">
      <c r="A208" s="42" t="s">
        <v>803</v>
      </c>
      <c r="B208" s="2" t="s">
        <v>804</v>
      </c>
      <c r="C208" s="35">
        <v>92</v>
      </c>
      <c r="D208" s="26">
        <v>5555.09</v>
      </c>
      <c r="E208" s="36">
        <v>2636.36</v>
      </c>
      <c r="F208" s="35">
        <v>4</v>
      </c>
      <c r="G208" s="26">
        <v>48.27</v>
      </c>
      <c r="H208" s="36">
        <v>48.05</v>
      </c>
      <c r="I208" s="35" t="s">
        <v>400</v>
      </c>
      <c r="J208" s="26" t="s">
        <v>400</v>
      </c>
      <c r="K208" s="36" t="s">
        <v>400</v>
      </c>
      <c r="L208" s="35">
        <v>8</v>
      </c>
      <c r="M208" s="26">
        <v>36.9</v>
      </c>
      <c r="N208" s="36">
        <v>36.83</v>
      </c>
      <c r="O208" s="35">
        <v>8</v>
      </c>
      <c r="P208" s="26">
        <v>45.01</v>
      </c>
      <c r="Q208" s="36">
        <v>44.92</v>
      </c>
      <c r="R208" s="35">
        <v>31</v>
      </c>
      <c r="S208" s="26">
        <v>139.44</v>
      </c>
      <c r="T208" s="36">
        <v>138.08000000000001</v>
      </c>
      <c r="U208" s="35">
        <v>35</v>
      </c>
      <c r="V208" s="26">
        <v>4368.54</v>
      </c>
      <c r="W208" s="36">
        <v>1618.88</v>
      </c>
      <c r="X208" s="35"/>
      <c r="Y208" s="26"/>
      <c r="Z208" s="36"/>
      <c r="AA208" s="35">
        <v>5</v>
      </c>
      <c r="AB208" s="26">
        <v>3.83</v>
      </c>
      <c r="AC208" s="36">
        <v>3.33</v>
      </c>
      <c r="AD208" s="35">
        <v>61</v>
      </c>
      <c r="AE208" s="26">
        <v>729.82</v>
      </c>
      <c r="AF208" s="36">
        <v>726.74</v>
      </c>
      <c r="AG208" s="35" t="s">
        <v>400</v>
      </c>
      <c r="AH208" s="26" t="s">
        <v>400</v>
      </c>
      <c r="AI208" s="36" t="s">
        <v>400</v>
      </c>
      <c r="AJ208" s="35">
        <v>3</v>
      </c>
      <c r="AK208" s="26">
        <v>5.23</v>
      </c>
      <c r="AL208" s="36">
        <v>5.0999999999999996</v>
      </c>
      <c r="AM208" s="35">
        <v>40</v>
      </c>
      <c r="AN208" s="26">
        <v>163.58000000000001</v>
      </c>
      <c r="AO208" s="36"/>
      <c r="AP208" s="5" t="str">
        <f>COUNTIF(F208:AO208,"s")/3 &amp; " "&amp;25-COUNTBLANK(F208:AO208)/3</f>
        <v>2 23,6666666666667</v>
      </c>
    </row>
    <row r="209" spans="1:42" x14ac:dyDescent="0.2">
      <c r="A209" s="42" t="s">
        <v>805</v>
      </c>
      <c r="B209" s="2" t="s">
        <v>806</v>
      </c>
      <c r="C209" s="35">
        <v>65</v>
      </c>
      <c r="D209" s="26">
        <v>746.86</v>
      </c>
      <c r="E209" s="36">
        <v>689.59</v>
      </c>
      <c r="F209" s="35">
        <v>5</v>
      </c>
      <c r="G209" s="26">
        <v>42.52</v>
      </c>
      <c r="H209" s="36">
        <v>42.5</v>
      </c>
      <c r="I209" s="35"/>
      <c r="J209" s="26"/>
      <c r="K209" s="36"/>
      <c r="L209" s="35">
        <v>6</v>
      </c>
      <c r="M209" s="26">
        <v>100.42</v>
      </c>
      <c r="N209" s="36">
        <v>97.03</v>
      </c>
      <c r="O209" s="35" t="s">
        <v>400</v>
      </c>
      <c r="P209" s="26" t="s">
        <v>400</v>
      </c>
      <c r="Q209" s="36" t="s">
        <v>400</v>
      </c>
      <c r="R209" s="35">
        <v>22</v>
      </c>
      <c r="S209" s="26">
        <v>106.79</v>
      </c>
      <c r="T209" s="36">
        <v>89.35</v>
      </c>
      <c r="U209" s="35">
        <v>5</v>
      </c>
      <c r="V209" s="26">
        <v>39.6</v>
      </c>
      <c r="W209" s="36">
        <v>36.51</v>
      </c>
      <c r="X209" s="35" t="s">
        <v>400</v>
      </c>
      <c r="Y209" s="26" t="s">
        <v>400</v>
      </c>
      <c r="Z209" s="36" t="s">
        <v>400</v>
      </c>
      <c r="AA209" s="35">
        <v>6</v>
      </c>
      <c r="AB209" s="26">
        <v>5.41</v>
      </c>
      <c r="AC209" s="36">
        <v>3.57</v>
      </c>
      <c r="AD209" s="35">
        <v>44</v>
      </c>
      <c r="AE209" s="26">
        <v>381.53</v>
      </c>
      <c r="AF209" s="36">
        <v>380.2</v>
      </c>
      <c r="AG209" s="35"/>
      <c r="AH209" s="26"/>
      <c r="AI209" s="36"/>
      <c r="AJ209" s="35">
        <v>5</v>
      </c>
      <c r="AK209" s="26">
        <v>2.61</v>
      </c>
      <c r="AL209" s="36">
        <v>1.81</v>
      </c>
      <c r="AM209" s="35">
        <v>18</v>
      </c>
      <c r="AN209" s="26">
        <v>29.21</v>
      </c>
      <c r="AO209" s="36"/>
      <c r="AP209" s="5" t="str">
        <f>COUNTIF(F209:AO209,"s")/3 &amp; " "&amp;25-COUNTBLANK(F209:AO209)/3</f>
        <v>2 22,6666666666667</v>
      </c>
    </row>
    <row r="210" spans="1:42" x14ac:dyDescent="0.2">
      <c r="A210" s="42" t="s">
        <v>807</v>
      </c>
      <c r="B210" s="2" t="s">
        <v>808</v>
      </c>
      <c r="C210" s="35">
        <v>90</v>
      </c>
      <c r="D210" s="26">
        <v>3114.74</v>
      </c>
      <c r="E210" s="36">
        <v>3076.77</v>
      </c>
      <c r="F210" s="35">
        <v>62</v>
      </c>
      <c r="G210" s="26">
        <v>1250.53</v>
      </c>
      <c r="H210" s="36">
        <v>1262.47</v>
      </c>
      <c r="I210" s="35">
        <v>35</v>
      </c>
      <c r="J210" s="26">
        <v>359.64</v>
      </c>
      <c r="K210" s="36">
        <v>364.4</v>
      </c>
      <c r="L210" s="35">
        <v>49</v>
      </c>
      <c r="M210" s="26">
        <v>514.02</v>
      </c>
      <c r="N210" s="36">
        <v>517.30999999999995</v>
      </c>
      <c r="O210" s="35">
        <v>3</v>
      </c>
      <c r="P210" s="26">
        <v>85.34</v>
      </c>
      <c r="Q210" s="36">
        <v>85.86</v>
      </c>
      <c r="R210" s="35">
        <v>63</v>
      </c>
      <c r="S210" s="26">
        <v>348.81</v>
      </c>
      <c r="T210" s="36">
        <v>345.57</v>
      </c>
      <c r="U210" s="35">
        <v>59</v>
      </c>
      <c r="V210" s="26">
        <v>416.77</v>
      </c>
      <c r="W210" s="36">
        <v>410.37</v>
      </c>
      <c r="X210" s="35"/>
      <c r="Y210" s="26"/>
      <c r="Z210" s="36"/>
      <c r="AA210" s="35">
        <v>4</v>
      </c>
      <c r="AB210" s="26">
        <v>16.86</v>
      </c>
      <c r="AC210" s="36">
        <v>16.899999999999999</v>
      </c>
      <c r="AD210" s="35">
        <v>15</v>
      </c>
      <c r="AE210" s="26">
        <v>62.8</v>
      </c>
      <c r="AF210" s="36">
        <v>63.01</v>
      </c>
      <c r="AG210" s="35"/>
      <c r="AH210" s="26"/>
      <c r="AI210" s="36"/>
      <c r="AJ210" s="35">
        <v>56</v>
      </c>
      <c r="AK210" s="26">
        <v>38.020000000000003</v>
      </c>
      <c r="AL210" s="36">
        <v>10.88</v>
      </c>
      <c r="AM210" s="35">
        <v>35</v>
      </c>
      <c r="AN210" s="26">
        <v>21.95</v>
      </c>
      <c r="AO210" s="36"/>
      <c r="AP210" s="5" t="str">
        <f>COUNTIF(F210:AO210,"s")/3 &amp; " "&amp;25-COUNTBLANK(F210:AO210)/3</f>
        <v>0 22,6666666666667</v>
      </c>
    </row>
    <row r="211" spans="1:42" x14ac:dyDescent="0.2">
      <c r="A211" s="42" t="s">
        <v>809</v>
      </c>
      <c r="B211" s="2" t="s">
        <v>810</v>
      </c>
      <c r="C211" s="35">
        <v>143</v>
      </c>
      <c r="D211" s="26">
        <v>6009.44</v>
      </c>
      <c r="E211" s="36">
        <v>5909.25</v>
      </c>
      <c r="F211" s="35">
        <v>102</v>
      </c>
      <c r="G211" s="26">
        <v>2458</v>
      </c>
      <c r="H211" s="36">
        <v>2469.56</v>
      </c>
      <c r="I211" s="35">
        <v>61</v>
      </c>
      <c r="J211" s="26">
        <v>667.51</v>
      </c>
      <c r="K211" s="36">
        <v>668.91</v>
      </c>
      <c r="L211" s="35">
        <v>78</v>
      </c>
      <c r="M211" s="26">
        <v>1071.94</v>
      </c>
      <c r="N211" s="36">
        <v>1077.8699999999999</v>
      </c>
      <c r="O211" s="35">
        <v>11</v>
      </c>
      <c r="P211" s="26">
        <v>80.69</v>
      </c>
      <c r="Q211" s="36">
        <v>80.69</v>
      </c>
      <c r="R211" s="35">
        <v>96</v>
      </c>
      <c r="S211" s="26">
        <v>614.52</v>
      </c>
      <c r="T211" s="36">
        <v>612.71</v>
      </c>
      <c r="U211" s="35">
        <v>82</v>
      </c>
      <c r="V211" s="26">
        <v>790.27</v>
      </c>
      <c r="W211" s="36">
        <v>751.06</v>
      </c>
      <c r="X211" s="35" t="s">
        <v>400</v>
      </c>
      <c r="Y211" s="26" t="s">
        <v>400</v>
      </c>
      <c r="Z211" s="36" t="s">
        <v>400</v>
      </c>
      <c r="AA211" s="35">
        <v>3</v>
      </c>
      <c r="AB211" s="26">
        <v>9.3800000000000008</v>
      </c>
      <c r="AC211" s="36">
        <v>9.02</v>
      </c>
      <c r="AD211" s="35">
        <v>32</v>
      </c>
      <c r="AE211" s="26">
        <v>192.8</v>
      </c>
      <c r="AF211" s="36">
        <v>192.77</v>
      </c>
      <c r="AG211" s="35">
        <v>5</v>
      </c>
      <c r="AH211" s="26">
        <v>18.09</v>
      </c>
      <c r="AI211" s="36">
        <v>18.09</v>
      </c>
      <c r="AJ211" s="35" t="s">
        <v>400</v>
      </c>
      <c r="AK211" s="26" t="s">
        <v>400</v>
      </c>
      <c r="AL211" s="36" t="s">
        <v>400</v>
      </c>
      <c r="AM211" s="35">
        <v>53</v>
      </c>
      <c r="AN211" s="26">
        <v>43.98</v>
      </c>
      <c r="AO211" s="36"/>
      <c r="AP211" s="5" t="str">
        <f>COUNTIF(F211:AO211,"s")/3 &amp; " "&amp;25-COUNTBLANK(F211:AO211)/3</f>
        <v>2 24,6666666666667</v>
      </c>
    </row>
    <row r="212" spans="1:42" x14ac:dyDescent="0.2">
      <c r="A212" s="42" t="s">
        <v>811</v>
      </c>
      <c r="B212" s="2" t="s">
        <v>812</v>
      </c>
      <c r="C212" s="35">
        <v>62</v>
      </c>
      <c r="D212" s="26">
        <v>1459.59</v>
      </c>
      <c r="E212" s="36">
        <v>1392.81</v>
      </c>
      <c r="F212" s="35">
        <v>28</v>
      </c>
      <c r="G212" s="26">
        <v>346.13</v>
      </c>
      <c r="H212" s="36">
        <v>325.52999999999997</v>
      </c>
      <c r="I212" s="35">
        <v>3</v>
      </c>
      <c r="J212" s="26">
        <v>13.86</v>
      </c>
      <c r="K212" s="36">
        <v>13.94</v>
      </c>
      <c r="L212" s="35">
        <v>25</v>
      </c>
      <c r="M212" s="26">
        <v>190.24</v>
      </c>
      <c r="N212" s="36">
        <v>182.5</v>
      </c>
      <c r="O212" s="35">
        <v>4</v>
      </c>
      <c r="P212" s="26">
        <v>23</v>
      </c>
      <c r="Q212" s="36">
        <v>22.93</v>
      </c>
      <c r="R212" s="35">
        <v>36</v>
      </c>
      <c r="S212" s="26">
        <v>258.38</v>
      </c>
      <c r="T212" s="36">
        <v>252.84</v>
      </c>
      <c r="U212" s="35">
        <v>40</v>
      </c>
      <c r="V212" s="26">
        <v>602.30999999999995</v>
      </c>
      <c r="W212" s="36">
        <v>588.17999999999995</v>
      </c>
      <c r="X212" s="35"/>
      <c r="Y212" s="26"/>
      <c r="Z212" s="36"/>
      <c r="AA212" s="35"/>
      <c r="AB212" s="26"/>
      <c r="AC212" s="36"/>
      <c r="AD212" s="35" t="s">
        <v>400</v>
      </c>
      <c r="AE212" s="26" t="s">
        <v>400</v>
      </c>
      <c r="AF212" s="36" t="s">
        <v>400</v>
      </c>
      <c r="AG212" s="35"/>
      <c r="AH212" s="26"/>
      <c r="AI212" s="36"/>
      <c r="AJ212" s="35" t="s">
        <v>400</v>
      </c>
      <c r="AK212" s="26" t="s">
        <v>400</v>
      </c>
      <c r="AL212" s="36" t="s">
        <v>400</v>
      </c>
      <c r="AM212" s="35">
        <v>12</v>
      </c>
      <c r="AN212" s="26">
        <v>12.89</v>
      </c>
      <c r="AO212" s="36"/>
      <c r="AP212" s="5" t="str">
        <f>COUNTIF(F212:AO212,"s")/3 &amp; " "&amp;25-COUNTBLANK(F212:AO212)/3</f>
        <v>2 21,6666666666667</v>
      </c>
    </row>
    <row r="213" spans="1:42" x14ac:dyDescent="0.2">
      <c r="A213" s="42" t="s">
        <v>813</v>
      </c>
      <c r="B213" s="2" t="s">
        <v>814</v>
      </c>
      <c r="C213" s="35">
        <v>584</v>
      </c>
      <c r="D213" s="26">
        <v>29658.400000000001</v>
      </c>
      <c r="E213" s="36">
        <v>29057.84</v>
      </c>
      <c r="F213" s="35">
        <v>433</v>
      </c>
      <c r="G213" s="26">
        <v>7841.45</v>
      </c>
      <c r="H213" s="36">
        <v>7850.81</v>
      </c>
      <c r="I213" s="35">
        <v>115</v>
      </c>
      <c r="J213" s="26">
        <v>982.41</v>
      </c>
      <c r="K213" s="36">
        <v>984.69</v>
      </c>
      <c r="L213" s="35">
        <v>211</v>
      </c>
      <c r="M213" s="26">
        <v>1634.85</v>
      </c>
      <c r="N213" s="36">
        <v>1636.81</v>
      </c>
      <c r="O213" s="35">
        <v>45</v>
      </c>
      <c r="P213" s="26">
        <v>270.39</v>
      </c>
      <c r="Q213" s="36">
        <v>270.52999999999997</v>
      </c>
      <c r="R213" s="35">
        <v>460</v>
      </c>
      <c r="S213" s="26">
        <v>5220.76</v>
      </c>
      <c r="T213" s="36">
        <v>5191.67</v>
      </c>
      <c r="U213" s="35">
        <v>548</v>
      </c>
      <c r="V213" s="26">
        <v>13503.04</v>
      </c>
      <c r="W213" s="36">
        <v>13077.23</v>
      </c>
      <c r="X213" s="35">
        <v>21</v>
      </c>
      <c r="Y213" s="26">
        <v>3.51</v>
      </c>
      <c r="Z213" s="36">
        <v>3.53</v>
      </c>
      <c r="AA213" s="35">
        <v>6</v>
      </c>
      <c r="AB213" s="26">
        <v>3.63</v>
      </c>
      <c r="AC213" s="36">
        <v>3.53</v>
      </c>
      <c r="AD213" s="35">
        <v>11</v>
      </c>
      <c r="AE213" s="26">
        <v>8.82</v>
      </c>
      <c r="AF213" s="36">
        <v>8.81</v>
      </c>
      <c r="AG213" s="35">
        <v>3</v>
      </c>
      <c r="AH213" s="26">
        <v>6.57</v>
      </c>
      <c r="AI213" s="36">
        <v>6.56</v>
      </c>
      <c r="AJ213" s="35">
        <v>119</v>
      </c>
      <c r="AK213" s="26">
        <v>62.38</v>
      </c>
      <c r="AL213" s="36">
        <v>23.67</v>
      </c>
      <c r="AM213" s="35">
        <v>250</v>
      </c>
      <c r="AN213" s="26">
        <v>120.59</v>
      </c>
      <c r="AO213" s="36"/>
      <c r="AP213" s="5" t="str">
        <f>COUNTIF(F213:AO213,"s")/3 &amp; " "&amp;25-COUNTBLANK(F213:AO213)/3</f>
        <v>0 24,6666666666667</v>
      </c>
    </row>
    <row r="214" spans="1:42" x14ac:dyDescent="0.2">
      <c r="A214" s="42" t="s">
        <v>815</v>
      </c>
      <c r="B214" s="2" t="s">
        <v>816</v>
      </c>
      <c r="C214" s="35">
        <v>436</v>
      </c>
      <c r="D214" s="26">
        <v>22674.27</v>
      </c>
      <c r="E214" s="36">
        <v>21943.24</v>
      </c>
      <c r="F214" s="35">
        <v>261</v>
      </c>
      <c r="G214" s="26">
        <v>5197.95</v>
      </c>
      <c r="H214" s="36">
        <v>5223.1099999999997</v>
      </c>
      <c r="I214" s="35">
        <v>107</v>
      </c>
      <c r="J214" s="26">
        <v>1349.3</v>
      </c>
      <c r="K214" s="36">
        <v>1355.87</v>
      </c>
      <c r="L214" s="35">
        <v>193</v>
      </c>
      <c r="M214" s="26">
        <v>2185.2600000000002</v>
      </c>
      <c r="N214" s="36">
        <v>2191.59</v>
      </c>
      <c r="O214" s="35">
        <v>44</v>
      </c>
      <c r="P214" s="26">
        <v>266.97000000000003</v>
      </c>
      <c r="Q214" s="36">
        <v>266.89</v>
      </c>
      <c r="R214" s="35">
        <v>292</v>
      </c>
      <c r="S214" s="26">
        <v>2779.67</v>
      </c>
      <c r="T214" s="36">
        <v>2773.92</v>
      </c>
      <c r="U214" s="35">
        <v>360</v>
      </c>
      <c r="V214" s="26">
        <v>10007.6</v>
      </c>
      <c r="W214" s="36">
        <v>9440.91</v>
      </c>
      <c r="X214" s="35">
        <v>8</v>
      </c>
      <c r="Y214" s="26">
        <v>11.58</v>
      </c>
      <c r="Z214" s="36">
        <v>11.58</v>
      </c>
      <c r="AA214" s="35">
        <v>11</v>
      </c>
      <c r="AB214" s="26">
        <v>11.04</v>
      </c>
      <c r="AC214" s="36">
        <v>11.26</v>
      </c>
      <c r="AD214" s="35">
        <v>57</v>
      </c>
      <c r="AE214" s="26">
        <v>649.82000000000005</v>
      </c>
      <c r="AF214" s="36">
        <v>650.04999999999995</v>
      </c>
      <c r="AG214" s="35">
        <v>3</v>
      </c>
      <c r="AH214" s="26">
        <v>3.65</v>
      </c>
      <c r="AI214" s="36">
        <v>3.34</v>
      </c>
      <c r="AJ214" s="35">
        <v>126</v>
      </c>
      <c r="AK214" s="26">
        <v>75.09</v>
      </c>
      <c r="AL214" s="36">
        <v>14.72</v>
      </c>
      <c r="AM214" s="35">
        <v>182</v>
      </c>
      <c r="AN214" s="26">
        <v>136.34</v>
      </c>
      <c r="AO214" s="36"/>
      <c r="AP214" s="5" t="str">
        <f>COUNTIF(F214:AO214,"s")/3 &amp; " "&amp;25-COUNTBLANK(F214:AO214)/3</f>
        <v>0 24,6666666666667</v>
      </c>
    </row>
    <row r="215" spans="1:42" x14ac:dyDescent="0.2">
      <c r="A215" s="42" t="s">
        <v>817</v>
      </c>
      <c r="B215" s="2" t="s">
        <v>818</v>
      </c>
      <c r="C215" s="35">
        <v>80</v>
      </c>
      <c r="D215" s="26">
        <v>2466.94</v>
      </c>
      <c r="E215" s="36">
        <v>2406.75</v>
      </c>
      <c r="F215" s="35">
        <v>46</v>
      </c>
      <c r="G215" s="26">
        <v>640.03</v>
      </c>
      <c r="H215" s="36">
        <v>644.73</v>
      </c>
      <c r="I215" s="35">
        <v>16</v>
      </c>
      <c r="J215" s="26">
        <v>135.05000000000001</v>
      </c>
      <c r="K215" s="36">
        <v>137.19999999999999</v>
      </c>
      <c r="L215" s="35">
        <v>28</v>
      </c>
      <c r="M215" s="26">
        <v>191.49</v>
      </c>
      <c r="N215" s="36">
        <v>193.28</v>
      </c>
      <c r="O215" s="35">
        <v>4</v>
      </c>
      <c r="P215" s="26">
        <v>18.899999999999999</v>
      </c>
      <c r="Q215" s="36">
        <v>19.079999999999998</v>
      </c>
      <c r="R215" s="35">
        <v>54</v>
      </c>
      <c r="S215" s="26">
        <v>395.61</v>
      </c>
      <c r="T215" s="36">
        <v>397.21</v>
      </c>
      <c r="U215" s="35">
        <v>59</v>
      </c>
      <c r="V215" s="26">
        <v>1041.1199999999999</v>
      </c>
      <c r="W215" s="36">
        <v>999.72</v>
      </c>
      <c r="X215" s="35" t="s">
        <v>400</v>
      </c>
      <c r="Y215" s="26" t="s">
        <v>400</v>
      </c>
      <c r="Z215" s="36" t="s">
        <v>400</v>
      </c>
      <c r="AA215" s="35">
        <v>6</v>
      </c>
      <c r="AB215" s="26">
        <v>10.07</v>
      </c>
      <c r="AC215" s="36">
        <v>10.18</v>
      </c>
      <c r="AD215" s="35">
        <v>7</v>
      </c>
      <c r="AE215" s="26">
        <v>3.24</v>
      </c>
      <c r="AF215" s="36">
        <v>3.24</v>
      </c>
      <c r="AG215" s="35" t="s">
        <v>400</v>
      </c>
      <c r="AH215" s="26" t="s">
        <v>400</v>
      </c>
      <c r="AI215" s="36" t="s">
        <v>400</v>
      </c>
      <c r="AJ215" s="35">
        <v>25</v>
      </c>
      <c r="AK215" s="26">
        <v>17.5</v>
      </c>
      <c r="AL215" s="36">
        <v>1.79</v>
      </c>
      <c r="AM215" s="35">
        <v>33</v>
      </c>
      <c r="AN215" s="26">
        <v>13.61</v>
      </c>
      <c r="AO215" s="36"/>
      <c r="AP215" s="5" t="str">
        <f>COUNTIF(F215:AO215,"s")/3 &amp; " "&amp;25-COUNTBLANK(F215:AO215)/3</f>
        <v>2 24,6666666666667</v>
      </c>
    </row>
    <row r="216" spans="1:42" x14ac:dyDescent="0.2">
      <c r="A216" s="42" t="s">
        <v>819</v>
      </c>
      <c r="B216" s="2" t="s">
        <v>820</v>
      </c>
      <c r="C216" s="35">
        <v>22</v>
      </c>
      <c r="D216" s="26">
        <v>668.04</v>
      </c>
      <c r="E216" s="36">
        <v>661.28</v>
      </c>
      <c r="F216" s="35">
        <v>14</v>
      </c>
      <c r="G216" s="26">
        <v>295.86</v>
      </c>
      <c r="H216" s="36">
        <v>296.04000000000002</v>
      </c>
      <c r="I216" s="35">
        <v>7</v>
      </c>
      <c r="J216" s="26">
        <v>105.5</v>
      </c>
      <c r="K216" s="36">
        <v>106.92</v>
      </c>
      <c r="L216" s="35">
        <v>5</v>
      </c>
      <c r="M216" s="26">
        <v>44.55</v>
      </c>
      <c r="N216" s="36">
        <v>45.19</v>
      </c>
      <c r="O216" s="35" t="s">
        <v>400</v>
      </c>
      <c r="P216" s="26" t="s">
        <v>400</v>
      </c>
      <c r="Q216" s="36" t="s">
        <v>400</v>
      </c>
      <c r="R216" s="35">
        <v>10</v>
      </c>
      <c r="S216" s="26">
        <v>54.71</v>
      </c>
      <c r="T216" s="36">
        <v>54.84</v>
      </c>
      <c r="U216" s="35">
        <v>15</v>
      </c>
      <c r="V216" s="26">
        <v>138.16999999999999</v>
      </c>
      <c r="W216" s="36">
        <v>137.37</v>
      </c>
      <c r="X216" s="35"/>
      <c r="Y216" s="26"/>
      <c r="Z216" s="36"/>
      <c r="AA216" s="35" t="s">
        <v>400</v>
      </c>
      <c r="AB216" s="26" t="s">
        <v>400</v>
      </c>
      <c r="AC216" s="36" t="s">
        <v>400</v>
      </c>
      <c r="AD216" s="35"/>
      <c r="AE216" s="26"/>
      <c r="AF216" s="36"/>
      <c r="AG216" s="35"/>
      <c r="AH216" s="26"/>
      <c r="AI216" s="36"/>
      <c r="AJ216" s="35">
        <v>8</v>
      </c>
      <c r="AK216" s="26">
        <v>19.66</v>
      </c>
      <c r="AL216" s="36">
        <v>15.33</v>
      </c>
      <c r="AM216" s="35">
        <v>5</v>
      </c>
      <c r="AN216" s="26">
        <v>4.2300000000000004</v>
      </c>
      <c r="AO216" s="36"/>
      <c r="AP216" s="5" t="str">
        <f>COUNTIF(F216:AO216,"s")/3 &amp; " "&amp;25-COUNTBLANK(F216:AO216)/3</f>
        <v>2 21,6666666666667</v>
      </c>
    </row>
    <row r="217" spans="1:42" x14ac:dyDescent="0.2">
      <c r="A217" s="42" t="s">
        <v>821</v>
      </c>
      <c r="B217" s="2" t="s">
        <v>822</v>
      </c>
      <c r="C217" s="35">
        <v>388</v>
      </c>
      <c r="D217" s="26">
        <v>19675.48</v>
      </c>
      <c r="E217" s="36">
        <v>19471.27</v>
      </c>
      <c r="F217" s="35">
        <v>288</v>
      </c>
      <c r="G217" s="26">
        <v>9193.2000000000007</v>
      </c>
      <c r="H217" s="36">
        <v>9281.1299999999992</v>
      </c>
      <c r="I217" s="35">
        <v>180</v>
      </c>
      <c r="J217" s="26">
        <v>2852.25</v>
      </c>
      <c r="K217" s="36">
        <v>2877.85</v>
      </c>
      <c r="L217" s="35">
        <v>181</v>
      </c>
      <c r="M217" s="26">
        <v>1855.49</v>
      </c>
      <c r="N217" s="36">
        <v>1873.82</v>
      </c>
      <c r="O217" s="35">
        <v>29</v>
      </c>
      <c r="P217" s="26">
        <v>286.91000000000003</v>
      </c>
      <c r="Q217" s="36">
        <v>291.7</v>
      </c>
      <c r="R217" s="35">
        <v>302</v>
      </c>
      <c r="S217" s="26">
        <v>2020.02</v>
      </c>
      <c r="T217" s="36">
        <v>2006.55</v>
      </c>
      <c r="U217" s="35">
        <v>194</v>
      </c>
      <c r="V217" s="26">
        <v>1123.82</v>
      </c>
      <c r="W217" s="36">
        <v>1096.68</v>
      </c>
      <c r="X217" s="35">
        <v>5</v>
      </c>
      <c r="Y217" s="26">
        <v>10.75</v>
      </c>
      <c r="Z217" s="36">
        <v>11.18</v>
      </c>
      <c r="AA217" s="35">
        <v>49</v>
      </c>
      <c r="AB217" s="26">
        <v>161.54</v>
      </c>
      <c r="AC217" s="36">
        <v>164.14</v>
      </c>
      <c r="AD217" s="35">
        <v>104</v>
      </c>
      <c r="AE217" s="26">
        <v>1775.97</v>
      </c>
      <c r="AF217" s="36">
        <v>1785.91</v>
      </c>
      <c r="AG217" s="35">
        <v>3</v>
      </c>
      <c r="AH217" s="26">
        <v>4.42</v>
      </c>
      <c r="AI217" s="36">
        <v>4.42</v>
      </c>
      <c r="AJ217" s="35">
        <v>237</v>
      </c>
      <c r="AK217" s="26">
        <v>271.49</v>
      </c>
      <c r="AL217" s="36">
        <v>77.89</v>
      </c>
      <c r="AM217" s="35">
        <v>177</v>
      </c>
      <c r="AN217" s="26">
        <v>119.62</v>
      </c>
      <c r="AO217" s="36"/>
      <c r="AP217" s="5" t="str">
        <f>COUNTIF(F217:AO217,"s")/3 &amp; " "&amp;25-COUNTBLANK(F217:AO217)/3</f>
        <v>0 24,6666666666667</v>
      </c>
    </row>
    <row r="218" spans="1:42" x14ac:dyDescent="0.2">
      <c r="A218" s="42" t="s">
        <v>823</v>
      </c>
      <c r="B218" s="2" t="s">
        <v>824</v>
      </c>
      <c r="C218" s="35">
        <v>147</v>
      </c>
      <c r="D218" s="26">
        <v>4076.12</v>
      </c>
      <c r="E218" s="36">
        <v>3996.42</v>
      </c>
      <c r="F218" s="35">
        <v>70</v>
      </c>
      <c r="G218" s="26">
        <v>1383.43</v>
      </c>
      <c r="H218" s="36">
        <v>1390.12</v>
      </c>
      <c r="I218" s="35">
        <v>24</v>
      </c>
      <c r="J218" s="26">
        <v>283.05</v>
      </c>
      <c r="K218" s="36">
        <v>285.67</v>
      </c>
      <c r="L218" s="35">
        <v>46</v>
      </c>
      <c r="M218" s="26">
        <v>380</v>
      </c>
      <c r="N218" s="36">
        <v>384.98</v>
      </c>
      <c r="O218" s="35">
        <v>12</v>
      </c>
      <c r="P218" s="26">
        <v>49.56</v>
      </c>
      <c r="Q218" s="36">
        <v>49.93</v>
      </c>
      <c r="R218" s="35">
        <v>102</v>
      </c>
      <c r="S218" s="26">
        <v>647.44000000000005</v>
      </c>
      <c r="T218" s="36">
        <v>648.94000000000005</v>
      </c>
      <c r="U218" s="35">
        <v>59</v>
      </c>
      <c r="V218" s="26">
        <v>286.67</v>
      </c>
      <c r="W218" s="36">
        <v>271.24</v>
      </c>
      <c r="X218" s="35"/>
      <c r="Y218" s="26"/>
      <c r="Z218" s="36"/>
      <c r="AA218" s="35" t="s">
        <v>400</v>
      </c>
      <c r="AB218" s="26" t="s">
        <v>400</v>
      </c>
      <c r="AC218" s="36" t="s">
        <v>400</v>
      </c>
      <c r="AD218" s="35">
        <v>54</v>
      </c>
      <c r="AE218" s="26">
        <v>947.96</v>
      </c>
      <c r="AF218" s="36">
        <v>953.68</v>
      </c>
      <c r="AG218" s="35">
        <v>3</v>
      </c>
      <c r="AH218" s="26">
        <v>5.08</v>
      </c>
      <c r="AI218" s="36">
        <v>5.07</v>
      </c>
      <c r="AJ218" s="35" t="s">
        <v>400</v>
      </c>
      <c r="AK218" s="26" t="s">
        <v>400</v>
      </c>
      <c r="AL218" s="36" t="s">
        <v>400</v>
      </c>
      <c r="AM218" s="35">
        <v>55</v>
      </c>
      <c r="AN218" s="26">
        <v>50.35</v>
      </c>
      <c r="AO218" s="36"/>
      <c r="AP218" s="5" t="str">
        <f>COUNTIF(F218:AO218,"s")/3 &amp; " "&amp;25-COUNTBLANK(F218:AO218)/3</f>
        <v>2 23,6666666666667</v>
      </c>
    </row>
    <row r="219" spans="1:42" x14ac:dyDescent="0.2">
      <c r="A219" s="42" t="s">
        <v>825</v>
      </c>
      <c r="B219" s="2" t="s">
        <v>826</v>
      </c>
      <c r="C219" s="35">
        <v>170</v>
      </c>
      <c r="D219" s="26">
        <v>7128.24</v>
      </c>
      <c r="E219" s="36">
        <v>7029.19</v>
      </c>
      <c r="F219" s="35">
        <v>118</v>
      </c>
      <c r="G219" s="26">
        <v>3086.84</v>
      </c>
      <c r="H219" s="36">
        <v>3103.74</v>
      </c>
      <c r="I219" s="35">
        <v>61</v>
      </c>
      <c r="J219" s="26">
        <v>947.92</v>
      </c>
      <c r="K219" s="36">
        <v>958.73</v>
      </c>
      <c r="L219" s="35">
        <v>78</v>
      </c>
      <c r="M219" s="26">
        <v>766.85</v>
      </c>
      <c r="N219" s="36">
        <v>773.44</v>
      </c>
      <c r="O219" s="35">
        <v>13</v>
      </c>
      <c r="P219" s="26">
        <v>142.16</v>
      </c>
      <c r="Q219" s="36">
        <v>143.52000000000001</v>
      </c>
      <c r="R219" s="35">
        <v>135</v>
      </c>
      <c r="S219" s="26">
        <v>916.99</v>
      </c>
      <c r="T219" s="36">
        <v>914.49</v>
      </c>
      <c r="U219" s="35">
        <v>108</v>
      </c>
      <c r="V219" s="26">
        <v>1001.7</v>
      </c>
      <c r="W219" s="36">
        <v>970.03</v>
      </c>
      <c r="X219" s="35" t="s">
        <v>400</v>
      </c>
      <c r="Y219" s="26" t="s">
        <v>400</v>
      </c>
      <c r="Z219" s="36" t="s">
        <v>400</v>
      </c>
      <c r="AA219" s="35">
        <v>15</v>
      </c>
      <c r="AB219" s="26">
        <v>21.45</v>
      </c>
      <c r="AC219" s="36">
        <v>21.89</v>
      </c>
      <c r="AD219" s="35">
        <v>17</v>
      </c>
      <c r="AE219" s="26">
        <v>99.6</v>
      </c>
      <c r="AF219" s="36">
        <v>101.25</v>
      </c>
      <c r="AG219" s="35">
        <v>3</v>
      </c>
      <c r="AH219" s="26">
        <v>21.23</v>
      </c>
      <c r="AI219" s="36">
        <v>21.32</v>
      </c>
      <c r="AJ219" s="35" t="s">
        <v>400</v>
      </c>
      <c r="AK219" s="26" t="s">
        <v>400</v>
      </c>
      <c r="AL219" s="36" t="s">
        <v>400</v>
      </c>
      <c r="AM219" s="35">
        <v>61</v>
      </c>
      <c r="AN219" s="26">
        <v>42.2</v>
      </c>
      <c r="AO219" s="36"/>
      <c r="AP219" s="5" t="str">
        <f>COUNTIF(F219:AO219,"s")/3 &amp; " "&amp;25-COUNTBLANK(F219:AO219)/3</f>
        <v>2 24,6666666666667</v>
      </c>
    </row>
    <row r="220" spans="1:42" x14ac:dyDescent="0.2">
      <c r="A220" s="42" t="s">
        <v>827</v>
      </c>
      <c r="B220" s="2" t="s">
        <v>828</v>
      </c>
      <c r="C220" s="35">
        <v>673</v>
      </c>
      <c r="D220" s="26">
        <v>39018.94</v>
      </c>
      <c r="E220" s="36">
        <v>38164.019999999997</v>
      </c>
      <c r="F220" s="35">
        <v>552</v>
      </c>
      <c r="G220" s="26">
        <v>11256.06</v>
      </c>
      <c r="H220" s="36">
        <v>11295.19</v>
      </c>
      <c r="I220" s="35">
        <v>170</v>
      </c>
      <c r="J220" s="26">
        <v>1578.22</v>
      </c>
      <c r="K220" s="36">
        <v>1590.13</v>
      </c>
      <c r="L220" s="35">
        <v>362</v>
      </c>
      <c r="M220" s="26">
        <v>3717.6</v>
      </c>
      <c r="N220" s="36">
        <v>3728.14</v>
      </c>
      <c r="O220" s="35">
        <v>71</v>
      </c>
      <c r="P220" s="26">
        <v>365.14</v>
      </c>
      <c r="Q220" s="36">
        <v>365.59</v>
      </c>
      <c r="R220" s="35">
        <v>560</v>
      </c>
      <c r="S220" s="26">
        <v>7495.72</v>
      </c>
      <c r="T220" s="36">
        <v>7488.04</v>
      </c>
      <c r="U220" s="35">
        <v>599</v>
      </c>
      <c r="V220" s="26">
        <v>14067.44</v>
      </c>
      <c r="W220" s="36">
        <v>13456.73</v>
      </c>
      <c r="X220" s="35">
        <v>40</v>
      </c>
      <c r="Y220" s="26">
        <v>17.53</v>
      </c>
      <c r="Z220" s="36">
        <v>17.48</v>
      </c>
      <c r="AA220" s="35">
        <v>52</v>
      </c>
      <c r="AB220" s="26">
        <v>73.209999999999994</v>
      </c>
      <c r="AC220" s="36">
        <v>73.33</v>
      </c>
      <c r="AD220" s="35">
        <v>31</v>
      </c>
      <c r="AE220" s="26">
        <v>73.069999999999993</v>
      </c>
      <c r="AF220" s="36">
        <v>73.790000000000006</v>
      </c>
      <c r="AG220" s="35" t="s">
        <v>400</v>
      </c>
      <c r="AH220" s="26" t="s">
        <v>400</v>
      </c>
      <c r="AI220" s="36" t="s">
        <v>400</v>
      </c>
      <c r="AJ220" s="35" t="s">
        <v>400</v>
      </c>
      <c r="AK220" s="26" t="s">
        <v>400</v>
      </c>
      <c r="AL220" s="36" t="s">
        <v>400</v>
      </c>
      <c r="AM220" s="35">
        <v>342</v>
      </c>
      <c r="AN220" s="26">
        <v>179.21</v>
      </c>
      <c r="AO220" s="36"/>
      <c r="AP220" s="5" t="str">
        <f>COUNTIF(F220:AO220,"s")/3 &amp; " "&amp;25-COUNTBLANK(F220:AO220)/3</f>
        <v>2 24,6666666666667</v>
      </c>
    </row>
    <row r="221" spans="1:42" x14ac:dyDescent="0.2">
      <c r="A221" s="42" t="s">
        <v>829</v>
      </c>
      <c r="B221" s="2" t="s">
        <v>830</v>
      </c>
      <c r="C221" s="35">
        <v>464</v>
      </c>
      <c r="D221" s="26">
        <v>29813.48</v>
      </c>
      <c r="E221" s="36">
        <v>28684.74</v>
      </c>
      <c r="F221" s="35">
        <v>328</v>
      </c>
      <c r="G221" s="26">
        <v>4336.79</v>
      </c>
      <c r="H221" s="36">
        <v>4328.0200000000004</v>
      </c>
      <c r="I221" s="35">
        <v>15</v>
      </c>
      <c r="J221" s="26">
        <v>65.33</v>
      </c>
      <c r="K221" s="36">
        <v>65.77</v>
      </c>
      <c r="L221" s="35">
        <v>133</v>
      </c>
      <c r="M221" s="26">
        <v>975.79</v>
      </c>
      <c r="N221" s="36">
        <v>974.81</v>
      </c>
      <c r="O221" s="35">
        <v>38</v>
      </c>
      <c r="P221" s="26">
        <v>172.19</v>
      </c>
      <c r="Q221" s="36">
        <v>172.41</v>
      </c>
      <c r="R221" s="35">
        <v>365</v>
      </c>
      <c r="S221" s="26">
        <v>7573.96</v>
      </c>
      <c r="T221" s="36">
        <v>7561.19</v>
      </c>
      <c r="U221" s="35">
        <v>443</v>
      </c>
      <c r="V221" s="26">
        <v>16370.71</v>
      </c>
      <c r="W221" s="36">
        <v>15507.38</v>
      </c>
      <c r="X221" s="35">
        <v>138</v>
      </c>
      <c r="Y221" s="26">
        <v>42.09</v>
      </c>
      <c r="Z221" s="36">
        <v>42.12</v>
      </c>
      <c r="AA221" s="35">
        <v>11</v>
      </c>
      <c r="AB221" s="26">
        <v>0.93</v>
      </c>
      <c r="AC221" s="36">
        <v>0.92</v>
      </c>
      <c r="AD221" s="35">
        <v>13</v>
      </c>
      <c r="AE221" s="26">
        <v>16.52</v>
      </c>
      <c r="AF221" s="36">
        <v>13.96</v>
      </c>
      <c r="AG221" s="35"/>
      <c r="AH221" s="26"/>
      <c r="AI221" s="36"/>
      <c r="AJ221" s="35">
        <v>67</v>
      </c>
      <c r="AK221" s="26">
        <v>32.53</v>
      </c>
      <c r="AL221" s="36">
        <v>18.16</v>
      </c>
      <c r="AM221" s="35">
        <v>229</v>
      </c>
      <c r="AN221" s="26">
        <v>226.64</v>
      </c>
      <c r="AO221" s="36"/>
      <c r="AP221" s="5" t="str">
        <f>COUNTIF(F221:AO221,"s")/3 &amp; " "&amp;25-COUNTBLANK(F221:AO221)/3</f>
        <v>0 23,6666666666667</v>
      </c>
    </row>
    <row r="222" spans="1:42" x14ac:dyDescent="0.2">
      <c r="A222" s="42" t="s">
        <v>831</v>
      </c>
      <c r="B222" s="2" t="s">
        <v>832</v>
      </c>
      <c r="C222" s="35">
        <v>322</v>
      </c>
      <c r="D222" s="26">
        <v>19207.32</v>
      </c>
      <c r="E222" s="36">
        <v>19019.650000000001</v>
      </c>
      <c r="F222" s="35">
        <v>257</v>
      </c>
      <c r="G222" s="26">
        <v>9526.7199999999993</v>
      </c>
      <c r="H222" s="36">
        <v>9637.7000000000007</v>
      </c>
      <c r="I222" s="35">
        <v>205</v>
      </c>
      <c r="J222" s="26">
        <v>4725.66</v>
      </c>
      <c r="K222" s="36">
        <v>4784.87</v>
      </c>
      <c r="L222" s="35">
        <v>159</v>
      </c>
      <c r="M222" s="26">
        <v>2142.36</v>
      </c>
      <c r="N222" s="36">
        <v>2170.7399999999998</v>
      </c>
      <c r="O222" s="35">
        <v>21</v>
      </c>
      <c r="P222" s="26">
        <v>223.68</v>
      </c>
      <c r="Q222" s="36">
        <v>227.27</v>
      </c>
      <c r="R222" s="35">
        <v>239</v>
      </c>
      <c r="S222" s="26">
        <v>1208.44</v>
      </c>
      <c r="T222" s="36">
        <v>1201.8499999999999</v>
      </c>
      <c r="U222" s="35">
        <v>141</v>
      </c>
      <c r="V222" s="26">
        <v>636.57000000000005</v>
      </c>
      <c r="W222" s="36">
        <v>593.30999999999995</v>
      </c>
      <c r="X222" s="35">
        <v>7</v>
      </c>
      <c r="Y222" s="26">
        <v>16.62</v>
      </c>
      <c r="Z222" s="36">
        <v>16.760000000000002</v>
      </c>
      <c r="AA222" s="35">
        <v>44</v>
      </c>
      <c r="AB222" s="26">
        <v>156.44</v>
      </c>
      <c r="AC222" s="36">
        <v>158.02000000000001</v>
      </c>
      <c r="AD222" s="35">
        <v>20</v>
      </c>
      <c r="AE222" s="26">
        <v>227.89</v>
      </c>
      <c r="AF222" s="36">
        <v>227.09</v>
      </c>
      <c r="AG222" s="35" t="s">
        <v>400</v>
      </c>
      <c r="AH222" s="26" t="s">
        <v>400</v>
      </c>
      <c r="AI222" s="36" t="s">
        <v>400</v>
      </c>
      <c r="AJ222" s="35" t="s">
        <v>400</v>
      </c>
      <c r="AK222" s="26" t="s">
        <v>400</v>
      </c>
      <c r="AL222" s="36" t="s">
        <v>400</v>
      </c>
      <c r="AM222" s="35">
        <v>129</v>
      </c>
      <c r="AN222" s="26">
        <v>102.78</v>
      </c>
      <c r="AO222" s="36"/>
      <c r="AP222" s="5" t="str">
        <f>COUNTIF(F222:AO222,"s")/3 &amp; " "&amp;25-COUNTBLANK(F222:AO222)/3</f>
        <v>2 24,6666666666667</v>
      </c>
    </row>
    <row r="223" spans="1:42" x14ac:dyDescent="0.2">
      <c r="A223" s="42" t="s">
        <v>833</v>
      </c>
      <c r="B223" s="2" t="s">
        <v>834</v>
      </c>
      <c r="C223" s="35">
        <v>52</v>
      </c>
      <c r="D223" s="26">
        <v>2959.26</v>
      </c>
      <c r="E223" s="36">
        <v>2802.74</v>
      </c>
      <c r="F223" s="35">
        <v>31</v>
      </c>
      <c r="G223" s="26">
        <v>630.30999999999995</v>
      </c>
      <c r="H223" s="36">
        <v>636.83000000000004</v>
      </c>
      <c r="I223" s="35">
        <v>5</v>
      </c>
      <c r="J223" s="26">
        <v>58.18</v>
      </c>
      <c r="K223" s="36">
        <v>58.61</v>
      </c>
      <c r="L223" s="35">
        <v>11</v>
      </c>
      <c r="M223" s="26">
        <v>96.28</v>
      </c>
      <c r="N223" s="36">
        <v>97.47</v>
      </c>
      <c r="O223" s="35">
        <v>4</v>
      </c>
      <c r="P223" s="26">
        <v>19.829999999999998</v>
      </c>
      <c r="Q223" s="36">
        <v>20.34</v>
      </c>
      <c r="R223" s="35">
        <v>34</v>
      </c>
      <c r="S223" s="26">
        <v>505.03</v>
      </c>
      <c r="T223" s="36">
        <v>505.94</v>
      </c>
      <c r="U223" s="35">
        <v>49</v>
      </c>
      <c r="V223" s="26">
        <v>1622.34</v>
      </c>
      <c r="W223" s="36">
        <v>1476.56</v>
      </c>
      <c r="X223" s="35" t="s">
        <v>400</v>
      </c>
      <c r="Y223" s="26" t="s">
        <v>400</v>
      </c>
      <c r="Z223" s="36" t="s">
        <v>400</v>
      </c>
      <c r="AA223" s="35" t="s">
        <v>400</v>
      </c>
      <c r="AB223" s="26" t="s">
        <v>400</v>
      </c>
      <c r="AC223" s="36" t="s">
        <v>400</v>
      </c>
      <c r="AD223" s="35"/>
      <c r="AE223" s="26"/>
      <c r="AF223" s="36"/>
      <c r="AG223" s="35"/>
      <c r="AH223" s="26"/>
      <c r="AI223" s="36"/>
      <c r="AJ223" s="35">
        <v>16</v>
      </c>
      <c r="AK223" s="26">
        <v>17.38</v>
      </c>
      <c r="AL223" s="36">
        <v>4.57</v>
      </c>
      <c r="AM223" s="35">
        <v>20</v>
      </c>
      <c r="AN223" s="26">
        <v>7.49</v>
      </c>
      <c r="AO223" s="36"/>
      <c r="AP223" s="5" t="str">
        <f>COUNTIF(F223:AO223,"s")/3 &amp; " "&amp;25-COUNTBLANK(F223:AO223)/3</f>
        <v>2 22,6666666666667</v>
      </c>
    </row>
    <row r="224" spans="1:42" x14ac:dyDescent="0.2">
      <c r="A224" s="42" t="s">
        <v>835</v>
      </c>
      <c r="B224" s="2" t="s">
        <v>836</v>
      </c>
      <c r="C224" s="35">
        <v>76</v>
      </c>
      <c r="D224" s="26">
        <v>4643.6499999999996</v>
      </c>
      <c r="E224" s="36">
        <v>4512.03</v>
      </c>
      <c r="F224" s="35">
        <v>34</v>
      </c>
      <c r="G224" s="26">
        <v>471.36</v>
      </c>
      <c r="H224" s="36">
        <v>471.54</v>
      </c>
      <c r="I224" s="35">
        <v>5</v>
      </c>
      <c r="J224" s="26">
        <v>19.29</v>
      </c>
      <c r="K224" s="36">
        <v>19.260000000000002</v>
      </c>
      <c r="L224" s="35">
        <v>6</v>
      </c>
      <c r="M224" s="26">
        <v>32.909999999999997</v>
      </c>
      <c r="N224" s="36">
        <v>32.619999999999997</v>
      </c>
      <c r="O224" s="35">
        <v>8</v>
      </c>
      <c r="P224" s="26">
        <v>29.51</v>
      </c>
      <c r="Q224" s="36">
        <v>29.45</v>
      </c>
      <c r="R224" s="35">
        <v>43</v>
      </c>
      <c r="S224" s="26">
        <v>870.41</v>
      </c>
      <c r="T224" s="36">
        <v>868.71</v>
      </c>
      <c r="U224" s="35">
        <v>74</v>
      </c>
      <c r="V224" s="26">
        <v>3165.84</v>
      </c>
      <c r="W224" s="36">
        <v>3059.53</v>
      </c>
      <c r="X224" s="35">
        <v>3</v>
      </c>
      <c r="Y224" s="26">
        <v>0.41</v>
      </c>
      <c r="Z224" s="36">
        <v>0.41</v>
      </c>
      <c r="AA224" s="35">
        <v>3</v>
      </c>
      <c r="AB224" s="26">
        <v>0.47</v>
      </c>
      <c r="AC224" s="36">
        <v>0.47</v>
      </c>
      <c r="AD224" s="35">
        <v>4</v>
      </c>
      <c r="AE224" s="26">
        <v>5.7</v>
      </c>
      <c r="AF224" s="36">
        <v>5.65</v>
      </c>
      <c r="AG224" s="35"/>
      <c r="AH224" s="26"/>
      <c r="AI224" s="36"/>
      <c r="AJ224" s="35">
        <v>10</v>
      </c>
      <c r="AK224" s="26">
        <v>25.87</v>
      </c>
      <c r="AL224" s="36">
        <v>24.39</v>
      </c>
      <c r="AM224" s="35">
        <v>29</v>
      </c>
      <c r="AN224" s="26">
        <v>21.88</v>
      </c>
      <c r="AO224" s="36"/>
      <c r="AP224" s="5" t="str">
        <f>COUNTIF(F224:AO224,"s")/3 &amp; " "&amp;25-COUNTBLANK(F224:AO224)/3</f>
        <v>0 23,6666666666667</v>
      </c>
    </row>
    <row r="225" spans="1:42" x14ac:dyDescent="0.2">
      <c r="A225" s="42" t="s">
        <v>837</v>
      </c>
      <c r="B225" s="2" t="s">
        <v>838</v>
      </c>
      <c r="C225" s="35">
        <v>160</v>
      </c>
      <c r="D225" s="26">
        <v>10022.549999999999</v>
      </c>
      <c r="E225" s="36">
        <v>9697.43</v>
      </c>
      <c r="F225" s="35">
        <v>104</v>
      </c>
      <c r="G225" s="26">
        <v>2904.46</v>
      </c>
      <c r="H225" s="36">
        <v>2937.22</v>
      </c>
      <c r="I225" s="35">
        <v>37</v>
      </c>
      <c r="J225" s="26">
        <v>503.84</v>
      </c>
      <c r="K225" s="36">
        <v>507.89</v>
      </c>
      <c r="L225" s="35">
        <v>61</v>
      </c>
      <c r="M225" s="26">
        <v>637.83000000000004</v>
      </c>
      <c r="N225" s="36">
        <v>643.84</v>
      </c>
      <c r="O225" s="35">
        <v>16</v>
      </c>
      <c r="P225" s="26">
        <v>168.04</v>
      </c>
      <c r="Q225" s="36">
        <v>169.96</v>
      </c>
      <c r="R225" s="35">
        <v>108</v>
      </c>
      <c r="S225" s="26">
        <v>1159.57</v>
      </c>
      <c r="T225" s="36">
        <v>1166.46</v>
      </c>
      <c r="U225" s="35">
        <v>132</v>
      </c>
      <c r="V225" s="26">
        <v>4454.54</v>
      </c>
      <c r="W225" s="36">
        <v>4208.46</v>
      </c>
      <c r="X225" s="35" t="s">
        <v>400</v>
      </c>
      <c r="Y225" s="26" t="s">
        <v>400</v>
      </c>
      <c r="Z225" s="36" t="s">
        <v>400</v>
      </c>
      <c r="AA225" s="35">
        <v>8</v>
      </c>
      <c r="AB225" s="26">
        <v>9.41</v>
      </c>
      <c r="AC225" s="36">
        <v>9.6300000000000008</v>
      </c>
      <c r="AD225" s="35">
        <v>8</v>
      </c>
      <c r="AE225" s="26">
        <v>4.99</v>
      </c>
      <c r="AF225" s="36">
        <v>4.9000000000000004</v>
      </c>
      <c r="AG225" s="35" t="s">
        <v>400</v>
      </c>
      <c r="AH225" s="26" t="s">
        <v>400</v>
      </c>
      <c r="AI225" s="36" t="s">
        <v>400</v>
      </c>
      <c r="AJ225" s="35">
        <v>77</v>
      </c>
      <c r="AK225" s="26">
        <v>110.39</v>
      </c>
      <c r="AL225" s="36">
        <v>41.27</v>
      </c>
      <c r="AM225" s="35">
        <v>64</v>
      </c>
      <c r="AN225" s="26">
        <v>61.92</v>
      </c>
      <c r="AO225" s="36"/>
      <c r="AP225" s="5" t="str">
        <f>COUNTIF(F225:AO225,"s")/3 &amp; " "&amp;25-COUNTBLANK(F225:AO225)/3</f>
        <v>2 24,6666666666667</v>
      </c>
    </row>
    <row r="226" spans="1:42" x14ac:dyDescent="0.2">
      <c r="A226" s="42" t="s">
        <v>839</v>
      </c>
      <c r="B226" s="2" t="s">
        <v>840</v>
      </c>
      <c r="C226" s="35">
        <v>292</v>
      </c>
      <c r="D226" s="26">
        <v>14620.27</v>
      </c>
      <c r="E226" s="36">
        <v>14493.82</v>
      </c>
      <c r="F226" s="35">
        <v>219</v>
      </c>
      <c r="G226" s="26">
        <v>6459.05</v>
      </c>
      <c r="H226" s="36">
        <v>6551.37</v>
      </c>
      <c r="I226" s="35">
        <v>136</v>
      </c>
      <c r="J226" s="26">
        <v>2387.44</v>
      </c>
      <c r="K226" s="36">
        <v>2418.54</v>
      </c>
      <c r="L226" s="35">
        <v>153</v>
      </c>
      <c r="M226" s="26">
        <v>1601.6</v>
      </c>
      <c r="N226" s="36">
        <v>1628.25</v>
      </c>
      <c r="O226" s="35">
        <v>21</v>
      </c>
      <c r="P226" s="26">
        <v>162.46</v>
      </c>
      <c r="Q226" s="36">
        <v>163.38</v>
      </c>
      <c r="R226" s="35">
        <v>195</v>
      </c>
      <c r="S226" s="26">
        <v>1311.75</v>
      </c>
      <c r="T226" s="36">
        <v>1315.83</v>
      </c>
      <c r="U226" s="35">
        <v>189</v>
      </c>
      <c r="V226" s="26">
        <v>2167.2199999999998</v>
      </c>
      <c r="W226" s="36">
        <v>2110.94</v>
      </c>
      <c r="X226" s="35">
        <v>4</v>
      </c>
      <c r="Y226" s="26">
        <v>0.53</v>
      </c>
      <c r="Z226" s="36">
        <v>0.69</v>
      </c>
      <c r="AA226" s="35">
        <v>33</v>
      </c>
      <c r="AB226" s="26">
        <v>55.76</v>
      </c>
      <c r="AC226" s="36">
        <v>56.26</v>
      </c>
      <c r="AD226" s="35">
        <v>16</v>
      </c>
      <c r="AE226" s="26">
        <v>223.01</v>
      </c>
      <c r="AF226" s="36">
        <v>223.44</v>
      </c>
      <c r="AG226" s="35">
        <v>3</v>
      </c>
      <c r="AH226" s="26">
        <v>7.97</v>
      </c>
      <c r="AI226" s="36">
        <v>8.24</v>
      </c>
      <c r="AJ226" s="35">
        <v>180</v>
      </c>
      <c r="AK226" s="26">
        <v>201.4</v>
      </c>
      <c r="AL226" s="36">
        <v>16.88</v>
      </c>
      <c r="AM226" s="35">
        <v>101</v>
      </c>
      <c r="AN226" s="26">
        <v>42.08</v>
      </c>
      <c r="AO226" s="36"/>
      <c r="AP226" s="5" t="str">
        <f>COUNTIF(F226:AO226,"s")/3 &amp; " "&amp;25-COUNTBLANK(F226:AO226)/3</f>
        <v>0 24,6666666666667</v>
      </c>
    </row>
    <row r="227" spans="1:42" x14ac:dyDescent="0.2">
      <c r="A227" s="42" t="s">
        <v>841</v>
      </c>
      <c r="B227" s="2" t="s">
        <v>842</v>
      </c>
      <c r="C227" s="35">
        <v>481</v>
      </c>
      <c r="D227" s="26">
        <v>26374</v>
      </c>
      <c r="E227" s="36">
        <v>26071.53</v>
      </c>
      <c r="F227" s="35">
        <v>381</v>
      </c>
      <c r="G227" s="26">
        <v>11739.3</v>
      </c>
      <c r="H227" s="36">
        <v>11862.35</v>
      </c>
      <c r="I227" s="35">
        <v>264</v>
      </c>
      <c r="J227" s="26">
        <v>4558.78</v>
      </c>
      <c r="K227" s="36">
        <v>4610.87</v>
      </c>
      <c r="L227" s="35">
        <v>263</v>
      </c>
      <c r="M227" s="26">
        <v>2644.28</v>
      </c>
      <c r="N227" s="36">
        <v>2671.02</v>
      </c>
      <c r="O227" s="35">
        <v>40</v>
      </c>
      <c r="P227" s="26">
        <v>429.98</v>
      </c>
      <c r="Q227" s="36">
        <v>434.84</v>
      </c>
      <c r="R227" s="35">
        <v>373</v>
      </c>
      <c r="S227" s="26">
        <v>2831.48</v>
      </c>
      <c r="T227" s="36">
        <v>2832.19</v>
      </c>
      <c r="U227" s="35">
        <v>315</v>
      </c>
      <c r="V227" s="26">
        <v>3035.5</v>
      </c>
      <c r="W227" s="36">
        <v>2910.35</v>
      </c>
      <c r="X227" s="35">
        <v>13</v>
      </c>
      <c r="Y227" s="26">
        <v>7.04</v>
      </c>
      <c r="Z227" s="36">
        <v>7.46</v>
      </c>
      <c r="AA227" s="35">
        <v>148</v>
      </c>
      <c r="AB227" s="26">
        <v>534.4</v>
      </c>
      <c r="AC227" s="36">
        <v>541.38</v>
      </c>
      <c r="AD227" s="35">
        <v>30</v>
      </c>
      <c r="AE227" s="26">
        <v>127.46</v>
      </c>
      <c r="AF227" s="36">
        <v>127.73</v>
      </c>
      <c r="AG227" s="35" t="s">
        <v>400</v>
      </c>
      <c r="AH227" s="26" t="s">
        <v>400</v>
      </c>
      <c r="AI227" s="36" t="s">
        <v>400</v>
      </c>
      <c r="AJ227" s="35" t="s">
        <v>400</v>
      </c>
      <c r="AK227" s="26" t="s">
        <v>400</v>
      </c>
      <c r="AL227" s="36" t="s">
        <v>400</v>
      </c>
      <c r="AM227" s="35">
        <v>204</v>
      </c>
      <c r="AN227" s="26">
        <v>116.93</v>
      </c>
      <c r="AO227" s="36"/>
      <c r="AP227" s="5" t="str">
        <f>COUNTIF(F227:AO227,"s")/3 &amp; " "&amp;25-COUNTBLANK(F227:AO227)/3</f>
        <v>2 24,6666666666667</v>
      </c>
    </row>
    <row r="228" spans="1:42" x14ac:dyDescent="0.2">
      <c r="A228" s="42" t="s">
        <v>843</v>
      </c>
      <c r="B228" s="2" t="s">
        <v>844</v>
      </c>
      <c r="C228" s="35">
        <v>182</v>
      </c>
      <c r="D228" s="26">
        <v>10081.92</v>
      </c>
      <c r="E228" s="36">
        <v>9974.92</v>
      </c>
      <c r="F228" s="35">
        <v>124</v>
      </c>
      <c r="G228" s="26">
        <v>5225.09</v>
      </c>
      <c r="H228" s="36">
        <v>5274.77</v>
      </c>
      <c r="I228" s="35">
        <v>82</v>
      </c>
      <c r="J228" s="26">
        <v>1672.8</v>
      </c>
      <c r="K228" s="36">
        <v>1688.99</v>
      </c>
      <c r="L228" s="35">
        <v>80</v>
      </c>
      <c r="M228" s="26">
        <v>1043.05</v>
      </c>
      <c r="N228" s="36">
        <v>1052.47</v>
      </c>
      <c r="O228" s="35">
        <v>11</v>
      </c>
      <c r="P228" s="26">
        <v>82.11</v>
      </c>
      <c r="Q228" s="36">
        <v>82.62</v>
      </c>
      <c r="R228" s="35">
        <v>130</v>
      </c>
      <c r="S228" s="26">
        <v>949.02</v>
      </c>
      <c r="T228" s="36">
        <v>952.61</v>
      </c>
      <c r="U228" s="35">
        <v>99</v>
      </c>
      <c r="V228" s="26">
        <v>499.31</v>
      </c>
      <c r="W228" s="36">
        <v>459.4</v>
      </c>
      <c r="X228" s="35" t="s">
        <v>400</v>
      </c>
      <c r="Y228" s="26" t="s">
        <v>400</v>
      </c>
      <c r="Z228" s="36" t="s">
        <v>400</v>
      </c>
      <c r="AA228" s="35">
        <v>12</v>
      </c>
      <c r="AB228" s="26">
        <v>50.1</v>
      </c>
      <c r="AC228" s="36">
        <v>50.6</v>
      </c>
      <c r="AD228" s="35">
        <v>27</v>
      </c>
      <c r="AE228" s="26">
        <v>400.21</v>
      </c>
      <c r="AF228" s="36">
        <v>400.38</v>
      </c>
      <c r="AG228" s="35">
        <v>3</v>
      </c>
      <c r="AH228" s="26">
        <v>12.08</v>
      </c>
      <c r="AI228" s="36">
        <v>12.37</v>
      </c>
      <c r="AJ228" s="35" t="s">
        <v>400</v>
      </c>
      <c r="AK228" s="26" t="s">
        <v>400</v>
      </c>
      <c r="AL228" s="36" t="s">
        <v>400</v>
      </c>
      <c r="AM228" s="35">
        <v>75</v>
      </c>
      <c r="AN228" s="26">
        <v>48.6</v>
      </c>
      <c r="AO228" s="36"/>
      <c r="AP228" s="5" t="str">
        <f>COUNTIF(F228:AO228,"s")/3 &amp; " "&amp;25-COUNTBLANK(F228:AO228)/3</f>
        <v>2 24,6666666666667</v>
      </c>
    </row>
    <row r="229" spans="1:42" x14ac:dyDescent="0.2">
      <c r="A229" s="42" t="s">
        <v>845</v>
      </c>
      <c r="B229" s="2" t="s">
        <v>846</v>
      </c>
      <c r="C229" s="35">
        <v>122</v>
      </c>
      <c r="D229" s="26">
        <v>3511.11</v>
      </c>
      <c r="E229" s="36">
        <v>3468.35</v>
      </c>
      <c r="F229" s="35">
        <v>78</v>
      </c>
      <c r="G229" s="26">
        <v>1117.46</v>
      </c>
      <c r="H229" s="36">
        <v>1128.92</v>
      </c>
      <c r="I229" s="35">
        <v>29</v>
      </c>
      <c r="J229" s="26">
        <v>303.29000000000002</v>
      </c>
      <c r="K229" s="36">
        <v>304.14999999999998</v>
      </c>
      <c r="L229" s="35">
        <v>44</v>
      </c>
      <c r="M229" s="26">
        <v>269.89999999999998</v>
      </c>
      <c r="N229" s="36">
        <v>272.72000000000003</v>
      </c>
      <c r="O229" s="35">
        <v>11</v>
      </c>
      <c r="P229" s="26">
        <v>84.13</v>
      </c>
      <c r="Q229" s="36">
        <v>85.06</v>
      </c>
      <c r="R229" s="35">
        <v>73</v>
      </c>
      <c r="S229" s="26">
        <v>563.14</v>
      </c>
      <c r="T229" s="36">
        <v>565.65</v>
      </c>
      <c r="U229" s="35">
        <v>90</v>
      </c>
      <c r="V229" s="26">
        <v>1040.56</v>
      </c>
      <c r="W229" s="36">
        <v>1019.16</v>
      </c>
      <c r="X229" s="35"/>
      <c r="Y229" s="26"/>
      <c r="Z229" s="36"/>
      <c r="AA229" s="35">
        <v>4</v>
      </c>
      <c r="AB229" s="26">
        <v>3.41</v>
      </c>
      <c r="AC229" s="36">
        <v>3.46</v>
      </c>
      <c r="AD229" s="35">
        <v>12</v>
      </c>
      <c r="AE229" s="26">
        <v>76.760000000000005</v>
      </c>
      <c r="AF229" s="36">
        <v>77.2</v>
      </c>
      <c r="AG229" s="35"/>
      <c r="AH229" s="26"/>
      <c r="AI229" s="36"/>
      <c r="AJ229" s="35">
        <v>55</v>
      </c>
      <c r="AK229" s="26">
        <v>37.369999999999997</v>
      </c>
      <c r="AL229" s="36">
        <v>12.03</v>
      </c>
      <c r="AM229" s="35">
        <v>32</v>
      </c>
      <c r="AN229" s="26">
        <v>15.09</v>
      </c>
      <c r="AO229" s="36"/>
      <c r="AP229" s="5" t="str">
        <f>COUNTIF(F229:AO229,"s")/3 &amp; " "&amp;25-COUNTBLANK(F229:AO229)/3</f>
        <v>0 22,6666666666667</v>
      </c>
    </row>
    <row r="230" spans="1:42" x14ac:dyDescent="0.2">
      <c r="A230" s="42" t="s">
        <v>847</v>
      </c>
      <c r="B230" s="2" t="s">
        <v>848</v>
      </c>
      <c r="C230" s="35">
        <v>510</v>
      </c>
      <c r="D230" s="26">
        <v>29866.21</v>
      </c>
      <c r="E230" s="36">
        <v>29427.19</v>
      </c>
      <c r="F230" s="35">
        <v>323</v>
      </c>
      <c r="G230" s="26">
        <v>11687.43</v>
      </c>
      <c r="H230" s="36">
        <v>11849.7</v>
      </c>
      <c r="I230" s="35">
        <v>222</v>
      </c>
      <c r="J230" s="26">
        <v>4620.29</v>
      </c>
      <c r="K230" s="36">
        <v>4668.8</v>
      </c>
      <c r="L230" s="35">
        <v>259</v>
      </c>
      <c r="M230" s="26">
        <v>3000.56</v>
      </c>
      <c r="N230" s="36">
        <v>3030.66</v>
      </c>
      <c r="O230" s="35">
        <v>35</v>
      </c>
      <c r="P230" s="26">
        <v>174.33</v>
      </c>
      <c r="Q230" s="36">
        <v>174.81</v>
      </c>
      <c r="R230" s="35">
        <v>391</v>
      </c>
      <c r="S230" s="26">
        <v>2998.08</v>
      </c>
      <c r="T230" s="36">
        <v>3000.86</v>
      </c>
      <c r="U230" s="35">
        <v>349</v>
      </c>
      <c r="V230" s="26">
        <v>4272.1000000000004</v>
      </c>
      <c r="W230" s="36">
        <v>4087.92</v>
      </c>
      <c r="X230" s="35">
        <v>6</v>
      </c>
      <c r="Y230" s="26">
        <v>7.66</v>
      </c>
      <c r="Z230" s="36">
        <v>8.4</v>
      </c>
      <c r="AA230" s="35">
        <v>27</v>
      </c>
      <c r="AB230" s="26">
        <v>46.03</v>
      </c>
      <c r="AC230" s="36">
        <v>46.75</v>
      </c>
      <c r="AD230" s="35">
        <v>151</v>
      </c>
      <c r="AE230" s="26">
        <v>2447.7399999999998</v>
      </c>
      <c r="AF230" s="36">
        <v>2477.87</v>
      </c>
      <c r="AG230" s="35">
        <v>6</v>
      </c>
      <c r="AH230" s="26">
        <v>18.78</v>
      </c>
      <c r="AI230" s="36">
        <v>19.03</v>
      </c>
      <c r="AJ230" s="35">
        <v>284</v>
      </c>
      <c r="AK230" s="26">
        <v>404.63</v>
      </c>
      <c r="AL230" s="36">
        <v>62.39</v>
      </c>
      <c r="AM230" s="35">
        <v>230</v>
      </c>
      <c r="AN230" s="26">
        <v>188.58</v>
      </c>
      <c r="AO230" s="36"/>
      <c r="AP230" s="5" t="str">
        <f>COUNTIF(F230:AO230,"s")/3 &amp; " "&amp;25-COUNTBLANK(F230:AO230)/3</f>
        <v>0 24,6666666666667</v>
      </c>
    </row>
    <row r="231" spans="1:42" x14ac:dyDescent="0.2">
      <c r="A231" s="42" t="s">
        <v>849</v>
      </c>
      <c r="B231" s="2" t="s">
        <v>850</v>
      </c>
      <c r="C231" s="35">
        <v>60</v>
      </c>
      <c r="D231" s="26">
        <v>896.42</v>
      </c>
      <c r="E231" s="36">
        <v>890.2</v>
      </c>
      <c r="F231" s="35">
        <v>34</v>
      </c>
      <c r="G231" s="26">
        <v>433.07</v>
      </c>
      <c r="H231" s="36">
        <v>437.91</v>
      </c>
      <c r="I231" s="35">
        <v>9</v>
      </c>
      <c r="J231" s="26">
        <v>84.02</v>
      </c>
      <c r="K231" s="36">
        <v>85.24</v>
      </c>
      <c r="L231" s="35">
        <v>21</v>
      </c>
      <c r="M231" s="26">
        <v>112.04</v>
      </c>
      <c r="N231" s="36">
        <v>112.82</v>
      </c>
      <c r="O231" s="35">
        <v>4</v>
      </c>
      <c r="P231" s="26">
        <v>14.92</v>
      </c>
      <c r="Q231" s="36">
        <v>14.92</v>
      </c>
      <c r="R231" s="35">
        <v>38</v>
      </c>
      <c r="S231" s="26">
        <v>135.37</v>
      </c>
      <c r="T231" s="36">
        <v>135.03</v>
      </c>
      <c r="U231" s="35">
        <v>29</v>
      </c>
      <c r="V231" s="26">
        <v>95.75</v>
      </c>
      <c r="W231" s="36">
        <v>93.23</v>
      </c>
      <c r="X231" s="35"/>
      <c r="Y231" s="26"/>
      <c r="Z231" s="36"/>
      <c r="AA231" s="35" t="s">
        <v>400</v>
      </c>
      <c r="AB231" s="26" t="s">
        <v>400</v>
      </c>
      <c r="AC231" s="36" t="s">
        <v>400</v>
      </c>
      <c r="AD231" s="35">
        <v>3</v>
      </c>
      <c r="AE231" s="26">
        <v>3.28</v>
      </c>
      <c r="AF231" s="36">
        <v>3.28</v>
      </c>
      <c r="AG231" s="35" t="s">
        <v>400</v>
      </c>
      <c r="AH231" s="26" t="s">
        <v>400</v>
      </c>
      <c r="AI231" s="36" t="s">
        <v>400</v>
      </c>
      <c r="AJ231" s="35">
        <v>25</v>
      </c>
      <c r="AK231" s="26">
        <v>15.86</v>
      </c>
      <c r="AL231" s="36">
        <v>7.33</v>
      </c>
      <c r="AM231" s="35">
        <v>8</v>
      </c>
      <c r="AN231" s="26">
        <v>1.67</v>
      </c>
      <c r="AO231" s="36"/>
      <c r="AP231" s="5" t="str">
        <f>COUNTIF(F231:AO231,"s")/3 &amp; " "&amp;25-COUNTBLANK(F231:AO231)/3</f>
        <v>2 23,6666666666667</v>
      </c>
    </row>
    <row r="232" spans="1:42" x14ac:dyDescent="0.2">
      <c r="A232" s="42" t="s">
        <v>851</v>
      </c>
      <c r="B232" s="2" t="s">
        <v>852</v>
      </c>
      <c r="C232" s="35">
        <v>29</v>
      </c>
      <c r="D232" s="26">
        <v>401.73</v>
      </c>
      <c r="E232" s="36">
        <v>391.46</v>
      </c>
      <c r="F232" s="35">
        <v>12</v>
      </c>
      <c r="G232" s="26">
        <v>90.75</v>
      </c>
      <c r="H232" s="36">
        <v>90.71</v>
      </c>
      <c r="I232" s="35">
        <v>5</v>
      </c>
      <c r="J232" s="26">
        <v>13.4</v>
      </c>
      <c r="K232" s="36">
        <v>13.42</v>
      </c>
      <c r="L232" s="35">
        <v>4</v>
      </c>
      <c r="M232" s="26">
        <v>16.97</v>
      </c>
      <c r="N232" s="36">
        <v>17.05</v>
      </c>
      <c r="O232" s="35" t="s">
        <v>400</v>
      </c>
      <c r="P232" s="26" t="s">
        <v>400</v>
      </c>
      <c r="Q232" s="36" t="s">
        <v>400</v>
      </c>
      <c r="R232" s="35">
        <v>16</v>
      </c>
      <c r="S232" s="26">
        <v>60.56</v>
      </c>
      <c r="T232" s="36">
        <v>60.64</v>
      </c>
      <c r="U232" s="35">
        <v>22</v>
      </c>
      <c r="V232" s="26">
        <v>216.28</v>
      </c>
      <c r="W232" s="36">
        <v>206.82</v>
      </c>
      <c r="X232" s="35"/>
      <c r="Y232" s="26"/>
      <c r="Z232" s="36"/>
      <c r="AA232" s="35"/>
      <c r="AB232" s="26"/>
      <c r="AC232" s="36"/>
      <c r="AD232" s="35"/>
      <c r="AE232" s="26"/>
      <c r="AF232" s="36"/>
      <c r="AG232" s="35"/>
      <c r="AH232" s="26"/>
      <c r="AI232" s="36"/>
      <c r="AJ232" s="35" t="s">
        <v>400</v>
      </c>
      <c r="AK232" s="26" t="s">
        <v>400</v>
      </c>
      <c r="AL232" s="36" t="s">
        <v>400</v>
      </c>
      <c r="AM232" s="35">
        <v>4</v>
      </c>
      <c r="AN232" s="26">
        <v>0.35</v>
      </c>
      <c r="AO232" s="36"/>
      <c r="AP232" s="5" t="str">
        <f>COUNTIF(F232:AO232,"s")/3 &amp; " "&amp;25-COUNTBLANK(F232:AO232)/3</f>
        <v>2 20,6666666666667</v>
      </c>
    </row>
    <row r="233" spans="1:42" x14ac:dyDescent="0.2">
      <c r="A233" s="42" t="s">
        <v>853</v>
      </c>
      <c r="B233" s="2" t="s">
        <v>854</v>
      </c>
      <c r="C233" s="35">
        <v>104</v>
      </c>
      <c r="D233" s="26">
        <v>4231.68</v>
      </c>
      <c r="E233" s="36">
        <v>4172.46</v>
      </c>
      <c r="F233" s="35">
        <v>72</v>
      </c>
      <c r="G233" s="26">
        <v>1702.98</v>
      </c>
      <c r="H233" s="36">
        <v>1713.03</v>
      </c>
      <c r="I233" s="35">
        <v>27</v>
      </c>
      <c r="J233" s="26">
        <v>355.6</v>
      </c>
      <c r="K233" s="36">
        <v>357.96</v>
      </c>
      <c r="L233" s="35">
        <v>38</v>
      </c>
      <c r="M233" s="26">
        <v>370.8</v>
      </c>
      <c r="N233" s="36">
        <v>371.97</v>
      </c>
      <c r="O233" s="35">
        <v>8</v>
      </c>
      <c r="P233" s="26">
        <v>36.46</v>
      </c>
      <c r="Q233" s="36">
        <v>36.770000000000003</v>
      </c>
      <c r="R233" s="35">
        <v>69</v>
      </c>
      <c r="S233" s="26">
        <v>634.32000000000005</v>
      </c>
      <c r="T233" s="36">
        <v>633.97</v>
      </c>
      <c r="U233" s="35">
        <v>72</v>
      </c>
      <c r="V233" s="26">
        <v>989.68</v>
      </c>
      <c r="W233" s="36">
        <v>961.43</v>
      </c>
      <c r="X233" s="35" t="s">
        <v>400</v>
      </c>
      <c r="Y233" s="26" t="s">
        <v>400</v>
      </c>
      <c r="Z233" s="36" t="s">
        <v>400</v>
      </c>
      <c r="AA233" s="35">
        <v>19</v>
      </c>
      <c r="AB233" s="26">
        <v>64.37</v>
      </c>
      <c r="AC233" s="36">
        <v>64.7</v>
      </c>
      <c r="AD233" s="35">
        <v>6</v>
      </c>
      <c r="AE233" s="26">
        <v>26.98</v>
      </c>
      <c r="AF233" s="36">
        <v>26.89</v>
      </c>
      <c r="AG233" s="35"/>
      <c r="AH233" s="26"/>
      <c r="AI233" s="36"/>
      <c r="AJ233" s="35" t="s">
        <v>400</v>
      </c>
      <c r="AK233" s="26" t="s">
        <v>400</v>
      </c>
      <c r="AL233" s="36" t="s">
        <v>400</v>
      </c>
      <c r="AM233" s="35">
        <v>36</v>
      </c>
      <c r="AN233" s="26">
        <v>22.94</v>
      </c>
      <c r="AO233" s="36"/>
      <c r="AP233" s="5" t="str">
        <f>COUNTIF(F233:AO233,"s")/3 &amp; " "&amp;25-COUNTBLANK(F233:AO233)/3</f>
        <v>2 23,6666666666667</v>
      </c>
    </row>
    <row r="234" spans="1:42" x14ac:dyDescent="0.2">
      <c r="A234" s="42" t="s">
        <v>855</v>
      </c>
      <c r="B234" s="2" t="s">
        <v>856</v>
      </c>
      <c r="C234" s="35">
        <v>18</v>
      </c>
      <c r="D234" s="26">
        <v>688.11</v>
      </c>
      <c r="E234" s="36">
        <v>662.69</v>
      </c>
      <c r="F234" s="35">
        <v>5</v>
      </c>
      <c r="G234" s="26">
        <v>36.020000000000003</v>
      </c>
      <c r="H234" s="36">
        <v>36.42</v>
      </c>
      <c r="I234" s="35" t="s">
        <v>400</v>
      </c>
      <c r="J234" s="26" t="s">
        <v>400</v>
      </c>
      <c r="K234" s="36" t="s">
        <v>400</v>
      </c>
      <c r="L234" s="35" t="s">
        <v>400</v>
      </c>
      <c r="M234" s="26" t="s">
        <v>400</v>
      </c>
      <c r="N234" s="36" t="s">
        <v>400</v>
      </c>
      <c r="O234" s="35" t="s">
        <v>400</v>
      </c>
      <c r="P234" s="26" t="s">
        <v>400</v>
      </c>
      <c r="Q234" s="36" t="s">
        <v>400</v>
      </c>
      <c r="R234" s="35">
        <v>10</v>
      </c>
      <c r="S234" s="26">
        <v>75.75</v>
      </c>
      <c r="T234" s="36">
        <v>75.44</v>
      </c>
      <c r="U234" s="35">
        <v>17</v>
      </c>
      <c r="V234" s="26">
        <v>565.48</v>
      </c>
      <c r="W234" s="36">
        <v>544.39</v>
      </c>
      <c r="X234" s="35" t="s">
        <v>400</v>
      </c>
      <c r="Y234" s="26" t="s">
        <v>400</v>
      </c>
      <c r="Z234" s="36" t="s">
        <v>400</v>
      </c>
      <c r="AA234" s="35"/>
      <c r="AB234" s="26"/>
      <c r="AC234" s="36"/>
      <c r="AD234" s="35" t="s">
        <v>400</v>
      </c>
      <c r="AE234" s="26" t="s">
        <v>400</v>
      </c>
      <c r="AF234" s="36" t="s">
        <v>400</v>
      </c>
      <c r="AG234" s="35"/>
      <c r="AH234" s="26"/>
      <c r="AI234" s="36"/>
      <c r="AJ234" s="35" t="s">
        <v>400</v>
      </c>
      <c r="AK234" s="26" t="s">
        <v>400</v>
      </c>
      <c r="AL234" s="36" t="s">
        <v>400</v>
      </c>
      <c r="AM234" s="35">
        <v>7</v>
      </c>
      <c r="AN234" s="26">
        <v>3.96</v>
      </c>
      <c r="AO234" s="36"/>
      <c r="AP234" s="5" t="str">
        <f>COUNTIF(F234:AO234,"s")/3 &amp; " "&amp;25-COUNTBLANK(F234:AO234)/3</f>
        <v>6 22,6666666666667</v>
      </c>
    </row>
    <row r="235" spans="1:42" x14ac:dyDescent="0.2">
      <c r="A235" s="42" t="s">
        <v>857</v>
      </c>
      <c r="B235" s="2" t="s">
        <v>858</v>
      </c>
      <c r="C235" s="35">
        <v>323</v>
      </c>
      <c r="D235" s="26">
        <v>11307.78</v>
      </c>
      <c r="E235" s="36">
        <v>11071.62</v>
      </c>
      <c r="F235" s="35">
        <v>204</v>
      </c>
      <c r="G235" s="26">
        <v>4619.6099999999997</v>
      </c>
      <c r="H235" s="36">
        <v>4646.99</v>
      </c>
      <c r="I235" s="35">
        <v>97</v>
      </c>
      <c r="J235" s="26">
        <v>803.41</v>
      </c>
      <c r="K235" s="36">
        <v>809.04</v>
      </c>
      <c r="L235" s="35">
        <v>127</v>
      </c>
      <c r="M235" s="26">
        <v>994.41</v>
      </c>
      <c r="N235" s="36">
        <v>998.72</v>
      </c>
      <c r="O235" s="35">
        <v>25</v>
      </c>
      <c r="P235" s="26">
        <v>98.35</v>
      </c>
      <c r="Q235" s="36">
        <v>98.95</v>
      </c>
      <c r="R235" s="35">
        <v>226</v>
      </c>
      <c r="S235" s="26">
        <v>1485.32</v>
      </c>
      <c r="T235" s="36">
        <v>1476.27</v>
      </c>
      <c r="U235" s="35">
        <v>220</v>
      </c>
      <c r="V235" s="26">
        <v>2879.53</v>
      </c>
      <c r="W235" s="36">
        <v>2760.93</v>
      </c>
      <c r="X235" s="35">
        <v>14</v>
      </c>
      <c r="Y235" s="26">
        <v>32.28</v>
      </c>
      <c r="Z235" s="36">
        <v>32.26</v>
      </c>
      <c r="AA235" s="35">
        <v>25</v>
      </c>
      <c r="AB235" s="26">
        <v>34.200000000000003</v>
      </c>
      <c r="AC235" s="36">
        <v>34.31</v>
      </c>
      <c r="AD235" s="35">
        <v>27</v>
      </c>
      <c r="AE235" s="26">
        <v>199.77</v>
      </c>
      <c r="AF235" s="36">
        <v>199.55</v>
      </c>
      <c r="AG235" s="35"/>
      <c r="AH235" s="26"/>
      <c r="AI235" s="36"/>
      <c r="AJ235" s="35">
        <v>125</v>
      </c>
      <c r="AK235" s="26">
        <v>73.81</v>
      </c>
      <c r="AL235" s="36">
        <v>14.6</v>
      </c>
      <c r="AM235" s="35">
        <v>91</v>
      </c>
      <c r="AN235" s="26">
        <v>87.09</v>
      </c>
      <c r="AO235" s="36"/>
      <c r="AP235" s="5" t="str">
        <f>COUNTIF(F235:AO235,"s")/3 &amp; " "&amp;25-COUNTBLANK(F235:AO235)/3</f>
        <v>0 23,6666666666667</v>
      </c>
    </row>
    <row r="236" spans="1:42" x14ac:dyDescent="0.2">
      <c r="A236" s="42" t="s">
        <v>859</v>
      </c>
      <c r="B236" s="2" t="s">
        <v>860</v>
      </c>
      <c r="C236" s="35">
        <v>437</v>
      </c>
      <c r="D236" s="26">
        <v>27833.9</v>
      </c>
      <c r="E236" s="36">
        <v>27622.18</v>
      </c>
      <c r="F236" s="35">
        <v>336</v>
      </c>
      <c r="G236" s="26">
        <v>13177.87</v>
      </c>
      <c r="H236" s="36">
        <v>13330.27</v>
      </c>
      <c r="I236" s="35">
        <v>262</v>
      </c>
      <c r="J236" s="26">
        <v>6147.7</v>
      </c>
      <c r="K236" s="36">
        <v>6223.31</v>
      </c>
      <c r="L236" s="35">
        <v>173</v>
      </c>
      <c r="M236" s="26">
        <v>2428.85</v>
      </c>
      <c r="N236" s="36">
        <v>2458.5300000000002</v>
      </c>
      <c r="O236" s="35">
        <v>30</v>
      </c>
      <c r="P236" s="26">
        <v>192.71</v>
      </c>
      <c r="Q236" s="36">
        <v>193.37</v>
      </c>
      <c r="R236" s="35">
        <v>342</v>
      </c>
      <c r="S236" s="26">
        <v>2283.16</v>
      </c>
      <c r="T236" s="36">
        <v>2264.34</v>
      </c>
      <c r="U236" s="35">
        <v>204</v>
      </c>
      <c r="V236" s="26">
        <v>1356.07</v>
      </c>
      <c r="W236" s="36">
        <v>1332.9</v>
      </c>
      <c r="X236" s="35">
        <v>7</v>
      </c>
      <c r="Y236" s="26">
        <v>6.04</v>
      </c>
      <c r="Z236" s="36">
        <v>6.12</v>
      </c>
      <c r="AA236" s="35">
        <v>111</v>
      </c>
      <c r="AB236" s="26">
        <v>626.08000000000004</v>
      </c>
      <c r="AC236" s="36">
        <v>629.53</v>
      </c>
      <c r="AD236" s="35">
        <v>64</v>
      </c>
      <c r="AE236" s="26">
        <v>1052.07</v>
      </c>
      <c r="AF236" s="36">
        <v>1052.48</v>
      </c>
      <c r="AG236" s="35">
        <v>9</v>
      </c>
      <c r="AH236" s="26">
        <v>82.39</v>
      </c>
      <c r="AI236" s="36">
        <v>83.17</v>
      </c>
      <c r="AJ236" s="35">
        <v>244</v>
      </c>
      <c r="AK236" s="26">
        <v>366.64</v>
      </c>
      <c r="AL236" s="36">
        <v>48.16</v>
      </c>
      <c r="AM236" s="35">
        <v>160</v>
      </c>
      <c r="AN236" s="26">
        <v>114.32</v>
      </c>
      <c r="AO236" s="36"/>
      <c r="AP236" s="5" t="str">
        <f>COUNTIF(F236:AO236,"s")/3 &amp; " "&amp;25-COUNTBLANK(F236:AO236)/3</f>
        <v>0 24,6666666666667</v>
      </c>
    </row>
    <row r="237" spans="1:42" x14ac:dyDescent="0.2">
      <c r="A237" s="42" t="s">
        <v>861</v>
      </c>
      <c r="B237" s="2" t="s">
        <v>862</v>
      </c>
      <c r="C237" s="35">
        <v>212</v>
      </c>
      <c r="D237" s="26">
        <v>7849.78</v>
      </c>
      <c r="E237" s="36">
        <v>7759.12</v>
      </c>
      <c r="F237" s="35">
        <v>125</v>
      </c>
      <c r="G237" s="26">
        <v>3250.16</v>
      </c>
      <c r="H237" s="36">
        <v>3271.11</v>
      </c>
      <c r="I237" s="35">
        <v>76</v>
      </c>
      <c r="J237" s="26">
        <v>961.34</v>
      </c>
      <c r="K237" s="36">
        <v>967.91</v>
      </c>
      <c r="L237" s="35">
        <v>56</v>
      </c>
      <c r="M237" s="26">
        <v>465.89</v>
      </c>
      <c r="N237" s="36">
        <v>469.19</v>
      </c>
      <c r="O237" s="35">
        <v>11</v>
      </c>
      <c r="P237" s="26">
        <v>9.7200000000000006</v>
      </c>
      <c r="Q237" s="36">
        <v>10.050000000000001</v>
      </c>
      <c r="R237" s="35">
        <v>135</v>
      </c>
      <c r="S237" s="26">
        <v>869.36</v>
      </c>
      <c r="T237" s="36">
        <v>860.95</v>
      </c>
      <c r="U237" s="35">
        <v>82</v>
      </c>
      <c r="V237" s="26">
        <v>715.79</v>
      </c>
      <c r="W237" s="36">
        <v>703.58</v>
      </c>
      <c r="X237" s="35">
        <v>10</v>
      </c>
      <c r="Y237" s="26">
        <v>9.43</v>
      </c>
      <c r="Z237" s="36">
        <v>9.42</v>
      </c>
      <c r="AA237" s="35">
        <v>25</v>
      </c>
      <c r="AB237" s="26">
        <v>55.3</v>
      </c>
      <c r="AC237" s="36">
        <v>54.07</v>
      </c>
      <c r="AD237" s="35">
        <v>90</v>
      </c>
      <c r="AE237" s="26">
        <v>1394.93</v>
      </c>
      <c r="AF237" s="36">
        <v>1388.49</v>
      </c>
      <c r="AG237" s="35" t="s">
        <v>400</v>
      </c>
      <c r="AH237" s="26" t="s">
        <v>400</v>
      </c>
      <c r="AI237" s="36" t="s">
        <v>400</v>
      </c>
      <c r="AJ237" s="35" t="s">
        <v>400</v>
      </c>
      <c r="AK237" s="26" t="s">
        <v>400</v>
      </c>
      <c r="AL237" s="36" t="s">
        <v>400</v>
      </c>
      <c r="AM237" s="35">
        <v>65</v>
      </c>
      <c r="AN237" s="26">
        <v>42.77</v>
      </c>
      <c r="AO237" s="36"/>
      <c r="AP237" s="5" t="str">
        <f>COUNTIF(F237:AO237,"s")/3 &amp; " "&amp;25-COUNTBLANK(F237:AO237)/3</f>
        <v>2 24,6666666666667</v>
      </c>
    </row>
    <row r="238" spans="1:42" x14ac:dyDescent="0.2">
      <c r="A238" s="42" t="s">
        <v>863</v>
      </c>
      <c r="B238" s="2" t="s">
        <v>864</v>
      </c>
      <c r="C238" s="35">
        <v>447</v>
      </c>
      <c r="D238" s="26">
        <v>24292.59</v>
      </c>
      <c r="E238" s="36">
        <v>23987.56</v>
      </c>
      <c r="F238" s="35">
        <v>329</v>
      </c>
      <c r="G238" s="26">
        <v>10732.78</v>
      </c>
      <c r="H238" s="36">
        <v>10826.67</v>
      </c>
      <c r="I238" s="35">
        <v>240</v>
      </c>
      <c r="J238" s="26">
        <v>4935.2</v>
      </c>
      <c r="K238" s="36">
        <v>4982.76</v>
      </c>
      <c r="L238" s="35">
        <v>159</v>
      </c>
      <c r="M238" s="26">
        <v>1784.99</v>
      </c>
      <c r="N238" s="36">
        <v>1795.97</v>
      </c>
      <c r="O238" s="35">
        <v>28</v>
      </c>
      <c r="P238" s="26">
        <v>86.33</v>
      </c>
      <c r="Q238" s="36">
        <v>86.79</v>
      </c>
      <c r="R238" s="35">
        <v>353</v>
      </c>
      <c r="S238" s="26">
        <v>2209.33</v>
      </c>
      <c r="T238" s="36">
        <v>2192.16</v>
      </c>
      <c r="U238" s="35">
        <v>207</v>
      </c>
      <c r="V238" s="26">
        <v>1778.94</v>
      </c>
      <c r="W238" s="36">
        <v>1721.79</v>
      </c>
      <c r="X238" s="35">
        <v>26</v>
      </c>
      <c r="Y238" s="26">
        <v>61</v>
      </c>
      <c r="Z238" s="36">
        <v>61.14</v>
      </c>
      <c r="AA238" s="35">
        <v>75</v>
      </c>
      <c r="AB238" s="26">
        <v>544.14</v>
      </c>
      <c r="AC238" s="36">
        <v>547.99</v>
      </c>
      <c r="AD238" s="35">
        <v>125</v>
      </c>
      <c r="AE238" s="26">
        <v>1637.59</v>
      </c>
      <c r="AF238" s="36">
        <v>1638.61</v>
      </c>
      <c r="AG238" s="35">
        <v>3</v>
      </c>
      <c r="AH238" s="26">
        <v>14.03</v>
      </c>
      <c r="AI238" s="36">
        <v>14.1</v>
      </c>
      <c r="AJ238" s="35">
        <v>219</v>
      </c>
      <c r="AK238" s="26">
        <v>339.17</v>
      </c>
      <c r="AL238" s="36">
        <v>119.58</v>
      </c>
      <c r="AM238" s="35">
        <v>161</v>
      </c>
      <c r="AN238" s="26">
        <v>169.09</v>
      </c>
      <c r="AO238" s="36"/>
      <c r="AP238" s="5" t="str">
        <f>COUNTIF(F238:AO238,"s")/3 &amp; " "&amp;25-COUNTBLANK(F238:AO238)/3</f>
        <v>0 24,6666666666667</v>
      </c>
    </row>
    <row r="239" spans="1:42" x14ac:dyDescent="0.2">
      <c r="A239" s="42" t="s">
        <v>865</v>
      </c>
      <c r="B239" s="2" t="s">
        <v>866</v>
      </c>
      <c r="C239" s="35">
        <v>200</v>
      </c>
      <c r="D239" s="26">
        <v>5171.3900000000003</v>
      </c>
      <c r="E239" s="36">
        <v>5043.49</v>
      </c>
      <c r="F239" s="35">
        <v>92</v>
      </c>
      <c r="G239" s="26">
        <v>1085.51</v>
      </c>
      <c r="H239" s="36">
        <v>1091.69</v>
      </c>
      <c r="I239" s="35">
        <v>37</v>
      </c>
      <c r="J239" s="26">
        <v>283.01</v>
      </c>
      <c r="K239" s="36">
        <v>285.14999999999998</v>
      </c>
      <c r="L239" s="35">
        <v>67</v>
      </c>
      <c r="M239" s="26">
        <v>575.69000000000005</v>
      </c>
      <c r="N239" s="36">
        <v>574.77</v>
      </c>
      <c r="O239" s="35">
        <v>25</v>
      </c>
      <c r="P239" s="26">
        <v>49.79</v>
      </c>
      <c r="Q239" s="36">
        <v>50.2</v>
      </c>
      <c r="R239" s="35">
        <v>133</v>
      </c>
      <c r="S239" s="26">
        <v>411.18</v>
      </c>
      <c r="T239" s="36">
        <v>398.19</v>
      </c>
      <c r="U239" s="35">
        <v>110</v>
      </c>
      <c r="V239" s="26">
        <v>910.67</v>
      </c>
      <c r="W239" s="36">
        <v>870.07</v>
      </c>
      <c r="X239" s="35" t="s">
        <v>400</v>
      </c>
      <c r="Y239" s="26" t="s">
        <v>400</v>
      </c>
      <c r="Z239" s="36" t="s">
        <v>400</v>
      </c>
      <c r="AA239" s="35">
        <v>28</v>
      </c>
      <c r="AB239" s="26">
        <v>62.99</v>
      </c>
      <c r="AC239" s="36">
        <v>63.87</v>
      </c>
      <c r="AD239" s="35">
        <v>131</v>
      </c>
      <c r="AE239" s="26">
        <v>1672.63</v>
      </c>
      <c r="AF239" s="36">
        <v>1669.73</v>
      </c>
      <c r="AG239" s="35" t="s">
        <v>400</v>
      </c>
      <c r="AH239" s="26" t="s">
        <v>400</v>
      </c>
      <c r="AI239" s="36" t="s">
        <v>400</v>
      </c>
      <c r="AJ239" s="35">
        <v>56</v>
      </c>
      <c r="AK239" s="26">
        <v>44.9</v>
      </c>
      <c r="AL239" s="36">
        <v>15.16</v>
      </c>
      <c r="AM239" s="35">
        <v>69</v>
      </c>
      <c r="AN239" s="26">
        <v>51.62</v>
      </c>
      <c r="AO239" s="36"/>
      <c r="AP239" s="5" t="str">
        <f>COUNTIF(F239:AO239,"s")/3 &amp; " "&amp;25-COUNTBLANK(F239:AO239)/3</f>
        <v>2 24,6666666666667</v>
      </c>
    </row>
    <row r="240" spans="1:42" x14ac:dyDescent="0.2">
      <c r="A240" s="42" t="s">
        <v>867</v>
      </c>
      <c r="B240" s="2" t="s">
        <v>868</v>
      </c>
      <c r="C240" s="35">
        <v>180</v>
      </c>
      <c r="D240" s="26">
        <v>6853.31</v>
      </c>
      <c r="E240" s="36">
        <v>6775.77</v>
      </c>
      <c r="F240" s="35">
        <v>104</v>
      </c>
      <c r="G240" s="26">
        <v>3026.7</v>
      </c>
      <c r="H240" s="36">
        <v>3038.45</v>
      </c>
      <c r="I240" s="35">
        <v>57</v>
      </c>
      <c r="J240" s="26">
        <v>938.77</v>
      </c>
      <c r="K240" s="36">
        <v>946.51</v>
      </c>
      <c r="L240" s="35">
        <v>37</v>
      </c>
      <c r="M240" s="26">
        <v>355.58</v>
      </c>
      <c r="N240" s="36">
        <v>354.85</v>
      </c>
      <c r="O240" s="35">
        <v>4</v>
      </c>
      <c r="P240" s="26">
        <v>40.58</v>
      </c>
      <c r="Q240" s="36">
        <v>40.94</v>
      </c>
      <c r="R240" s="35">
        <v>120</v>
      </c>
      <c r="S240" s="26">
        <v>829.87</v>
      </c>
      <c r="T240" s="36">
        <v>823.17</v>
      </c>
      <c r="U240" s="35">
        <v>65</v>
      </c>
      <c r="V240" s="26">
        <v>527.53</v>
      </c>
      <c r="W240" s="36">
        <v>523.88</v>
      </c>
      <c r="X240" s="35" t="s">
        <v>400</v>
      </c>
      <c r="Y240" s="26" t="s">
        <v>400</v>
      </c>
      <c r="Z240" s="36" t="s">
        <v>400</v>
      </c>
      <c r="AA240" s="35">
        <v>13</v>
      </c>
      <c r="AB240" s="26">
        <v>25.98</v>
      </c>
      <c r="AC240" s="36">
        <v>25.86</v>
      </c>
      <c r="AD240" s="35">
        <v>44</v>
      </c>
      <c r="AE240" s="26">
        <v>1009.77</v>
      </c>
      <c r="AF240" s="36">
        <v>1008.16</v>
      </c>
      <c r="AG240" s="35"/>
      <c r="AH240" s="26"/>
      <c r="AI240" s="36"/>
      <c r="AJ240" s="35" t="s">
        <v>400</v>
      </c>
      <c r="AK240" s="26" t="s">
        <v>400</v>
      </c>
      <c r="AL240" s="36" t="s">
        <v>400</v>
      </c>
      <c r="AM240" s="35">
        <v>55</v>
      </c>
      <c r="AN240" s="26">
        <v>43.46</v>
      </c>
      <c r="AO240" s="36"/>
      <c r="AP240" s="5" t="str">
        <f>COUNTIF(F240:AO240,"s")/3 &amp; " "&amp;25-COUNTBLANK(F240:AO240)/3</f>
        <v>2 23,6666666666667</v>
      </c>
    </row>
    <row r="241" spans="1:42" x14ac:dyDescent="0.2">
      <c r="A241" s="42" t="s">
        <v>869</v>
      </c>
      <c r="B241" s="2" t="s">
        <v>870</v>
      </c>
      <c r="C241" s="35">
        <v>750</v>
      </c>
      <c r="D241" s="26">
        <v>33590.71</v>
      </c>
      <c r="E241" s="36">
        <v>32870.589999999997</v>
      </c>
      <c r="F241" s="35">
        <v>487</v>
      </c>
      <c r="G241" s="26">
        <v>11489.27</v>
      </c>
      <c r="H241" s="36">
        <v>11565.29</v>
      </c>
      <c r="I241" s="35">
        <v>306</v>
      </c>
      <c r="J241" s="26">
        <v>3919.19</v>
      </c>
      <c r="K241" s="36">
        <v>3950.41</v>
      </c>
      <c r="L241" s="35">
        <v>398</v>
      </c>
      <c r="M241" s="26">
        <v>4581.33</v>
      </c>
      <c r="N241" s="36">
        <v>4603.33</v>
      </c>
      <c r="O241" s="35">
        <v>98</v>
      </c>
      <c r="P241" s="26">
        <v>405.57</v>
      </c>
      <c r="Q241" s="36">
        <v>405.38</v>
      </c>
      <c r="R241" s="35">
        <v>563</v>
      </c>
      <c r="S241" s="26">
        <v>3462.7</v>
      </c>
      <c r="T241" s="36">
        <v>3425.25</v>
      </c>
      <c r="U241" s="35">
        <v>527</v>
      </c>
      <c r="V241" s="26">
        <v>6469.17</v>
      </c>
      <c r="W241" s="36">
        <v>6139.43</v>
      </c>
      <c r="X241" s="35">
        <v>62</v>
      </c>
      <c r="Y241" s="26">
        <v>215.42</v>
      </c>
      <c r="Z241" s="36">
        <v>216.27</v>
      </c>
      <c r="AA241" s="35">
        <v>117</v>
      </c>
      <c r="AB241" s="26">
        <v>265.08999999999997</v>
      </c>
      <c r="AC241" s="36">
        <v>265.39</v>
      </c>
      <c r="AD241" s="35">
        <v>294</v>
      </c>
      <c r="AE241" s="26">
        <v>2013.45</v>
      </c>
      <c r="AF241" s="36">
        <v>2012.05</v>
      </c>
      <c r="AG241" s="35">
        <v>15</v>
      </c>
      <c r="AH241" s="26">
        <v>179.45</v>
      </c>
      <c r="AI241" s="36">
        <v>178.9</v>
      </c>
      <c r="AJ241" s="35">
        <v>338</v>
      </c>
      <c r="AK241" s="26">
        <v>332.55</v>
      </c>
      <c r="AL241" s="36">
        <v>108.89</v>
      </c>
      <c r="AM241" s="35">
        <v>335</v>
      </c>
      <c r="AN241" s="26">
        <v>257.52</v>
      </c>
      <c r="AO241" s="36"/>
      <c r="AP241" s="5" t="str">
        <f>COUNTIF(F241:AO241,"s")/3 &amp; " "&amp;25-COUNTBLANK(F241:AO241)/3</f>
        <v>0 24,6666666666667</v>
      </c>
    </row>
    <row r="242" spans="1:42" x14ac:dyDescent="0.2">
      <c r="A242" s="42" t="s">
        <v>871</v>
      </c>
      <c r="B242" s="2" t="s">
        <v>872</v>
      </c>
      <c r="C242" s="35">
        <v>458</v>
      </c>
      <c r="D242" s="26">
        <v>16212.46</v>
      </c>
      <c r="E242" s="36">
        <v>15944.06</v>
      </c>
      <c r="F242" s="35">
        <v>280</v>
      </c>
      <c r="G242" s="26">
        <v>5697.29</v>
      </c>
      <c r="H242" s="36">
        <v>5750.28</v>
      </c>
      <c r="I242" s="35">
        <v>175</v>
      </c>
      <c r="J242" s="26">
        <v>1822.65</v>
      </c>
      <c r="K242" s="36">
        <v>1843.09</v>
      </c>
      <c r="L242" s="35">
        <v>190</v>
      </c>
      <c r="M242" s="26">
        <v>1558.78</v>
      </c>
      <c r="N242" s="36">
        <v>1573.48</v>
      </c>
      <c r="O242" s="35">
        <v>51</v>
      </c>
      <c r="P242" s="26">
        <v>172.23</v>
      </c>
      <c r="Q242" s="36">
        <v>173.18</v>
      </c>
      <c r="R242" s="35">
        <v>320</v>
      </c>
      <c r="S242" s="26">
        <v>1558.96</v>
      </c>
      <c r="T242" s="36">
        <v>1546.11</v>
      </c>
      <c r="U242" s="35">
        <v>292</v>
      </c>
      <c r="V242" s="26">
        <v>3024.55</v>
      </c>
      <c r="W242" s="36">
        <v>2966.22</v>
      </c>
      <c r="X242" s="35">
        <v>18</v>
      </c>
      <c r="Y242" s="26">
        <v>48.64</v>
      </c>
      <c r="Z242" s="36">
        <v>48.8</v>
      </c>
      <c r="AA242" s="35">
        <v>82</v>
      </c>
      <c r="AB242" s="26">
        <v>255.87</v>
      </c>
      <c r="AC242" s="36">
        <v>257.45</v>
      </c>
      <c r="AD242" s="35">
        <v>166</v>
      </c>
      <c r="AE242" s="26">
        <v>1697.09</v>
      </c>
      <c r="AF242" s="36">
        <v>1711.4</v>
      </c>
      <c r="AG242" s="35">
        <v>6</v>
      </c>
      <c r="AH242" s="26">
        <v>13.58</v>
      </c>
      <c r="AI242" s="36">
        <v>13.44</v>
      </c>
      <c r="AJ242" s="35">
        <v>199</v>
      </c>
      <c r="AK242" s="26">
        <v>210.29</v>
      </c>
      <c r="AL242" s="36">
        <v>60.61</v>
      </c>
      <c r="AM242" s="35">
        <v>167</v>
      </c>
      <c r="AN242" s="26">
        <v>152.53</v>
      </c>
      <c r="AO242" s="36"/>
      <c r="AP242" s="5" t="str">
        <f>COUNTIF(F242:AO242,"s")/3 &amp; " "&amp;25-COUNTBLANK(F242:AO242)/3</f>
        <v>0 24,6666666666667</v>
      </c>
    </row>
    <row r="243" spans="1:42" x14ac:dyDescent="0.2">
      <c r="A243" s="42" t="s">
        <v>873</v>
      </c>
      <c r="B243" s="2" t="s">
        <v>874</v>
      </c>
      <c r="C243" s="35">
        <v>513</v>
      </c>
      <c r="D243" s="26">
        <v>28722.48</v>
      </c>
      <c r="E243" s="36">
        <v>27180.45</v>
      </c>
      <c r="F243" s="35">
        <v>295</v>
      </c>
      <c r="G243" s="26">
        <v>4905.13</v>
      </c>
      <c r="H243" s="36">
        <v>4911.2700000000004</v>
      </c>
      <c r="I243" s="35">
        <v>79</v>
      </c>
      <c r="J243" s="26">
        <v>582.89</v>
      </c>
      <c r="K243" s="36">
        <v>584.34</v>
      </c>
      <c r="L243" s="35">
        <v>225</v>
      </c>
      <c r="M243" s="26">
        <v>2457.9899999999998</v>
      </c>
      <c r="N243" s="36">
        <v>2459.5</v>
      </c>
      <c r="O243" s="35">
        <v>59</v>
      </c>
      <c r="P243" s="26">
        <v>293.32</v>
      </c>
      <c r="Q243" s="36">
        <v>293.72000000000003</v>
      </c>
      <c r="R243" s="35">
        <v>312</v>
      </c>
      <c r="S243" s="26">
        <v>2544.9899999999998</v>
      </c>
      <c r="T243" s="36">
        <v>2540.4299999999998</v>
      </c>
      <c r="U243" s="35">
        <v>475</v>
      </c>
      <c r="V243" s="26">
        <v>17423.03</v>
      </c>
      <c r="W243" s="36">
        <v>16179.95</v>
      </c>
      <c r="X243" s="35">
        <v>15</v>
      </c>
      <c r="Y243" s="26">
        <v>27.53</v>
      </c>
      <c r="Z243" s="36">
        <v>28.15</v>
      </c>
      <c r="AA243" s="35">
        <v>38</v>
      </c>
      <c r="AB243" s="26">
        <v>53.67</v>
      </c>
      <c r="AC243" s="36">
        <v>54.37</v>
      </c>
      <c r="AD243" s="35">
        <v>36</v>
      </c>
      <c r="AE243" s="26">
        <v>61.66</v>
      </c>
      <c r="AF243" s="36">
        <v>61.52</v>
      </c>
      <c r="AG243" s="35">
        <v>6</v>
      </c>
      <c r="AH243" s="26">
        <v>6.15</v>
      </c>
      <c r="AI243" s="36">
        <v>6.15</v>
      </c>
      <c r="AJ243" s="35">
        <v>89</v>
      </c>
      <c r="AK243" s="26">
        <v>92.26</v>
      </c>
      <c r="AL243" s="36">
        <v>61.05</v>
      </c>
      <c r="AM243" s="35">
        <v>181</v>
      </c>
      <c r="AN243" s="26">
        <v>273.86</v>
      </c>
      <c r="AO243" s="36"/>
      <c r="AP243" s="5" t="str">
        <f>COUNTIF(F243:AO243,"s")/3 &amp; " "&amp;25-COUNTBLANK(F243:AO243)/3</f>
        <v>0 24,6666666666667</v>
      </c>
    </row>
    <row r="244" spans="1:42" x14ac:dyDescent="0.2">
      <c r="A244" s="42" t="s">
        <v>875</v>
      </c>
      <c r="B244" s="2" t="s">
        <v>876</v>
      </c>
      <c r="C244" s="35">
        <v>358</v>
      </c>
      <c r="D244" s="26">
        <v>13741.03</v>
      </c>
      <c r="E244" s="36">
        <v>13511.93</v>
      </c>
      <c r="F244" s="35">
        <v>202</v>
      </c>
      <c r="G244" s="26">
        <v>5654.94</v>
      </c>
      <c r="H244" s="36">
        <v>5691.43</v>
      </c>
      <c r="I244" s="35">
        <v>114</v>
      </c>
      <c r="J244" s="26">
        <v>1593.82</v>
      </c>
      <c r="K244" s="36">
        <v>1605.04</v>
      </c>
      <c r="L244" s="35">
        <v>132</v>
      </c>
      <c r="M244" s="26">
        <v>1277.0899999999999</v>
      </c>
      <c r="N244" s="36">
        <v>1283.5899999999999</v>
      </c>
      <c r="O244" s="35">
        <v>30</v>
      </c>
      <c r="P244" s="26">
        <v>77.72</v>
      </c>
      <c r="Q244" s="36">
        <v>76.47</v>
      </c>
      <c r="R244" s="35">
        <v>258</v>
      </c>
      <c r="S244" s="26">
        <v>1720.23</v>
      </c>
      <c r="T244" s="36">
        <v>1709.06</v>
      </c>
      <c r="U244" s="35">
        <v>228</v>
      </c>
      <c r="V244" s="26">
        <v>2117.98</v>
      </c>
      <c r="W244" s="36">
        <v>2050.6</v>
      </c>
      <c r="X244" s="35">
        <v>12</v>
      </c>
      <c r="Y244" s="26">
        <v>11.32</v>
      </c>
      <c r="Z244" s="36">
        <v>11.99</v>
      </c>
      <c r="AA244" s="35">
        <v>37</v>
      </c>
      <c r="AB244" s="26">
        <v>77.48</v>
      </c>
      <c r="AC244" s="36">
        <v>77.930000000000007</v>
      </c>
      <c r="AD244" s="35">
        <v>87</v>
      </c>
      <c r="AE244" s="26">
        <v>952.24</v>
      </c>
      <c r="AF244" s="36">
        <v>958.52</v>
      </c>
      <c r="AG244" s="35">
        <v>3</v>
      </c>
      <c r="AH244" s="26">
        <v>8.1999999999999993</v>
      </c>
      <c r="AI244" s="36">
        <v>8.33</v>
      </c>
      <c r="AJ244" s="35">
        <v>135</v>
      </c>
      <c r="AK244" s="26">
        <v>137.83000000000001</v>
      </c>
      <c r="AL244" s="36">
        <v>38.97</v>
      </c>
      <c r="AM244" s="35">
        <v>137</v>
      </c>
      <c r="AN244" s="26">
        <v>112.18</v>
      </c>
      <c r="AO244" s="36"/>
      <c r="AP244" s="5" t="str">
        <f>COUNTIF(F244:AO244,"s")/3 &amp; " "&amp;25-COUNTBLANK(F244:AO244)/3</f>
        <v>0 24,6666666666667</v>
      </c>
    </row>
    <row r="245" spans="1:42" x14ac:dyDescent="0.2">
      <c r="A245" s="42" t="s">
        <v>877</v>
      </c>
      <c r="B245" s="2" t="s">
        <v>878</v>
      </c>
      <c r="C245" s="35">
        <v>344</v>
      </c>
      <c r="D245" s="26">
        <v>13427.12</v>
      </c>
      <c r="E245" s="36">
        <v>13171.73</v>
      </c>
      <c r="F245" s="35">
        <v>224</v>
      </c>
      <c r="G245" s="26">
        <v>5597.55</v>
      </c>
      <c r="H245" s="36">
        <v>5636.65</v>
      </c>
      <c r="I245" s="35">
        <v>142</v>
      </c>
      <c r="J245" s="26">
        <v>2112.04</v>
      </c>
      <c r="K245" s="36">
        <v>2125.17</v>
      </c>
      <c r="L245" s="35">
        <v>159</v>
      </c>
      <c r="M245" s="26">
        <v>1558.56</v>
      </c>
      <c r="N245" s="36">
        <v>1568.3</v>
      </c>
      <c r="O245" s="35">
        <v>32</v>
      </c>
      <c r="P245" s="26">
        <v>167.61</v>
      </c>
      <c r="Q245" s="36">
        <v>167.49</v>
      </c>
      <c r="R245" s="35">
        <v>245</v>
      </c>
      <c r="S245" s="26">
        <v>1155.23</v>
      </c>
      <c r="T245" s="36">
        <v>1142.27</v>
      </c>
      <c r="U245" s="35">
        <v>194</v>
      </c>
      <c r="V245" s="26">
        <v>1457</v>
      </c>
      <c r="W245" s="36">
        <v>1350.58</v>
      </c>
      <c r="X245" s="35">
        <v>19</v>
      </c>
      <c r="Y245" s="26">
        <v>61.74</v>
      </c>
      <c r="Z245" s="36">
        <v>63.07</v>
      </c>
      <c r="AA245" s="35">
        <v>56</v>
      </c>
      <c r="AB245" s="26">
        <v>269.63</v>
      </c>
      <c r="AC245" s="36">
        <v>270.86</v>
      </c>
      <c r="AD245" s="35">
        <v>103</v>
      </c>
      <c r="AE245" s="26">
        <v>767.7</v>
      </c>
      <c r="AF245" s="36">
        <v>771.55</v>
      </c>
      <c r="AG245" s="35">
        <v>4</v>
      </c>
      <c r="AH245" s="26">
        <v>18.73</v>
      </c>
      <c r="AI245" s="36">
        <v>18.72</v>
      </c>
      <c r="AJ245" s="35">
        <v>138</v>
      </c>
      <c r="AK245" s="26">
        <v>161.96</v>
      </c>
      <c r="AL245" s="36">
        <v>57.07</v>
      </c>
      <c r="AM245" s="35">
        <v>107</v>
      </c>
      <c r="AN245" s="26">
        <v>99.37</v>
      </c>
      <c r="AO245" s="36"/>
      <c r="AP245" s="5" t="str">
        <f>COUNTIF(F245:AO245,"s")/3 &amp; " "&amp;25-COUNTBLANK(F245:AO245)/3</f>
        <v>0 24,6666666666667</v>
      </c>
    </row>
    <row r="246" spans="1:42" x14ac:dyDescent="0.2">
      <c r="A246" s="42" t="s">
        <v>879</v>
      </c>
      <c r="B246" s="2" t="s">
        <v>880</v>
      </c>
      <c r="C246" s="35">
        <v>297</v>
      </c>
      <c r="D246" s="26">
        <v>15175.66</v>
      </c>
      <c r="E246" s="36">
        <v>14982.93</v>
      </c>
      <c r="F246" s="35">
        <v>178</v>
      </c>
      <c r="G246" s="26">
        <v>6603.55</v>
      </c>
      <c r="H246" s="36">
        <v>6633.48</v>
      </c>
      <c r="I246" s="35">
        <v>133</v>
      </c>
      <c r="J246" s="26">
        <v>2861.89</v>
      </c>
      <c r="K246" s="36">
        <v>2879.45</v>
      </c>
      <c r="L246" s="35">
        <v>82</v>
      </c>
      <c r="M246" s="26">
        <v>1173.25</v>
      </c>
      <c r="N246" s="36">
        <v>1176.71</v>
      </c>
      <c r="O246" s="35">
        <v>24</v>
      </c>
      <c r="P246" s="26">
        <v>133.13</v>
      </c>
      <c r="Q246" s="36">
        <v>133.83000000000001</v>
      </c>
      <c r="R246" s="35">
        <v>223</v>
      </c>
      <c r="S246" s="26">
        <v>1513.17</v>
      </c>
      <c r="T246" s="36">
        <v>1499.86</v>
      </c>
      <c r="U246" s="35">
        <v>130</v>
      </c>
      <c r="V246" s="26">
        <v>1000.99</v>
      </c>
      <c r="W246" s="36">
        <v>978.82</v>
      </c>
      <c r="X246" s="35">
        <v>11</v>
      </c>
      <c r="Y246" s="26">
        <v>54.36</v>
      </c>
      <c r="Z246" s="36">
        <v>54.29</v>
      </c>
      <c r="AA246" s="35">
        <v>25</v>
      </c>
      <c r="AB246" s="26">
        <v>70.94</v>
      </c>
      <c r="AC246" s="36">
        <v>71.13</v>
      </c>
      <c r="AD246" s="35">
        <v>75</v>
      </c>
      <c r="AE246" s="26">
        <v>1502.39</v>
      </c>
      <c r="AF246" s="36">
        <v>1506.66</v>
      </c>
      <c r="AG246" s="35" t="s">
        <v>400</v>
      </c>
      <c r="AH246" s="26" t="s">
        <v>400</v>
      </c>
      <c r="AI246" s="36" t="s">
        <v>400</v>
      </c>
      <c r="AJ246" s="35" t="s">
        <v>400</v>
      </c>
      <c r="AK246" s="26" t="s">
        <v>400</v>
      </c>
      <c r="AL246" s="36" t="s">
        <v>400</v>
      </c>
      <c r="AM246" s="35">
        <v>112</v>
      </c>
      <c r="AN246" s="26">
        <v>110.07</v>
      </c>
      <c r="AO246" s="36"/>
      <c r="AP246" s="5" t="str">
        <f>COUNTIF(F246:AO246,"s")/3 &amp; " "&amp;25-COUNTBLANK(F246:AO246)/3</f>
        <v>2 24,6666666666667</v>
      </c>
    </row>
    <row r="247" spans="1:42" x14ac:dyDescent="0.2">
      <c r="A247" s="43" t="s">
        <v>881</v>
      </c>
      <c r="B247" s="3" t="s">
        <v>882</v>
      </c>
      <c r="C247" s="37">
        <v>181</v>
      </c>
      <c r="D247" s="27">
        <v>4366.88</v>
      </c>
      <c r="E247" s="38">
        <v>4253.9399999999996</v>
      </c>
      <c r="F247" s="37">
        <v>77</v>
      </c>
      <c r="G247" s="27">
        <v>1284.1300000000001</v>
      </c>
      <c r="H247" s="38">
        <v>1286.5899999999999</v>
      </c>
      <c r="I247" s="37">
        <v>30</v>
      </c>
      <c r="J247" s="27">
        <v>357.94</v>
      </c>
      <c r="K247" s="38">
        <v>359.41</v>
      </c>
      <c r="L247" s="37">
        <v>41</v>
      </c>
      <c r="M247" s="27">
        <v>285.12</v>
      </c>
      <c r="N247" s="38">
        <v>284.47000000000003</v>
      </c>
      <c r="O247" s="37">
        <v>9</v>
      </c>
      <c r="P247" s="27">
        <v>38.450000000000003</v>
      </c>
      <c r="Q247" s="38">
        <v>40.4</v>
      </c>
      <c r="R247" s="37">
        <v>110</v>
      </c>
      <c r="S247" s="27">
        <v>557.4</v>
      </c>
      <c r="T247" s="38">
        <v>554.75</v>
      </c>
      <c r="U247" s="37">
        <v>79</v>
      </c>
      <c r="V247" s="27">
        <v>634.66</v>
      </c>
      <c r="W247" s="38">
        <v>618.47</v>
      </c>
      <c r="X247" s="37">
        <v>5</v>
      </c>
      <c r="Y247" s="27">
        <v>5.43</v>
      </c>
      <c r="Z247" s="38">
        <v>5.43</v>
      </c>
      <c r="AA247" s="37">
        <v>19</v>
      </c>
      <c r="AB247" s="27">
        <v>97.59</v>
      </c>
      <c r="AC247" s="38">
        <v>85.37</v>
      </c>
      <c r="AD247" s="37">
        <v>67</v>
      </c>
      <c r="AE247" s="27">
        <v>981.46</v>
      </c>
      <c r="AF247" s="38">
        <v>1007.37</v>
      </c>
      <c r="AG247" s="37" t="s">
        <v>400</v>
      </c>
      <c r="AH247" s="27" t="s">
        <v>400</v>
      </c>
      <c r="AI247" s="38" t="s">
        <v>400</v>
      </c>
      <c r="AJ247" s="35" t="s">
        <v>400</v>
      </c>
      <c r="AK247" s="26" t="s">
        <v>400</v>
      </c>
      <c r="AL247" s="36" t="s">
        <v>400</v>
      </c>
      <c r="AM247" s="37">
        <v>54</v>
      </c>
      <c r="AN247" s="27">
        <v>65.040000000000006</v>
      </c>
      <c r="AO247" s="38"/>
      <c r="AP247" s="5" t="str">
        <f>COUNTIF(F247:AO247,"s")/3 &amp; " "&amp;25-COUNTBLANK(F247:AO247)/3</f>
        <v>2 24,6666666666667</v>
      </c>
    </row>
    <row r="248" spans="1:42" x14ac:dyDescent="0.2">
      <c r="A248" s="5" t="s">
        <v>14</v>
      </c>
      <c r="C248" s="30"/>
      <c r="D248" s="31"/>
      <c r="E248" s="31"/>
      <c r="F248" s="30"/>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row>
    <row r="249" spans="1:42" ht="10.5" customHeight="1" x14ac:dyDescent="0.2"/>
    <row r="250" spans="1:42" ht="10.5" customHeight="1" x14ac:dyDescent="0.2">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0"/>
      <c r="AI250" s="60"/>
      <c r="AJ250" s="60"/>
      <c r="AK250" s="60"/>
      <c r="AL250" s="60"/>
    </row>
    <row r="251" spans="1:42" ht="10.5" customHeight="1" x14ac:dyDescent="0.2"/>
    <row r="252" spans="1:42" ht="10.5" customHeight="1" x14ac:dyDescent="0.2"/>
    <row r="253" spans="1:42" ht="10.5" customHeight="1" x14ac:dyDescent="0.2"/>
    <row r="254" spans="1:42" ht="10.5" customHeight="1" x14ac:dyDescent="0.2"/>
    <row r="255" spans="1:42" ht="10.5" customHeight="1" x14ac:dyDescent="0.2"/>
    <row r="256" spans="1:42" ht="10.5" customHeight="1" x14ac:dyDescent="0.2"/>
    <row r="257" ht="10.5" customHeight="1" x14ac:dyDescent="0.2"/>
    <row r="258" ht="10.5" customHeight="1" x14ac:dyDescent="0.2"/>
    <row r="259" ht="10.5" customHeight="1" x14ac:dyDescent="0.2"/>
    <row r="260" ht="10.5" customHeight="1" x14ac:dyDescent="0.2"/>
    <row r="261" ht="10.5" customHeight="1" x14ac:dyDescent="0.2"/>
    <row r="262" ht="10.5" customHeight="1" x14ac:dyDescent="0.2"/>
    <row r="263" ht="10.5" customHeight="1" x14ac:dyDescent="0.2"/>
    <row r="264" ht="10.5" customHeight="1" x14ac:dyDescent="0.2"/>
    <row r="265" ht="10.5" customHeight="1" x14ac:dyDescent="0.2"/>
    <row r="266" ht="10.5" customHeight="1" x14ac:dyDescent="0.2"/>
    <row r="267" ht="10.5" customHeight="1" x14ac:dyDescent="0.2"/>
    <row r="268" ht="10.5" customHeight="1" x14ac:dyDescent="0.2"/>
    <row r="269" ht="10.5" customHeight="1" x14ac:dyDescent="0.2"/>
    <row r="270" ht="10.5" customHeight="1" x14ac:dyDescent="0.2"/>
    <row r="271" ht="10.5" customHeight="1" x14ac:dyDescent="0.2"/>
    <row r="272" ht="10.5" customHeight="1" x14ac:dyDescent="0.2"/>
    <row r="273" ht="10.5" customHeight="1" x14ac:dyDescent="0.2"/>
    <row r="274" ht="10.5" customHeight="1" x14ac:dyDescent="0.2"/>
    <row r="275" ht="10.5" customHeight="1" x14ac:dyDescent="0.2"/>
    <row r="276" ht="10.5" customHeight="1" x14ac:dyDescent="0.2"/>
  </sheetData>
  <mergeCells count="13">
    <mergeCell ref="C4:E4"/>
    <mergeCell ref="O4:Q4"/>
    <mergeCell ref="F4:H4"/>
    <mergeCell ref="AG4:AI4"/>
    <mergeCell ref="AJ4:AL4"/>
    <mergeCell ref="AM4:AO4"/>
    <mergeCell ref="R4:T4"/>
    <mergeCell ref="U4:W4"/>
    <mergeCell ref="X4:Z4"/>
    <mergeCell ref="AA4:AC4"/>
    <mergeCell ref="AD4:AF4"/>
    <mergeCell ref="I4:K4"/>
    <mergeCell ref="L4:N4"/>
  </mergeCells>
  <conditionalFormatting sqref="C6:H247">
    <cfRule type="cellIs" dxfId="9" priority="10" operator="equal">
      <formula>"s"</formula>
    </cfRule>
    <cfRule type="cellIs" dxfId="8" priority="11" operator="lessThan">
      <formula>0</formula>
    </cfRule>
  </conditionalFormatting>
  <conditionalFormatting sqref="I6:AO247">
    <cfRule type="cellIs" dxfId="7" priority="3" operator="equal">
      <formula>"s"</formula>
    </cfRule>
    <cfRule type="cellIs" dxfId="6" priority="4" operator="lessThan">
      <formula>0</formula>
    </cfRule>
  </conditionalFormatting>
  <conditionalFormatting sqref="I6:I247 L6:L247 O6:O247 R6:R247 U6:U247 X6:X247 AA6:AA247 AD6:AD247 AG6:AG247 AM6:AM247 AJ6:AJ247">
    <cfRule type="expression" dxfId="5" priority="2">
      <formula>"'xxx=(I6=MIN($F6;$I6;$L6;$O6;$R6;$U6;$X6;$AA6;$AD6;$AG6;$AJ6;$AM6;$AP$6;$AS6))"</formula>
    </cfRule>
  </conditionalFormatting>
  <printOptions horizontalCentered="1"/>
  <pageMargins left="0.15748031496062992" right="0.15748031496062992" top="0.19685039370078741" bottom="0.19685039370078741" header="0.15748031496062992" footer="0.19685039370078741"/>
  <pageSetup paperSize="9" scale="74" pageOrder="overThenDown" orientation="landscape" r:id="rId1"/>
  <headerFooter alignWithMargins="0"/>
  <colBreaks count="1" manualBreakCount="1">
    <brk id="2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9"/>
  <sheetViews>
    <sheetView showGridLines="0" showZeros="0" zoomScaleNormal="100" zoomScaleSheetLayoutView="100" workbookViewId="0">
      <pane xSplit="2" ySplit="5" topLeftCell="C6" activePane="bottomRight" state="frozen"/>
      <selection activeCell="A13" sqref="A13"/>
      <selection pane="topRight" activeCell="A13" sqref="A13"/>
      <selection pane="bottomLeft" activeCell="A13" sqref="A13"/>
      <selection pane="bottomRight" activeCell="A13" sqref="A13"/>
    </sheetView>
  </sheetViews>
  <sheetFormatPr baseColWidth="10" defaultColWidth="11.42578125" defaultRowHeight="12.75" x14ac:dyDescent="0.2"/>
  <cols>
    <col min="1" max="1" width="10.7109375" style="5" customWidth="1"/>
    <col min="2" max="2" width="35.28515625" style="5" bestFit="1" customWidth="1"/>
    <col min="3" max="41" width="9.85546875" style="6" customWidth="1"/>
    <col min="42" max="42" width="11.42578125" style="5" hidden="1" customWidth="1"/>
    <col min="43" max="16384" width="11.42578125" style="5"/>
  </cols>
  <sheetData>
    <row r="1" spans="1:42" ht="81.400000000000006" customHeight="1" x14ac:dyDescent="0.2"/>
    <row r="2" spans="1:42" ht="15.75" x14ac:dyDescent="0.2">
      <c r="A2" s="7" t="str">
        <f>"Nombre de déclarants, surfaces graphiques constatées et surfaces admissibles constatées par groupes de cultures à la PAC "&amp;annee&amp;" par petites régions agricoles d'Occitanie"</f>
        <v>Nombre de déclarants, surfaces graphiques constatées et surfaces admissibles constatées par groupes de cultures à la PAC 2023 par petites régions agricoles d'Occitanie</v>
      </c>
    </row>
    <row r="4" spans="1:42" ht="27" customHeight="1" x14ac:dyDescent="0.2">
      <c r="C4" s="56" t="s">
        <v>329</v>
      </c>
      <c r="D4" s="61"/>
      <c r="E4" s="62"/>
      <c r="F4" s="56" t="s">
        <v>379</v>
      </c>
      <c r="G4" s="61"/>
      <c r="H4" s="62"/>
      <c r="I4" s="56" t="s">
        <v>380</v>
      </c>
      <c r="J4" s="61"/>
      <c r="K4" s="62"/>
      <c r="L4" s="56" t="s">
        <v>984</v>
      </c>
      <c r="M4" s="61"/>
      <c r="N4" s="62"/>
      <c r="O4" s="56" t="s">
        <v>985</v>
      </c>
      <c r="P4" s="61"/>
      <c r="Q4" s="62"/>
      <c r="R4" s="56" t="s">
        <v>986</v>
      </c>
      <c r="S4" s="61"/>
      <c r="T4" s="62"/>
      <c r="U4" s="56" t="s">
        <v>381</v>
      </c>
      <c r="V4" s="61"/>
      <c r="W4" s="62"/>
      <c r="X4" s="56" t="s">
        <v>987</v>
      </c>
      <c r="Y4" s="61"/>
      <c r="Z4" s="62"/>
      <c r="AA4" s="56" t="s">
        <v>988</v>
      </c>
      <c r="AB4" s="61"/>
      <c r="AC4" s="62"/>
      <c r="AD4" s="56" t="s">
        <v>989</v>
      </c>
      <c r="AE4" s="61"/>
      <c r="AF4" s="62"/>
      <c r="AG4" s="56" t="s">
        <v>990</v>
      </c>
      <c r="AH4" s="61"/>
      <c r="AI4" s="62"/>
      <c r="AJ4" s="56" t="s">
        <v>991</v>
      </c>
      <c r="AK4" s="61"/>
      <c r="AL4" s="62"/>
      <c r="AM4" s="56" t="s">
        <v>992</v>
      </c>
      <c r="AN4" s="61"/>
      <c r="AO4" s="62"/>
    </row>
    <row r="5" spans="1:42" ht="51" x14ac:dyDescent="0.2">
      <c r="A5" s="4" t="s">
        <v>367</v>
      </c>
      <c r="B5" s="4" t="s">
        <v>368</v>
      </c>
      <c r="C5" s="39" t="s">
        <v>366</v>
      </c>
      <c r="D5" s="9" t="s">
        <v>364</v>
      </c>
      <c r="E5" s="40" t="s">
        <v>365</v>
      </c>
      <c r="F5" s="39" t="s">
        <v>366</v>
      </c>
      <c r="G5" s="9" t="s">
        <v>364</v>
      </c>
      <c r="H5" s="40" t="s">
        <v>365</v>
      </c>
      <c r="I5" s="39" t="s">
        <v>366</v>
      </c>
      <c r="J5" s="9" t="s">
        <v>364</v>
      </c>
      <c r="K5" s="40" t="s">
        <v>365</v>
      </c>
      <c r="L5" s="39" t="s">
        <v>366</v>
      </c>
      <c r="M5" s="9" t="s">
        <v>364</v>
      </c>
      <c r="N5" s="40" t="s">
        <v>365</v>
      </c>
      <c r="O5" s="39" t="s">
        <v>366</v>
      </c>
      <c r="P5" s="9" t="s">
        <v>364</v>
      </c>
      <c r="Q5" s="40" t="s">
        <v>365</v>
      </c>
      <c r="R5" s="39" t="s">
        <v>366</v>
      </c>
      <c r="S5" s="9" t="s">
        <v>364</v>
      </c>
      <c r="T5" s="40" t="s">
        <v>365</v>
      </c>
      <c r="U5" s="39" t="s">
        <v>366</v>
      </c>
      <c r="V5" s="9" t="s">
        <v>364</v>
      </c>
      <c r="W5" s="40" t="s">
        <v>365</v>
      </c>
      <c r="X5" s="39" t="s">
        <v>366</v>
      </c>
      <c r="Y5" s="9" t="s">
        <v>364</v>
      </c>
      <c r="Z5" s="40" t="s">
        <v>365</v>
      </c>
      <c r="AA5" s="39" t="s">
        <v>366</v>
      </c>
      <c r="AB5" s="9" t="s">
        <v>364</v>
      </c>
      <c r="AC5" s="40" t="s">
        <v>365</v>
      </c>
      <c r="AD5" s="39" t="s">
        <v>366</v>
      </c>
      <c r="AE5" s="9" t="s">
        <v>364</v>
      </c>
      <c r="AF5" s="40" t="s">
        <v>365</v>
      </c>
      <c r="AG5" s="39" t="s">
        <v>366</v>
      </c>
      <c r="AH5" s="9" t="s">
        <v>364</v>
      </c>
      <c r="AI5" s="40" t="s">
        <v>365</v>
      </c>
      <c r="AJ5" s="39" t="s">
        <v>366</v>
      </c>
      <c r="AK5" s="9" t="s">
        <v>364</v>
      </c>
      <c r="AL5" s="40" t="s">
        <v>365</v>
      </c>
      <c r="AM5" s="39" t="s">
        <v>366</v>
      </c>
      <c r="AN5" s="9" t="s">
        <v>364</v>
      </c>
      <c r="AO5" s="40" t="s">
        <v>365</v>
      </c>
      <c r="AP5" s="5" t="s">
        <v>412</v>
      </c>
    </row>
    <row r="6" spans="1:42" x14ac:dyDescent="0.25">
      <c r="A6" s="22" t="s">
        <v>33</v>
      </c>
      <c r="B6" s="1" t="s">
        <v>34</v>
      </c>
      <c r="C6" s="33">
        <v>368</v>
      </c>
      <c r="D6" s="29">
        <v>19711.79</v>
      </c>
      <c r="E6" s="34">
        <v>19256.009999999998</v>
      </c>
      <c r="F6" s="33">
        <v>225</v>
      </c>
      <c r="G6" s="29">
        <v>8315.81</v>
      </c>
      <c r="H6" s="34">
        <v>8387.66</v>
      </c>
      <c r="I6" s="33">
        <v>121</v>
      </c>
      <c r="J6" s="29">
        <v>1994.79</v>
      </c>
      <c r="K6" s="34">
        <v>2012.47</v>
      </c>
      <c r="L6" s="33">
        <v>172</v>
      </c>
      <c r="M6" s="29">
        <v>2504.56</v>
      </c>
      <c r="N6" s="34">
        <v>2533.5300000000002</v>
      </c>
      <c r="O6" s="33">
        <v>28</v>
      </c>
      <c r="P6" s="29">
        <v>132.87</v>
      </c>
      <c r="Q6" s="34">
        <v>133</v>
      </c>
      <c r="R6" s="33">
        <v>228</v>
      </c>
      <c r="S6" s="29">
        <v>2039.11</v>
      </c>
      <c r="T6" s="34">
        <v>2042.55</v>
      </c>
      <c r="U6" s="33">
        <v>259</v>
      </c>
      <c r="V6" s="29">
        <v>4196.92</v>
      </c>
      <c r="W6" s="34">
        <v>3868.89</v>
      </c>
      <c r="X6" s="33">
        <v>17</v>
      </c>
      <c r="Y6" s="29">
        <v>15.74</v>
      </c>
      <c r="Z6" s="34">
        <v>15.74</v>
      </c>
      <c r="AA6" s="33">
        <v>10</v>
      </c>
      <c r="AB6" s="29">
        <v>14.13</v>
      </c>
      <c r="AC6" s="34">
        <v>9.17</v>
      </c>
      <c r="AD6" s="33">
        <v>21</v>
      </c>
      <c r="AE6" s="29">
        <v>92.48</v>
      </c>
      <c r="AF6" s="34">
        <v>90.96</v>
      </c>
      <c r="AG6" s="33"/>
      <c r="AH6" s="29"/>
      <c r="AI6" s="34"/>
      <c r="AJ6" s="33">
        <v>166</v>
      </c>
      <c r="AK6" s="29">
        <v>319.23</v>
      </c>
      <c r="AL6" s="34">
        <v>162.04</v>
      </c>
      <c r="AM6" s="33">
        <v>73</v>
      </c>
      <c r="AN6" s="29">
        <v>86.14</v>
      </c>
      <c r="AO6" s="34"/>
      <c r="AP6" s="5" t="str">
        <f>COUNTIF(F6:AO6,"s")/3 &amp; " "&amp;25-COUNTBLANK(F6:AO6)/3</f>
        <v>0 23,6666666666667</v>
      </c>
    </row>
    <row r="7" spans="1:42" x14ac:dyDescent="0.25">
      <c r="A7" s="23" t="s">
        <v>35</v>
      </c>
      <c r="B7" s="2" t="s">
        <v>36</v>
      </c>
      <c r="C7" s="35">
        <v>838</v>
      </c>
      <c r="D7" s="26">
        <v>53762.15</v>
      </c>
      <c r="E7" s="36">
        <v>49784.05</v>
      </c>
      <c r="F7" s="35">
        <v>407</v>
      </c>
      <c r="G7" s="26">
        <v>11694.49</v>
      </c>
      <c r="H7" s="36">
        <v>11814.03</v>
      </c>
      <c r="I7" s="35">
        <v>185</v>
      </c>
      <c r="J7" s="26">
        <v>3664.37</v>
      </c>
      <c r="K7" s="36">
        <v>3712.83</v>
      </c>
      <c r="L7" s="35">
        <v>354</v>
      </c>
      <c r="M7" s="26">
        <v>4625.68</v>
      </c>
      <c r="N7" s="36">
        <v>4664.3900000000003</v>
      </c>
      <c r="O7" s="35">
        <v>99</v>
      </c>
      <c r="P7" s="26">
        <v>812.51</v>
      </c>
      <c r="Q7" s="36">
        <v>818.77</v>
      </c>
      <c r="R7" s="35">
        <v>520</v>
      </c>
      <c r="S7" s="26">
        <v>4068.23</v>
      </c>
      <c r="T7" s="36">
        <v>4072.02</v>
      </c>
      <c r="U7" s="35">
        <v>739</v>
      </c>
      <c r="V7" s="26">
        <v>28163.03</v>
      </c>
      <c r="W7" s="36">
        <v>24486.37</v>
      </c>
      <c r="X7" s="35">
        <v>33</v>
      </c>
      <c r="Y7" s="26">
        <v>32.42</v>
      </c>
      <c r="Z7" s="36">
        <v>32.549999999999997</v>
      </c>
      <c r="AA7" s="35">
        <v>51</v>
      </c>
      <c r="AB7" s="26">
        <v>26.97</v>
      </c>
      <c r="AC7" s="36">
        <v>27.11</v>
      </c>
      <c r="AD7" s="35">
        <v>62</v>
      </c>
      <c r="AE7" s="26">
        <v>144.68</v>
      </c>
      <c r="AF7" s="36">
        <v>143.46</v>
      </c>
      <c r="AG7" s="35">
        <v>8</v>
      </c>
      <c r="AH7" s="26">
        <v>5.65</v>
      </c>
      <c r="AI7" s="36">
        <v>5.97</v>
      </c>
      <c r="AJ7" s="35">
        <v>314</v>
      </c>
      <c r="AK7" s="26">
        <v>300.73</v>
      </c>
      <c r="AL7" s="36">
        <v>6.55</v>
      </c>
      <c r="AM7" s="35">
        <v>223</v>
      </c>
      <c r="AN7" s="26">
        <v>222.62</v>
      </c>
      <c r="AO7" s="36"/>
      <c r="AP7" s="5" t="str">
        <f>COUNTIF(F7:AO7,"s")/3 &amp; " "&amp;25-COUNTBLANK(F7:AO7)/3</f>
        <v>0 24,6666666666667</v>
      </c>
    </row>
    <row r="8" spans="1:42" x14ac:dyDescent="0.25">
      <c r="A8" s="23" t="s">
        <v>37</v>
      </c>
      <c r="B8" s="2" t="s">
        <v>38</v>
      </c>
      <c r="C8" s="35">
        <v>771</v>
      </c>
      <c r="D8" s="26">
        <v>50878.29</v>
      </c>
      <c r="E8" s="36">
        <v>42311.75</v>
      </c>
      <c r="F8" s="35">
        <v>149</v>
      </c>
      <c r="G8" s="26">
        <v>1391.17</v>
      </c>
      <c r="H8" s="36">
        <v>1410.86</v>
      </c>
      <c r="I8" s="35">
        <v>31</v>
      </c>
      <c r="J8" s="26">
        <v>170.25</v>
      </c>
      <c r="K8" s="36">
        <v>173.08</v>
      </c>
      <c r="L8" s="35">
        <v>91</v>
      </c>
      <c r="M8" s="26">
        <v>474.6</v>
      </c>
      <c r="N8" s="36">
        <v>477.48</v>
      </c>
      <c r="O8" s="35">
        <v>62</v>
      </c>
      <c r="P8" s="26">
        <v>163.33000000000001</v>
      </c>
      <c r="Q8" s="36">
        <v>163.66999999999999</v>
      </c>
      <c r="R8" s="35">
        <v>264</v>
      </c>
      <c r="S8" s="26">
        <v>1157.2</v>
      </c>
      <c r="T8" s="36">
        <v>1157.82</v>
      </c>
      <c r="U8" s="35">
        <v>754</v>
      </c>
      <c r="V8" s="26">
        <v>47279.15</v>
      </c>
      <c r="W8" s="36">
        <v>38816.239999999998</v>
      </c>
      <c r="X8" s="35">
        <v>45</v>
      </c>
      <c r="Y8" s="26">
        <v>6.36</v>
      </c>
      <c r="Z8" s="36">
        <v>6.39</v>
      </c>
      <c r="AA8" s="35">
        <v>33</v>
      </c>
      <c r="AB8" s="26">
        <v>21.03</v>
      </c>
      <c r="AC8" s="36">
        <v>21.06</v>
      </c>
      <c r="AD8" s="35">
        <v>44</v>
      </c>
      <c r="AE8" s="26">
        <v>33.15</v>
      </c>
      <c r="AF8" s="36">
        <v>31.63</v>
      </c>
      <c r="AG8" s="35">
        <v>6</v>
      </c>
      <c r="AH8" s="26">
        <v>0.9</v>
      </c>
      <c r="AI8" s="36">
        <v>0.9</v>
      </c>
      <c r="AJ8" s="35">
        <v>76</v>
      </c>
      <c r="AK8" s="26">
        <v>87.93</v>
      </c>
      <c r="AL8" s="36">
        <v>52.62</v>
      </c>
      <c r="AM8" s="35">
        <v>184</v>
      </c>
      <c r="AN8" s="26">
        <v>93.18</v>
      </c>
      <c r="AO8" s="36"/>
      <c r="AP8" s="5" t="str">
        <f>COUNTIF(F8:AO8,"s")/3 &amp; " "&amp;25-COUNTBLANK(F8:AO8)/3</f>
        <v>0 24,6666666666667</v>
      </c>
    </row>
    <row r="9" spans="1:42" x14ac:dyDescent="0.25">
      <c r="A9" s="23" t="s">
        <v>39</v>
      </c>
      <c r="B9" s="2" t="s">
        <v>40</v>
      </c>
      <c r="C9" s="35">
        <v>532</v>
      </c>
      <c r="D9" s="26">
        <v>132366.65</v>
      </c>
      <c r="E9" s="36">
        <v>82620.09</v>
      </c>
      <c r="F9" s="35">
        <v>10</v>
      </c>
      <c r="G9" s="26">
        <v>21.46</v>
      </c>
      <c r="H9" s="36">
        <v>21.41</v>
      </c>
      <c r="I9" s="35" t="s">
        <v>400</v>
      </c>
      <c r="J9" s="26" t="s">
        <v>400</v>
      </c>
      <c r="K9" s="36" t="s">
        <v>400</v>
      </c>
      <c r="L9" s="35">
        <v>13</v>
      </c>
      <c r="M9" s="26">
        <v>36.22</v>
      </c>
      <c r="N9" s="36">
        <v>36.11</v>
      </c>
      <c r="O9" s="35">
        <v>19</v>
      </c>
      <c r="P9" s="26">
        <v>12.1</v>
      </c>
      <c r="Q9" s="36">
        <v>12.03</v>
      </c>
      <c r="R9" s="35">
        <v>45</v>
      </c>
      <c r="S9" s="26">
        <v>93.76</v>
      </c>
      <c r="T9" s="36">
        <v>93.16</v>
      </c>
      <c r="U9" s="35">
        <v>521</v>
      </c>
      <c r="V9" s="26">
        <v>132145.31</v>
      </c>
      <c r="W9" s="36">
        <v>82439.649999999994</v>
      </c>
      <c r="X9" s="35">
        <v>15</v>
      </c>
      <c r="Y9" s="26">
        <v>1.78</v>
      </c>
      <c r="Z9" s="36">
        <v>1.73</v>
      </c>
      <c r="AA9" s="35">
        <v>20</v>
      </c>
      <c r="AB9" s="26">
        <v>4.16</v>
      </c>
      <c r="AC9" s="36">
        <v>4.12</v>
      </c>
      <c r="AD9" s="35">
        <v>20</v>
      </c>
      <c r="AE9" s="26">
        <v>8.49</v>
      </c>
      <c r="AF9" s="36">
        <v>7.88</v>
      </c>
      <c r="AG9" s="35">
        <v>6</v>
      </c>
      <c r="AH9" s="26">
        <v>0.73</v>
      </c>
      <c r="AI9" s="36">
        <v>0.72</v>
      </c>
      <c r="AJ9" s="35" t="s">
        <v>400</v>
      </c>
      <c r="AK9" s="26" t="s">
        <v>400</v>
      </c>
      <c r="AL9" s="36" t="s">
        <v>400</v>
      </c>
      <c r="AM9" s="35">
        <v>65</v>
      </c>
      <c r="AN9" s="26">
        <v>39.32</v>
      </c>
      <c r="AO9" s="36"/>
      <c r="AP9" s="5" t="str">
        <f>COUNTIF(F9:AO9,"s")/3 &amp; " "&amp;25-COUNTBLANK(F9:AO9)/3</f>
        <v>2 24,6666666666667</v>
      </c>
    </row>
    <row r="10" spans="1:42" x14ac:dyDescent="0.25">
      <c r="A10" s="23" t="s">
        <v>41</v>
      </c>
      <c r="B10" s="2" t="s">
        <v>42</v>
      </c>
      <c r="C10" s="35">
        <v>521</v>
      </c>
      <c r="D10" s="26">
        <v>38551.699999999997</v>
      </c>
      <c r="E10" s="36">
        <v>37204.94</v>
      </c>
      <c r="F10" s="35">
        <v>360</v>
      </c>
      <c r="G10" s="26">
        <v>15247.69</v>
      </c>
      <c r="H10" s="36">
        <v>15351.22</v>
      </c>
      <c r="I10" s="35">
        <v>313</v>
      </c>
      <c r="J10" s="26">
        <v>9492.6299999999992</v>
      </c>
      <c r="K10" s="36">
        <v>9563.01</v>
      </c>
      <c r="L10" s="35">
        <v>226</v>
      </c>
      <c r="M10" s="26">
        <v>3437.11</v>
      </c>
      <c r="N10" s="36">
        <v>3440.06</v>
      </c>
      <c r="O10" s="35">
        <v>40</v>
      </c>
      <c r="P10" s="26">
        <v>631.48</v>
      </c>
      <c r="Q10" s="36">
        <v>632.59</v>
      </c>
      <c r="R10" s="35">
        <v>417</v>
      </c>
      <c r="S10" s="26">
        <v>3834.74</v>
      </c>
      <c r="T10" s="36">
        <v>3800.8</v>
      </c>
      <c r="U10" s="35">
        <v>208</v>
      </c>
      <c r="V10" s="26">
        <v>4200.7700000000004</v>
      </c>
      <c r="W10" s="36">
        <v>3390.09</v>
      </c>
      <c r="X10" s="35">
        <v>13</v>
      </c>
      <c r="Y10" s="26">
        <v>41.02</v>
      </c>
      <c r="Z10" s="36">
        <v>41.59</v>
      </c>
      <c r="AA10" s="35">
        <v>66</v>
      </c>
      <c r="AB10" s="26">
        <v>300.01</v>
      </c>
      <c r="AC10" s="36">
        <v>302.32</v>
      </c>
      <c r="AD10" s="35">
        <v>51</v>
      </c>
      <c r="AE10" s="26">
        <v>495.29</v>
      </c>
      <c r="AF10" s="36">
        <v>503.98</v>
      </c>
      <c r="AG10" s="35">
        <v>13</v>
      </c>
      <c r="AH10" s="26">
        <v>132.30000000000001</v>
      </c>
      <c r="AI10" s="36">
        <v>135.4</v>
      </c>
      <c r="AJ10" s="35">
        <v>243</v>
      </c>
      <c r="AK10" s="26">
        <v>393.41</v>
      </c>
      <c r="AL10" s="36">
        <v>43.88</v>
      </c>
      <c r="AM10" s="35">
        <v>245</v>
      </c>
      <c r="AN10" s="26">
        <v>339.64</v>
      </c>
      <c r="AO10" s="36"/>
      <c r="AP10" s="5" t="str">
        <f>COUNTIF(F10:AO10,"s")/3 &amp; " "&amp;25-COUNTBLANK(F10:AO10)/3</f>
        <v>0 24,6666666666667</v>
      </c>
    </row>
    <row r="11" spans="1:42" x14ac:dyDescent="0.25">
      <c r="A11" s="23" t="s">
        <v>43</v>
      </c>
      <c r="B11" s="2" t="s">
        <v>44</v>
      </c>
      <c r="C11" s="35">
        <v>925</v>
      </c>
      <c r="D11" s="26">
        <v>60202.53</v>
      </c>
      <c r="E11" s="36">
        <v>54395.3</v>
      </c>
      <c r="F11" s="35">
        <v>441</v>
      </c>
      <c r="G11" s="26">
        <v>16206.36</v>
      </c>
      <c r="H11" s="36">
        <v>16302.11</v>
      </c>
      <c r="I11" s="35">
        <v>329</v>
      </c>
      <c r="J11" s="26">
        <v>9128.58</v>
      </c>
      <c r="K11" s="36">
        <v>9183.4</v>
      </c>
      <c r="L11" s="35">
        <v>369</v>
      </c>
      <c r="M11" s="26">
        <v>5195.71</v>
      </c>
      <c r="N11" s="36">
        <v>5210.24</v>
      </c>
      <c r="O11" s="35">
        <v>55</v>
      </c>
      <c r="P11" s="26">
        <v>254.72</v>
      </c>
      <c r="Q11" s="36">
        <v>259.10000000000002</v>
      </c>
      <c r="R11" s="35">
        <v>565</v>
      </c>
      <c r="S11" s="26">
        <v>3930.04</v>
      </c>
      <c r="T11" s="36">
        <v>3876.26</v>
      </c>
      <c r="U11" s="35">
        <v>400</v>
      </c>
      <c r="V11" s="26">
        <v>17030.11</v>
      </c>
      <c r="W11" s="36">
        <v>12571.5</v>
      </c>
      <c r="X11" s="35">
        <v>28</v>
      </c>
      <c r="Y11" s="26">
        <v>46.48</v>
      </c>
      <c r="Z11" s="36">
        <v>46.54</v>
      </c>
      <c r="AA11" s="35">
        <v>64</v>
      </c>
      <c r="AB11" s="26">
        <v>376.3</v>
      </c>
      <c r="AC11" s="36">
        <v>377.65</v>
      </c>
      <c r="AD11" s="35">
        <v>405</v>
      </c>
      <c r="AE11" s="26">
        <v>6239.74</v>
      </c>
      <c r="AF11" s="36">
        <v>6291.64</v>
      </c>
      <c r="AG11" s="35">
        <v>15</v>
      </c>
      <c r="AH11" s="26">
        <v>183.34</v>
      </c>
      <c r="AI11" s="36">
        <v>183.91</v>
      </c>
      <c r="AJ11" s="35">
        <v>411</v>
      </c>
      <c r="AK11" s="26">
        <v>572.70000000000005</v>
      </c>
      <c r="AL11" s="36">
        <v>92.95</v>
      </c>
      <c r="AM11" s="35">
        <v>433</v>
      </c>
      <c r="AN11" s="26">
        <v>1035.82</v>
      </c>
      <c r="AO11" s="36"/>
      <c r="AP11" s="5" t="str">
        <f>COUNTIF(F11:AO11,"s")/3 &amp; " "&amp;25-COUNTBLANK(F11:AO11)/3</f>
        <v>0 24,6666666666667</v>
      </c>
    </row>
    <row r="12" spans="1:42" x14ac:dyDescent="0.25">
      <c r="A12" s="23" t="s">
        <v>45</v>
      </c>
      <c r="B12" s="2" t="s">
        <v>46</v>
      </c>
      <c r="C12" s="35">
        <v>110</v>
      </c>
      <c r="D12" s="26">
        <v>7687.68</v>
      </c>
      <c r="E12" s="36">
        <v>6482.65</v>
      </c>
      <c r="F12" s="35">
        <v>42</v>
      </c>
      <c r="G12" s="26">
        <v>561.99</v>
      </c>
      <c r="H12" s="36">
        <v>558.74</v>
      </c>
      <c r="I12" s="35">
        <v>3</v>
      </c>
      <c r="J12" s="26">
        <v>8.92</v>
      </c>
      <c r="K12" s="36">
        <v>8.89</v>
      </c>
      <c r="L12" s="35">
        <v>26</v>
      </c>
      <c r="M12" s="26">
        <v>358.69</v>
      </c>
      <c r="N12" s="36">
        <v>356.82</v>
      </c>
      <c r="O12" s="35">
        <v>18</v>
      </c>
      <c r="P12" s="26">
        <v>185.85</v>
      </c>
      <c r="Q12" s="36">
        <v>183.76</v>
      </c>
      <c r="R12" s="35">
        <v>59</v>
      </c>
      <c r="S12" s="26">
        <v>1230.81</v>
      </c>
      <c r="T12" s="36">
        <v>1222.31</v>
      </c>
      <c r="U12" s="35">
        <v>98</v>
      </c>
      <c r="V12" s="26">
        <v>5130.72</v>
      </c>
      <c r="W12" s="36">
        <v>4090.84</v>
      </c>
      <c r="X12" s="35">
        <v>3</v>
      </c>
      <c r="Y12" s="26">
        <v>2.2400000000000002</v>
      </c>
      <c r="Z12" s="36">
        <v>2.2200000000000002</v>
      </c>
      <c r="AA12" s="35"/>
      <c r="AB12" s="26"/>
      <c r="AC12" s="36"/>
      <c r="AD12" s="35">
        <v>15</v>
      </c>
      <c r="AE12" s="26">
        <v>55.68</v>
      </c>
      <c r="AF12" s="36">
        <v>54.57</v>
      </c>
      <c r="AG12" s="35" t="s">
        <v>400</v>
      </c>
      <c r="AH12" s="26" t="s">
        <v>400</v>
      </c>
      <c r="AI12" s="36" t="s">
        <v>400</v>
      </c>
      <c r="AJ12" s="35" t="s">
        <v>400</v>
      </c>
      <c r="AK12" s="26" t="s">
        <v>400</v>
      </c>
      <c r="AL12" s="36" t="s">
        <v>400</v>
      </c>
      <c r="AM12" s="35">
        <v>48</v>
      </c>
      <c r="AN12" s="26">
        <v>147.38999999999999</v>
      </c>
      <c r="AO12" s="36"/>
      <c r="AP12" s="5" t="str">
        <f>COUNTIF(F12:AO12,"s")/3 &amp; " "&amp;25-COUNTBLANK(F12:AO12)/3</f>
        <v>2 23,6666666666667</v>
      </c>
    </row>
    <row r="13" spans="1:42" x14ac:dyDescent="0.25">
      <c r="A13" s="23" t="s">
        <v>47</v>
      </c>
      <c r="B13" s="2" t="s">
        <v>48</v>
      </c>
      <c r="C13" s="35">
        <v>2605</v>
      </c>
      <c r="D13" s="26">
        <v>87956.54</v>
      </c>
      <c r="E13" s="36">
        <v>75551.11</v>
      </c>
      <c r="F13" s="35">
        <v>312</v>
      </c>
      <c r="G13" s="26">
        <v>5519.9</v>
      </c>
      <c r="H13" s="36">
        <v>5499.43</v>
      </c>
      <c r="I13" s="35">
        <v>105</v>
      </c>
      <c r="J13" s="26">
        <v>1598.89</v>
      </c>
      <c r="K13" s="36">
        <v>1597.62</v>
      </c>
      <c r="L13" s="35">
        <v>402</v>
      </c>
      <c r="M13" s="26">
        <v>5161.2299999999996</v>
      </c>
      <c r="N13" s="36">
        <v>5132.32</v>
      </c>
      <c r="O13" s="35">
        <v>68</v>
      </c>
      <c r="P13" s="26">
        <v>423.63</v>
      </c>
      <c r="Q13" s="36">
        <v>420.95</v>
      </c>
      <c r="R13" s="35">
        <v>1250</v>
      </c>
      <c r="S13" s="26">
        <v>7058.85</v>
      </c>
      <c r="T13" s="36">
        <v>6920.62</v>
      </c>
      <c r="U13" s="35">
        <v>676</v>
      </c>
      <c r="V13" s="26">
        <v>20615.78</v>
      </c>
      <c r="W13" s="36">
        <v>13152.19</v>
      </c>
      <c r="X13" s="35">
        <v>4</v>
      </c>
      <c r="Y13" s="26">
        <v>1.21</v>
      </c>
      <c r="Z13" s="36">
        <v>1.21</v>
      </c>
      <c r="AA13" s="35">
        <v>65</v>
      </c>
      <c r="AB13" s="26">
        <v>117.49</v>
      </c>
      <c r="AC13" s="36">
        <v>117.48</v>
      </c>
      <c r="AD13" s="35">
        <v>2227</v>
      </c>
      <c r="AE13" s="26">
        <v>42079.56</v>
      </c>
      <c r="AF13" s="36">
        <v>42239.5</v>
      </c>
      <c r="AG13" s="35">
        <v>38</v>
      </c>
      <c r="AH13" s="26">
        <v>261.27</v>
      </c>
      <c r="AI13" s="36">
        <v>259.05</v>
      </c>
      <c r="AJ13" s="35">
        <v>646</v>
      </c>
      <c r="AK13" s="26">
        <v>740.37</v>
      </c>
      <c r="AL13" s="36">
        <v>210.74</v>
      </c>
      <c r="AM13" s="35">
        <v>1517</v>
      </c>
      <c r="AN13" s="26">
        <v>4378.33</v>
      </c>
      <c r="AO13" s="36"/>
      <c r="AP13" s="5" t="str">
        <f>COUNTIF(F13:AO13,"s")/3 &amp; " "&amp;25-COUNTBLANK(F13:AO13)/3</f>
        <v>0 24,6666666666667</v>
      </c>
    </row>
    <row r="14" spans="1:42" x14ac:dyDescent="0.25">
      <c r="A14" s="23" t="s">
        <v>49</v>
      </c>
      <c r="B14" s="2" t="s">
        <v>385</v>
      </c>
      <c r="C14" s="35">
        <v>775</v>
      </c>
      <c r="D14" s="26">
        <v>18727.46</v>
      </c>
      <c r="E14" s="36">
        <v>17264.3</v>
      </c>
      <c r="F14" s="35">
        <v>55</v>
      </c>
      <c r="G14" s="26">
        <v>1592.05</v>
      </c>
      <c r="H14" s="36">
        <v>1582.65</v>
      </c>
      <c r="I14" s="35">
        <v>10</v>
      </c>
      <c r="J14" s="26">
        <v>190.49</v>
      </c>
      <c r="K14" s="36">
        <v>189.06</v>
      </c>
      <c r="L14" s="35">
        <v>57</v>
      </c>
      <c r="M14" s="26">
        <v>774.07</v>
      </c>
      <c r="N14" s="36">
        <v>767.51</v>
      </c>
      <c r="O14" s="35">
        <v>10</v>
      </c>
      <c r="P14" s="26">
        <v>42.08</v>
      </c>
      <c r="Q14" s="36">
        <v>41.81</v>
      </c>
      <c r="R14" s="35">
        <v>322</v>
      </c>
      <c r="S14" s="26">
        <v>1304.3599999999999</v>
      </c>
      <c r="T14" s="36">
        <v>1283.3699999999999</v>
      </c>
      <c r="U14" s="35">
        <v>121</v>
      </c>
      <c r="V14" s="26">
        <v>2254.33</v>
      </c>
      <c r="W14" s="36">
        <v>1680.4</v>
      </c>
      <c r="X14" s="35" t="s">
        <v>400</v>
      </c>
      <c r="Y14" s="26" t="s">
        <v>400</v>
      </c>
      <c r="Z14" s="36" t="s">
        <v>400</v>
      </c>
      <c r="AA14" s="35">
        <v>19</v>
      </c>
      <c r="AB14" s="26">
        <v>259.66000000000003</v>
      </c>
      <c r="AC14" s="36">
        <v>259.56</v>
      </c>
      <c r="AD14" s="35">
        <v>703</v>
      </c>
      <c r="AE14" s="26">
        <v>11334.46</v>
      </c>
      <c r="AF14" s="36">
        <v>11406.85</v>
      </c>
      <c r="AG14" s="35">
        <v>5</v>
      </c>
      <c r="AH14" s="26">
        <v>8.0399999999999991</v>
      </c>
      <c r="AI14" s="36">
        <v>8.23</v>
      </c>
      <c r="AJ14" s="35" t="s">
        <v>400</v>
      </c>
      <c r="AK14" s="26" t="s">
        <v>400</v>
      </c>
      <c r="AL14" s="36" t="s">
        <v>400</v>
      </c>
      <c r="AM14" s="35">
        <v>387</v>
      </c>
      <c r="AN14" s="26">
        <v>778.64</v>
      </c>
      <c r="AO14" s="36"/>
      <c r="AP14" s="5" t="str">
        <f>COUNTIF(F14:AO14,"s")/3 &amp; " "&amp;25-COUNTBLANK(F14:AO14)/3</f>
        <v>2 24,6666666666667</v>
      </c>
    </row>
    <row r="15" spans="1:42" x14ac:dyDescent="0.25">
      <c r="A15" s="23" t="s">
        <v>50</v>
      </c>
      <c r="B15" s="2" t="s">
        <v>51</v>
      </c>
      <c r="C15" s="35">
        <v>305</v>
      </c>
      <c r="D15" s="26">
        <v>36972.379999999997</v>
      </c>
      <c r="E15" s="36">
        <v>22762.959999999999</v>
      </c>
      <c r="F15" s="35">
        <v>51</v>
      </c>
      <c r="G15" s="26">
        <v>327.89</v>
      </c>
      <c r="H15" s="36">
        <v>327.8</v>
      </c>
      <c r="I15" s="35">
        <v>4</v>
      </c>
      <c r="J15" s="26">
        <v>20.75</v>
      </c>
      <c r="K15" s="36">
        <v>20.73</v>
      </c>
      <c r="L15" s="35">
        <v>56</v>
      </c>
      <c r="M15" s="26">
        <v>282.68</v>
      </c>
      <c r="N15" s="36">
        <v>279.64</v>
      </c>
      <c r="O15" s="35">
        <v>28</v>
      </c>
      <c r="P15" s="26">
        <v>103.85</v>
      </c>
      <c r="Q15" s="36">
        <v>103.24</v>
      </c>
      <c r="R15" s="35">
        <v>95</v>
      </c>
      <c r="S15" s="26">
        <v>590.49</v>
      </c>
      <c r="T15" s="36">
        <v>585.73</v>
      </c>
      <c r="U15" s="35">
        <v>291</v>
      </c>
      <c r="V15" s="26">
        <v>35301.5</v>
      </c>
      <c r="W15" s="36">
        <v>21257.05</v>
      </c>
      <c r="X15" s="35">
        <v>35</v>
      </c>
      <c r="Y15" s="26">
        <v>53.8</v>
      </c>
      <c r="Z15" s="36">
        <v>53.66</v>
      </c>
      <c r="AA15" s="35">
        <v>17</v>
      </c>
      <c r="AB15" s="26">
        <v>11.24</v>
      </c>
      <c r="AC15" s="36">
        <v>10.57</v>
      </c>
      <c r="AD15" s="35">
        <v>31</v>
      </c>
      <c r="AE15" s="26">
        <v>111.62</v>
      </c>
      <c r="AF15" s="36">
        <v>112.71</v>
      </c>
      <c r="AG15" s="35">
        <v>4</v>
      </c>
      <c r="AH15" s="26">
        <v>5.16</v>
      </c>
      <c r="AI15" s="36">
        <v>5.14</v>
      </c>
      <c r="AJ15" s="35">
        <v>12</v>
      </c>
      <c r="AK15" s="26">
        <v>10.81</v>
      </c>
      <c r="AL15" s="36">
        <v>6.69</v>
      </c>
      <c r="AM15" s="35">
        <v>65</v>
      </c>
      <c r="AN15" s="26">
        <v>151.16999999999999</v>
      </c>
      <c r="AO15" s="36"/>
      <c r="AP15" s="5" t="str">
        <f>COUNTIF(F15:AO15,"s")/3 &amp; " "&amp;25-COUNTBLANK(F15:AO15)/3</f>
        <v>0 24,6666666666667</v>
      </c>
    </row>
    <row r="16" spans="1:42" x14ac:dyDescent="0.25">
      <c r="A16" s="23" t="s">
        <v>52</v>
      </c>
      <c r="B16" s="2" t="s">
        <v>53</v>
      </c>
      <c r="C16" s="35">
        <v>291</v>
      </c>
      <c r="D16" s="26">
        <v>8656.36</v>
      </c>
      <c r="E16" s="36">
        <v>8082.51</v>
      </c>
      <c r="F16" s="35">
        <v>134</v>
      </c>
      <c r="G16" s="26">
        <v>911.12</v>
      </c>
      <c r="H16" s="36">
        <v>915.98</v>
      </c>
      <c r="I16" s="35">
        <v>5</v>
      </c>
      <c r="J16" s="26">
        <v>14.95</v>
      </c>
      <c r="K16" s="36">
        <v>14.95</v>
      </c>
      <c r="L16" s="35">
        <v>53</v>
      </c>
      <c r="M16" s="26">
        <v>221.59</v>
      </c>
      <c r="N16" s="36">
        <v>223.41</v>
      </c>
      <c r="O16" s="35">
        <v>13</v>
      </c>
      <c r="P16" s="26">
        <v>49.49</v>
      </c>
      <c r="Q16" s="36">
        <v>49.47</v>
      </c>
      <c r="R16" s="35">
        <v>171</v>
      </c>
      <c r="S16" s="26">
        <v>1107.98</v>
      </c>
      <c r="T16" s="36">
        <v>1107.8399999999999</v>
      </c>
      <c r="U16" s="35">
        <v>273</v>
      </c>
      <c r="V16" s="26">
        <v>6088.51</v>
      </c>
      <c r="W16" s="36">
        <v>5575.35</v>
      </c>
      <c r="X16" s="35">
        <v>6</v>
      </c>
      <c r="Y16" s="26">
        <v>7.86</v>
      </c>
      <c r="Z16" s="36">
        <v>7.88</v>
      </c>
      <c r="AA16" s="35">
        <v>4</v>
      </c>
      <c r="AB16" s="26">
        <v>1.3</v>
      </c>
      <c r="AC16" s="36">
        <v>1.3</v>
      </c>
      <c r="AD16" s="35">
        <v>57</v>
      </c>
      <c r="AE16" s="26">
        <v>187.8</v>
      </c>
      <c r="AF16" s="36">
        <v>186.33</v>
      </c>
      <c r="AG16" s="35"/>
      <c r="AH16" s="26"/>
      <c r="AI16" s="36"/>
      <c r="AJ16" s="35">
        <v>36</v>
      </c>
      <c r="AK16" s="26">
        <v>13.24</v>
      </c>
      <c r="AL16" s="36"/>
      <c r="AM16" s="35">
        <v>88</v>
      </c>
      <c r="AN16" s="26">
        <v>52.52</v>
      </c>
      <c r="AO16" s="36"/>
      <c r="AP16" s="5" t="str">
        <f>COUNTIF(F16:AO16,"s")/3 &amp; " "&amp;25-COUNTBLANK(F16:AO16)/3</f>
        <v>0 23,3333333333333</v>
      </c>
    </row>
    <row r="17" spans="1:42" x14ac:dyDescent="0.25">
      <c r="A17" s="23" t="s">
        <v>54</v>
      </c>
      <c r="B17" s="2" t="s">
        <v>55</v>
      </c>
      <c r="C17" s="35">
        <v>810</v>
      </c>
      <c r="D17" s="26">
        <v>46339.97</v>
      </c>
      <c r="E17" s="36">
        <v>45304.37</v>
      </c>
      <c r="F17" s="35">
        <v>643</v>
      </c>
      <c r="G17" s="26">
        <v>10631.46</v>
      </c>
      <c r="H17" s="36">
        <v>10607.9</v>
      </c>
      <c r="I17" s="35">
        <v>36</v>
      </c>
      <c r="J17" s="26">
        <v>267.95</v>
      </c>
      <c r="K17" s="36">
        <v>267.35000000000002</v>
      </c>
      <c r="L17" s="35">
        <v>283</v>
      </c>
      <c r="M17" s="26">
        <v>3287.13</v>
      </c>
      <c r="N17" s="36">
        <v>3282.54</v>
      </c>
      <c r="O17" s="35">
        <v>68</v>
      </c>
      <c r="P17" s="26">
        <v>368.17</v>
      </c>
      <c r="Q17" s="36">
        <v>366.67</v>
      </c>
      <c r="R17" s="35">
        <v>682</v>
      </c>
      <c r="S17" s="26">
        <v>16002.21</v>
      </c>
      <c r="T17" s="36">
        <v>15943.73</v>
      </c>
      <c r="U17" s="35">
        <v>757</v>
      </c>
      <c r="V17" s="26">
        <v>15612.32</v>
      </c>
      <c r="W17" s="36">
        <v>14802.95</v>
      </c>
      <c r="X17" s="35">
        <v>69</v>
      </c>
      <c r="Y17" s="26">
        <v>23.15</v>
      </c>
      <c r="Z17" s="36">
        <v>23.32</v>
      </c>
      <c r="AA17" s="35">
        <v>13</v>
      </c>
      <c r="AB17" s="26">
        <v>5.38</v>
      </c>
      <c r="AC17" s="36">
        <v>5.26</v>
      </c>
      <c r="AD17" s="35">
        <v>6</v>
      </c>
      <c r="AE17" s="26">
        <v>4.6500000000000004</v>
      </c>
      <c r="AF17" s="36">
        <v>4.6500000000000004</v>
      </c>
      <c r="AG17" s="35"/>
      <c r="AH17" s="26"/>
      <c r="AI17" s="36"/>
      <c r="AJ17" s="35">
        <v>122</v>
      </c>
      <c r="AK17" s="26">
        <v>35.32</v>
      </c>
      <c r="AL17" s="36"/>
      <c r="AM17" s="35">
        <v>370</v>
      </c>
      <c r="AN17" s="26">
        <v>102.23</v>
      </c>
      <c r="AO17" s="36"/>
      <c r="AP17" s="5" t="str">
        <f>COUNTIF(F17:AO17,"s")/3 &amp; " "&amp;25-COUNTBLANK(F17:AO17)/3</f>
        <v>0 23,3333333333333</v>
      </c>
    </row>
    <row r="18" spans="1:42" x14ac:dyDescent="0.25">
      <c r="A18" s="23" t="s">
        <v>56</v>
      </c>
      <c r="B18" s="2" t="s">
        <v>57</v>
      </c>
      <c r="C18" s="35">
        <v>457</v>
      </c>
      <c r="D18" s="26">
        <v>25673.89</v>
      </c>
      <c r="E18" s="36">
        <v>24295.83</v>
      </c>
      <c r="F18" s="35">
        <v>249</v>
      </c>
      <c r="G18" s="26">
        <v>3279.88</v>
      </c>
      <c r="H18" s="36">
        <v>3284.75</v>
      </c>
      <c r="I18" s="35">
        <v>18</v>
      </c>
      <c r="J18" s="26">
        <v>93.14</v>
      </c>
      <c r="K18" s="36">
        <v>93.27</v>
      </c>
      <c r="L18" s="35">
        <v>143</v>
      </c>
      <c r="M18" s="26">
        <v>1468.45</v>
      </c>
      <c r="N18" s="36">
        <v>1466.43</v>
      </c>
      <c r="O18" s="35">
        <v>36</v>
      </c>
      <c r="P18" s="26">
        <v>228.51</v>
      </c>
      <c r="Q18" s="36">
        <v>228.41</v>
      </c>
      <c r="R18" s="35">
        <v>298</v>
      </c>
      <c r="S18" s="26">
        <v>3265.91</v>
      </c>
      <c r="T18" s="36">
        <v>3260.53</v>
      </c>
      <c r="U18" s="35">
        <v>435</v>
      </c>
      <c r="V18" s="26">
        <v>17091.54</v>
      </c>
      <c r="W18" s="36">
        <v>15889.61</v>
      </c>
      <c r="X18" s="35">
        <v>7</v>
      </c>
      <c r="Y18" s="26">
        <v>18.98</v>
      </c>
      <c r="Z18" s="36">
        <v>18.86</v>
      </c>
      <c r="AA18" s="35">
        <v>10</v>
      </c>
      <c r="AB18" s="26">
        <v>7.92</v>
      </c>
      <c r="AC18" s="36">
        <v>8.0299999999999994</v>
      </c>
      <c r="AD18" s="35">
        <v>23</v>
      </c>
      <c r="AE18" s="26">
        <v>38.24</v>
      </c>
      <c r="AF18" s="36">
        <v>38.22</v>
      </c>
      <c r="AG18" s="35">
        <v>4</v>
      </c>
      <c r="AH18" s="26">
        <v>2.4700000000000002</v>
      </c>
      <c r="AI18" s="36">
        <v>2.36</v>
      </c>
      <c r="AJ18" s="35">
        <v>56</v>
      </c>
      <c r="AK18" s="26">
        <v>21.42</v>
      </c>
      <c r="AL18" s="36">
        <v>5.36</v>
      </c>
      <c r="AM18" s="35">
        <v>214</v>
      </c>
      <c r="AN18" s="26">
        <v>157.43</v>
      </c>
      <c r="AO18" s="36"/>
      <c r="AP18" s="5" t="str">
        <f>COUNTIF(F18:AO18,"s")/3 &amp; " "&amp;25-COUNTBLANK(F18:AO18)/3</f>
        <v>0 24,6666666666667</v>
      </c>
    </row>
    <row r="19" spans="1:42" x14ac:dyDescent="0.25">
      <c r="A19" s="23" t="s">
        <v>58</v>
      </c>
      <c r="B19" s="2" t="s">
        <v>59</v>
      </c>
      <c r="C19" s="35">
        <v>1265</v>
      </c>
      <c r="D19" s="26">
        <v>56330.81</v>
      </c>
      <c r="E19" s="36">
        <v>53421.08</v>
      </c>
      <c r="F19" s="35">
        <v>602</v>
      </c>
      <c r="G19" s="26">
        <v>4820.2</v>
      </c>
      <c r="H19" s="36">
        <v>4816.71</v>
      </c>
      <c r="I19" s="35">
        <v>10</v>
      </c>
      <c r="J19" s="26">
        <v>59.31</v>
      </c>
      <c r="K19" s="36">
        <v>59.69</v>
      </c>
      <c r="L19" s="35">
        <v>129</v>
      </c>
      <c r="M19" s="26">
        <v>674.05</v>
      </c>
      <c r="N19" s="36">
        <v>673.49</v>
      </c>
      <c r="O19" s="35">
        <v>53</v>
      </c>
      <c r="P19" s="26">
        <v>151.35</v>
      </c>
      <c r="Q19" s="36">
        <v>150.88</v>
      </c>
      <c r="R19" s="35">
        <v>697</v>
      </c>
      <c r="S19" s="26">
        <v>7568.96</v>
      </c>
      <c r="T19" s="36">
        <v>7551.86</v>
      </c>
      <c r="U19" s="35">
        <v>1233</v>
      </c>
      <c r="V19" s="26">
        <v>42741.3</v>
      </c>
      <c r="W19" s="36">
        <v>40031.9</v>
      </c>
      <c r="X19" s="35">
        <v>56</v>
      </c>
      <c r="Y19" s="26">
        <v>11.06</v>
      </c>
      <c r="Z19" s="36">
        <v>10.95</v>
      </c>
      <c r="AA19" s="35">
        <v>19</v>
      </c>
      <c r="AB19" s="26">
        <v>23.25</v>
      </c>
      <c r="AC19" s="36">
        <v>23.24</v>
      </c>
      <c r="AD19" s="35">
        <v>46</v>
      </c>
      <c r="AE19" s="26">
        <v>87.03</v>
      </c>
      <c r="AF19" s="36">
        <v>85.5</v>
      </c>
      <c r="AG19" s="35">
        <v>4</v>
      </c>
      <c r="AH19" s="26">
        <v>1.77</v>
      </c>
      <c r="AI19" s="36">
        <v>1.77</v>
      </c>
      <c r="AJ19" s="35">
        <v>79</v>
      </c>
      <c r="AK19" s="26">
        <v>29.94</v>
      </c>
      <c r="AL19" s="36">
        <v>15.09</v>
      </c>
      <c r="AM19" s="35">
        <v>510</v>
      </c>
      <c r="AN19" s="26">
        <v>162.59</v>
      </c>
      <c r="AO19" s="36"/>
      <c r="AP19" s="5" t="str">
        <f>COUNTIF(F19:AO19,"s")/3 &amp; " "&amp;25-COUNTBLANK(F19:AO19)/3</f>
        <v>0 24,6666666666667</v>
      </c>
    </row>
    <row r="20" spans="1:42" x14ac:dyDescent="0.25">
      <c r="A20" s="23" t="s">
        <v>60</v>
      </c>
      <c r="B20" s="2" t="s">
        <v>61</v>
      </c>
      <c r="C20" s="35">
        <v>2773</v>
      </c>
      <c r="D20" s="26">
        <v>130041.76</v>
      </c>
      <c r="E20" s="36">
        <v>127111.65</v>
      </c>
      <c r="F20" s="35">
        <v>2057</v>
      </c>
      <c r="G20" s="26">
        <v>31872.81</v>
      </c>
      <c r="H20" s="36">
        <v>31870.62</v>
      </c>
      <c r="I20" s="35">
        <v>193</v>
      </c>
      <c r="J20" s="26">
        <v>1083.6400000000001</v>
      </c>
      <c r="K20" s="36">
        <v>1084.58</v>
      </c>
      <c r="L20" s="35">
        <v>819</v>
      </c>
      <c r="M20" s="26">
        <v>6339.22</v>
      </c>
      <c r="N20" s="36">
        <v>6333.66</v>
      </c>
      <c r="O20" s="35">
        <v>213</v>
      </c>
      <c r="P20" s="26">
        <v>917.24</v>
      </c>
      <c r="Q20" s="36">
        <v>915.96</v>
      </c>
      <c r="R20" s="35">
        <v>2189</v>
      </c>
      <c r="S20" s="26">
        <v>33242.019999999997</v>
      </c>
      <c r="T20" s="36">
        <v>33191.68</v>
      </c>
      <c r="U20" s="35">
        <v>2664</v>
      </c>
      <c r="V20" s="26">
        <v>55745.85</v>
      </c>
      <c r="W20" s="36">
        <v>53396.38</v>
      </c>
      <c r="X20" s="35">
        <v>177</v>
      </c>
      <c r="Y20" s="26">
        <v>107.98</v>
      </c>
      <c r="Z20" s="36">
        <v>107.89</v>
      </c>
      <c r="AA20" s="35">
        <v>58</v>
      </c>
      <c r="AB20" s="26">
        <v>26.92</v>
      </c>
      <c r="AC20" s="36">
        <v>26.75</v>
      </c>
      <c r="AD20" s="35">
        <v>78</v>
      </c>
      <c r="AE20" s="26">
        <v>149.85</v>
      </c>
      <c r="AF20" s="36">
        <v>147.36000000000001</v>
      </c>
      <c r="AG20" s="35">
        <v>12</v>
      </c>
      <c r="AH20" s="26">
        <v>5.81</v>
      </c>
      <c r="AI20" s="36">
        <v>6.05</v>
      </c>
      <c r="AJ20" s="35">
        <v>341</v>
      </c>
      <c r="AK20" s="26">
        <v>125.23</v>
      </c>
      <c r="AL20" s="36">
        <v>30.72</v>
      </c>
      <c r="AM20" s="35">
        <v>1275</v>
      </c>
      <c r="AN20" s="26">
        <v>425.19</v>
      </c>
      <c r="AO20" s="36"/>
      <c r="AP20" s="5" t="str">
        <f>COUNTIF(F20:AO20,"s")/3 &amp; " "&amp;25-COUNTBLANK(F20:AO20)/3</f>
        <v>0 24,6666666666667</v>
      </c>
    </row>
    <row r="21" spans="1:42" x14ac:dyDescent="0.25">
      <c r="A21" s="23" t="s">
        <v>62</v>
      </c>
      <c r="B21" s="2" t="s">
        <v>63</v>
      </c>
      <c r="C21" s="35">
        <v>1450</v>
      </c>
      <c r="D21" s="26">
        <v>144755.19</v>
      </c>
      <c r="E21" s="36">
        <v>127352.41</v>
      </c>
      <c r="F21" s="35">
        <v>954</v>
      </c>
      <c r="G21" s="26">
        <v>15656.13</v>
      </c>
      <c r="H21" s="36">
        <v>15635.44</v>
      </c>
      <c r="I21" s="35">
        <v>41</v>
      </c>
      <c r="J21" s="26">
        <v>279.48</v>
      </c>
      <c r="K21" s="36">
        <v>277.19</v>
      </c>
      <c r="L21" s="35">
        <v>671</v>
      </c>
      <c r="M21" s="26">
        <v>14039.91</v>
      </c>
      <c r="N21" s="36">
        <v>14014.73</v>
      </c>
      <c r="O21" s="35">
        <v>249</v>
      </c>
      <c r="P21" s="26">
        <v>1694.26</v>
      </c>
      <c r="Q21" s="36">
        <v>1687.29</v>
      </c>
      <c r="R21" s="35">
        <v>1047</v>
      </c>
      <c r="S21" s="26">
        <v>20047.080000000002</v>
      </c>
      <c r="T21" s="36">
        <v>20001.3</v>
      </c>
      <c r="U21" s="35">
        <v>1366</v>
      </c>
      <c r="V21" s="26">
        <v>91423.12</v>
      </c>
      <c r="W21" s="36">
        <v>75329.710000000006</v>
      </c>
      <c r="X21" s="35">
        <v>44</v>
      </c>
      <c r="Y21" s="26">
        <v>15.2</v>
      </c>
      <c r="Z21" s="36">
        <v>15.16</v>
      </c>
      <c r="AA21" s="35">
        <v>20</v>
      </c>
      <c r="AB21" s="26">
        <v>24.9</v>
      </c>
      <c r="AC21" s="36">
        <v>24.72</v>
      </c>
      <c r="AD21" s="35">
        <v>59</v>
      </c>
      <c r="AE21" s="26">
        <v>281.05</v>
      </c>
      <c r="AF21" s="36">
        <v>275.83999999999997</v>
      </c>
      <c r="AG21" s="35">
        <v>11</v>
      </c>
      <c r="AH21" s="26">
        <v>55.63</v>
      </c>
      <c r="AI21" s="36">
        <v>54.61</v>
      </c>
      <c r="AJ21" s="35">
        <v>139</v>
      </c>
      <c r="AK21" s="26">
        <v>83.42</v>
      </c>
      <c r="AL21" s="36">
        <v>36.42</v>
      </c>
      <c r="AM21" s="35">
        <v>694</v>
      </c>
      <c r="AN21" s="26">
        <v>1155.01</v>
      </c>
      <c r="AO21" s="36"/>
      <c r="AP21" s="5" t="str">
        <f>COUNTIF(F21:AO21,"s")/3 &amp; " "&amp;25-COUNTBLANK(F21:AO21)/3</f>
        <v>0 24,6666666666667</v>
      </c>
    </row>
    <row r="22" spans="1:42" x14ac:dyDescent="0.25">
      <c r="A22" s="23" t="s">
        <v>64</v>
      </c>
      <c r="B22" s="2" t="s">
        <v>65</v>
      </c>
      <c r="C22" s="35">
        <v>714</v>
      </c>
      <c r="D22" s="26">
        <v>56012.86</v>
      </c>
      <c r="E22" s="36">
        <v>52249.18</v>
      </c>
      <c r="F22" s="35">
        <v>535</v>
      </c>
      <c r="G22" s="26">
        <v>10632.47</v>
      </c>
      <c r="H22" s="36">
        <v>10637.2</v>
      </c>
      <c r="I22" s="35">
        <v>52</v>
      </c>
      <c r="J22" s="26">
        <v>219.85</v>
      </c>
      <c r="K22" s="36">
        <v>220.58</v>
      </c>
      <c r="L22" s="35">
        <v>439</v>
      </c>
      <c r="M22" s="26">
        <v>8343.02</v>
      </c>
      <c r="N22" s="36">
        <v>8336.3700000000008</v>
      </c>
      <c r="O22" s="35">
        <v>100</v>
      </c>
      <c r="P22" s="26">
        <v>635.51</v>
      </c>
      <c r="Q22" s="36">
        <v>632.72</v>
      </c>
      <c r="R22" s="35">
        <v>605</v>
      </c>
      <c r="S22" s="26">
        <v>12172.86</v>
      </c>
      <c r="T22" s="36">
        <v>12146.92</v>
      </c>
      <c r="U22" s="35">
        <v>678</v>
      </c>
      <c r="V22" s="26">
        <v>23402.13</v>
      </c>
      <c r="W22" s="36">
        <v>20204.990000000002</v>
      </c>
      <c r="X22" s="35">
        <v>63</v>
      </c>
      <c r="Y22" s="26">
        <v>14.48</v>
      </c>
      <c r="Z22" s="36">
        <v>14.31</v>
      </c>
      <c r="AA22" s="35">
        <v>9</v>
      </c>
      <c r="AB22" s="26">
        <v>2.79</v>
      </c>
      <c r="AC22" s="36">
        <v>2.75</v>
      </c>
      <c r="AD22" s="35">
        <v>30</v>
      </c>
      <c r="AE22" s="26">
        <v>50.18</v>
      </c>
      <c r="AF22" s="36">
        <v>48.23</v>
      </c>
      <c r="AG22" s="35" t="s">
        <v>400</v>
      </c>
      <c r="AH22" s="26" t="s">
        <v>400</v>
      </c>
      <c r="AI22" s="36" t="s">
        <v>400</v>
      </c>
      <c r="AJ22" s="35" t="s">
        <v>400</v>
      </c>
      <c r="AK22" s="26" t="s">
        <v>400</v>
      </c>
      <c r="AL22" s="36" t="s">
        <v>400</v>
      </c>
      <c r="AM22" s="35">
        <v>339</v>
      </c>
      <c r="AN22" s="26">
        <v>455.37</v>
      </c>
      <c r="AO22" s="36"/>
      <c r="AP22" s="5" t="str">
        <f>COUNTIF(F22:AO22,"s")/3 &amp; " "&amp;25-COUNTBLANK(F22:AO22)/3</f>
        <v>2 24,6666666666667</v>
      </c>
    </row>
    <row r="23" spans="1:42" x14ac:dyDescent="0.25">
      <c r="A23" s="23" t="s">
        <v>66</v>
      </c>
      <c r="B23" s="2" t="s">
        <v>67</v>
      </c>
      <c r="C23" s="35">
        <v>698</v>
      </c>
      <c r="D23" s="26">
        <v>44876.39</v>
      </c>
      <c r="E23" s="36">
        <v>43617.31</v>
      </c>
      <c r="F23" s="35">
        <v>168</v>
      </c>
      <c r="G23" s="26">
        <v>1189.98</v>
      </c>
      <c r="H23" s="36">
        <v>1189.28</v>
      </c>
      <c r="I23" s="35"/>
      <c r="J23" s="26"/>
      <c r="K23" s="36"/>
      <c r="L23" s="35">
        <v>8</v>
      </c>
      <c r="M23" s="26">
        <v>22.28</v>
      </c>
      <c r="N23" s="36">
        <v>22.28</v>
      </c>
      <c r="O23" s="35">
        <v>15</v>
      </c>
      <c r="P23" s="26">
        <v>62.03</v>
      </c>
      <c r="Q23" s="36">
        <v>62</v>
      </c>
      <c r="R23" s="35">
        <v>210</v>
      </c>
      <c r="S23" s="26">
        <v>2407.25</v>
      </c>
      <c r="T23" s="36">
        <v>2402.19</v>
      </c>
      <c r="U23" s="35">
        <v>697</v>
      </c>
      <c r="V23" s="26">
        <v>41138.82</v>
      </c>
      <c r="W23" s="36">
        <v>39935.21</v>
      </c>
      <c r="X23" s="35">
        <v>15</v>
      </c>
      <c r="Y23" s="26">
        <v>1.52</v>
      </c>
      <c r="Z23" s="36">
        <v>1.47</v>
      </c>
      <c r="AA23" s="35" t="s">
        <v>400</v>
      </c>
      <c r="AB23" s="26" t="s">
        <v>400</v>
      </c>
      <c r="AC23" s="36" t="s">
        <v>400</v>
      </c>
      <c r="AD23" s="35">
        <v>3</v>
      </c>
      <c r="AE23" s="26">
        <v>0.36</v>
      </c>
      <c r="AF23" s="36">
        <v>0.36</v>
      </c>
      <c r="AG23" s="35"/>
      <c r="AH23" s="26"/>
      <c r="AI23" s="36"/>
      <c r="AJ23" s="35" t="s">
        <v>400</v>
      </c>
      <c r="AK23" s="26" t="s">
        <v>400</v>
      </c>
      <c r="AL23" s="36" t="s">
        <v>400</v>
      </c>
      <c r="AM23" s="35">
        <v>256</v>
      </c>
      <c r="AN23" s="26">
        <v>48.77</v>
      </c>
      <c r="AO23" s="36"/>
      <c r="AP23" s="5" t="str">
        <f>COUNTIF(F23:AO23,"s")/3 &amp; " "&amp;25-COUNTBLANK(F23:AO23)/3</f>
        <v>2 22,6666666666667</v>
      </c>
    </row>
    <row r="24" spans="1:42" x14ac:dyDescent="0.25">
      <c r="A24" s="23" t="s">
        <v>68</v>
      </c>
      <c r="B24" s="2" t="s">
        <v>69</v>
      </c>
      <c r="C24" s="35">
        <v>252</v>
      </c>
      <c r="D24" s="26">
        <v>17279.63</v>
      </c>
      <c r="E24" s="36">
        <v>10664</v>
      </c>
      <c r="F24" s="35">
        <v>26</v>
      </c>
      <c r="G24" s="26">
        <v>50.8</v>
      </c>
      <c r="H24" s="36">
        <v>50.91</v>
      </c>
      <c r="I24" s="35">
        <v>6</v>
      </c>
      <c r="J24" s="26">
        <v>1.94</v>
      </c>
      <c r="K24" s="36">
        <v>2.02</v>
      </c>
      <c r="L24" s="35">
        <v>19</v>
      </c>
      <c r="M24" s="26">
        <v>58.6</v>
      </c>
      <c r="N24" s="36">
        <v>58</v>
      </c>
      <c r="O24" s="35">
        <v>32</v>
      </c>
      <c r="P24" s="26">
        <v>16.82</v>
      </c>
      <c r="Q24" s="36">
        <v>15.72</v>
      </c>
      <c r="R24" s="35">
        <v>52</v>
      </c>
      <c r="S24" s="26">
        <v>83.31</v>
      </c>
      <c r="T24" s="36">
        <v>82.42</v>
      </c>
      <c r="U24" s="35">
        <v>182</v>
      </c>
      <c r="V24" s="26">
        <v>16302.18</v>
      </c>
      <c r="W24" s="36">
        <v>10036.25</v>
      </c>
      <c r="X24" s="35">
        <v>23</v>
      </c>
      <c r="Y24" s="26">
        <v>2.99</v>
      </c>
      <c r="Z24" s="36">
        <v>2.86</v>
      </c>
      <c r="AA24" s="35">
        <v>48</v>
      </c>
      <c r="AB24" s="26">
        <v>36.94</v>
      </c>
      <c r="AC24" s="36">
        <v>35.81</v>
      </c>
      <c r="AD24" s="35">
        <v>89</v>
      </c>
      <c r="AE24" s="26">
        <v>376.92</v>
      </c>
      <c r="AF24" s="36">
        <v>356.55</v>
      </c>
      <c r="AG24" s="35">
        <v>5</v>
      </c>
      <c r="AH24" s="26">
        <v>22.7</v>
      </c>
      <c r="AI24" s="36">
        <v>22.54</v>
      </c>
      <c r="AJ24" s="35">
        <v>14</v>
      </c>
      <c r="AK24" s="26">
        <v>2.75</v>
      </c>
      <c r="AL24" s="36">
        <v>0.92</v>
      </c>
      <c r="AM24" s="35">
        <v>71</v>
      </c>
      <c r="AN24" s="26">
        <v>323.14</v>
      </c>
      <c r="AO24" s="36"/>
      <c r="AP24" s="5" t="str">
        <f>COUNTIF(F24:AO24,"s")/3 &amp; " "&amp;25-COUNTBLANK(F24:AO24)/3</f>
        <v>0 24,6666666666667</v>
      </c>
    </row>
    <row r="25" spans="1:42" x14ac:dyDescent="0.25">
      <c r="A25" s="23" t="s">
        <v>70</v>
      </c>
      <c r="B25" s="2" t="s">
        <v>71</v>
      </c>
      <c r="C25" s="35">
        <v>37</v>
      </c>
      <c r="D25" s="26">
        <v>9224.49</v>
      </c>
      <c r="E25" s="36">
        <v>7162.25</v>
      </c>
      <c r="F25" s="35">
        <v>15</v>
      </c>
      <c r="G25" s="26">
        <v>444.15</v>
      </c>
      <c r="H25" s="36">
        <v>442.14</v>
      </c>
      <c r="I25" s="35"/>
      <c r="J25" s="26"/>
      <c r="K25" s="36"/>
      <c r="L25" s="35">
        <v>17</v>
      </c>
      <c r="M25" s="26">
        <v>577.70000000000005</v>
      </c>
      <c r="N25" s="36">
        <v>575.26</v>
      </c>
      <c r="O25" s="35">
        <v>3</v>
      </c>
      <c r="P25" s="26">
        <v>32.82</v>
      </c>
      <c r="Q25" s="36">
        <v>32.450000000000003</v>
      </c>
      <c r="R25" s="35">
        <v>18</v>
      </c>
      <c r="S25" s="26">
        <v>438.2</v>
      </c>
      <c r="T25" s="36">
        <v>434.48</v>
      </c>
      <c r="U25" s="35">
        <v>37</v>
      </c>
      <c r="V25" s="26">
        <v>7686.36</v>
      </c>
      <c r="W25" s="36">
        <v>5673.8</v>
      </c>
      <c r="X25" s="35">
        <v>4</v>
      </c>
      <c r="Y25" s="26">
        <v>0.62</v>
      </c>
      <c r="Z25" s="36">
        <v>0.62</v>
      </c>
      <c r="AA25" s="35" t="s">
        <v>400</v>
      </c>
      <c r="AB25" s="26" t="s">
        <v>400</v>
      </c>
      <c r="AC25" s="36" t="s">
        <v>400</v>
      </c>
      <c r="AD25" s="35"/>
      <c r="AE25" s="26"/>
      <c r="AF25" s="36"/>
      <c r="AG25" s="35" t="s">
        <v>400</v>
      </c>
      <c r="AH25" s="26" t="s">
        <v>400</v>
      </c>
      <c r="AI25" s="36" t="s">
        <v>400</v>
      </c>
      <c r="AJ25" s="35">
        <v>3</v>
      </c>
      <c r="AK25" s="26">
        <v>1.1100000000000001</v>
      </c>
      <c r="AL25" s="36"/>
      <c r="AM25" s="35">
        <v>11</v>
      </c>
      <c r="AN25" s="26">
        <v>40.03</v>
      </c>
      <c r="AO25" s="36"/>
      <c r="AP25" s="5" t="str">
        <f>COUNTIF(F25:AO25,"s")/3 &amp; " "&amp;25-COUNTBLANK(F25:AO25)/3</f>
        <v>2 22,3333333333333</v>
      </c>
    </row>
    <row r="26" spans="1:42" x14ac:dyDescent="0.25">
      <c r="A26" s="23" t="s">
        <v>72</v>
      </c>
      <c r="B26" s="2" t="s">
        <v>73</v>
      </c>
      <c r="C26" s="35">
        <v>47</v>
      </c>
      <c r="D26" s="26">
        <v>11309.04</v>
      </c>
      <c r="E26" s="36">
        <v>7273</v>
      </c>
      <c r="F26" s="35">
        <v>14</v>
      </c>
      <c r="G26" s="26">
        <v>171.3</v>
      </c>
      <c r="H26" s="36">
        <v>169.78</v>
      </c>
      <c r="I26" s="35"/>
      <c r="J26" s="26"/>
      <c r="K26" s="36"/>
      <c r="L26" s="35">
        <v>14</v>
      </c>
      <c r="M26" s="26">
        <v>144.30000000000001</v>
      </c>
      <c r="N26" s="36">
        <v>143.63999999999999</v>
      </c>
      <c r="O26" s="35" t="s">
        <v>400</v>
      </c>
      <c r="P26" s="26" t="s">
        <v>400</v>
      </c>
      <c r="Q26" s="36" t="s">
        <v>400</v>
      </c>
      <c r="R26" s="35">
        <v>23</v>
      </c>
      <c r="S26" s="26">
        <v>307.08999999999997</v>
      </c>
      <c r="T26" s="36">
        <v>305.85000000000002</v>
      </c>
      <c r="U26" s="35">
        <v>46</v>
      </c>
      <c r="V26" s="26">
        <v>10535.9</v>
      </c>
      <c r="W26" s="36">
        <v>6580.3</v>
      </c>
      <c r="X26" s="35" t="s">
        <v>400</v>
      </c>
      <c r="Y26" s="26" t="s">
        <v>400</v>
      </c>
      <c r="Z26" s="36" t="s">
        <v>400</v>
      </c>
      <c r="AA26" s="35"/>
      <c r="AB26" s="26"/>
      <c r="AC26" s="36"/>
      <c r="AD26" s="35"/>
      <c r="AE26" s="26"/>
      <c r="AF26" s="36"/>
      <c r="AG26" s="35"/>
      <c r="AH26" s="26"/>
      <c r="AI26" s="36"/>
      <c r="AJ26" s="35"/>
      <c r="AK26" s="26"/>
      <c r="AL26" s="36"/>
      <c r="AM26" s="35">
        <v>15</v>
      </c>
      <c r="AN26" s="26">
        <v>76.569999999999993</v>
      </c>
      <c r="AO26" s="36"/>
      <c r="AP26" s="5" t="str">
        <f>COUNTIF(F26:AO26,"s")/3 &amp; " "&amp;25-COUNTBLANK(F26:AO26)/3</f>
        <v>2 19,6666666666667</v>
      </c>
    </row>
    <row r="27" spans="1:42" x14ac:dyDescent="0.25">
      <c r="A27" s="23" t="s">
        <v>74</v>
      </c>
      <c r="B27" s="2" t="s">
        <v>75</v>
      </c>
      <c r="C27" s="35">
        <v>258</v>
      </c>
      <c r="D27" s="26">
        <v>6525.3</v>
      </c>
      <c r="E27" s="36">
        <v>4988.03</v>
      </c>
      <c r="F27" s="35">
        <v>35</v>
      </c>
      <c r="G27" s="26">
        <v>200.44</v>
      </c>
      <c r="H27" s="36">
        <v>198.67</v>
      </c>
      <c r="I27" s="35" t="s">
        <v>400</v>
      </c>
      <c r="J27" s="26" t="s">
        <v>400</v>
      </c>
      <c r="K27" s="36" t="s">
        <v>400</v>
      </c>
      <c r="L27" s="35">
        <v>45</v>
      </c>
      <c r="M27" s="26">
        <v>238.65</v>
      </c>
      <c r="N27" s="36">
        <v>236.5</v>
      </c>
      <c r="O27" s="35">
        <v>9</v>
      </c>
      <c r="P27" s="26">
        <v>15.12</v>
      </c>
      <c r="Q27" s="36">
        <v>15.14</v>
      </c>
      <c r="R27" s="35">
        <v>130</v>
      </c>
      <c r="S27" s="26">
        <v>470.3</v>
      </c>
      <c r="T27" s="36">
        <v>464.88</v>
      </c>
      <c r="U27" s="35">
        <v>117</v>
      </c>
      <c r="V27" s="26">
        <v>3145.6</v>
      </c>
      <c r="W27" s="36">
        <v>1838.76</v>
      </c>
      <c r="X27" s="35"/>
      <c r="Y27" s="26"/>
      <c r="Z27" s="36"/>
      <c r="AA27" s="35">
        <v>10</v>
      </c>
      <c r="AB27" s="26">
        <v>26.71</v>
      </c>
      <c r="AC27" s="36">
        <v>26.69</v>
      </c>
      <c r="AD27" s="35">
        <v>178</v>
      </c>
      <c r="AE27" s="26">
        <v>2187.09</v>
      </c>
      <c r="AF27" s="36">
        <v>2189.87</v>
      </c>
      <c r="AG27" s="35"/>
      <c r="AH27" s="26"/>
      <c r="AI27" s="36"/>
      <c r="AJ27" s="35" t="s">
        <v>400</v>
      </c>
      <c r="AK27" s="26" t="s">
        <v>400</v>
      </c>
      <c r="AL27" s="36" t="s">
        <v>400</v>
      </c>
      <c r="AM27" s="35">
        <v>123</v>
      </c>
      <c r="AN27" s="26">
        <v>203.77</v>
      </c>
      <c r="AO27" s="36"/>
      <c r="AP27" s="5" t="str">
        <f>COUNTIF(F27:AO27,"s")/3 &amp; " "&amp;25-COUNTBLANK(F27:AO27)/3</f>
        <v>2 22,6666666666667</v>
      </c>
    </row>
    <row r="28" spans="1:42" x14ac:dyDescent="0.25">
      <c r="A28" s="23" t="s">
        <v>76</v>
      </c>
      <c r="B28" s="2" t="s">
        <v>77</v>
      </c>
      <c r="C28" s="35">
        <v>1626</v>
      </c>
      <c r="D28" s="26">
        <v>64580.03</v>
      </c>
      <c r="E28" s="36">
        <v>55936.47</v>
      </c>
      <c r="F28" s="35">
        <v>485</v>
      </c>
      <c r="G28" s="26">
        <v>7313.59</v>
      </c>
      <c r="H28" s="36">
        <v>7298.5</v>
      </c>
      <c r="I28" s="35">
        <v>146</v>
      </c>
      <c r="J28" s="26">
        <v>1629.89</v>
      </c>
      <c r="K28" s="36">
        <v>1635.19</v>
      </c>
      <c r="L28" s="35">
        <v>445</v>
      </c>
      <c r="M28" s="26">
        <v>4730.96</v>
      </c>
      <c r="N28" s="36">
        <v>4711.58</v>
      </c>
      <c r="O28" s="35">
        <v>93</v>
      </c>
      <c r="P28" s="26">
        <v>351.78</v>
      </c>
      <c r="Q28" s="36">
        <v>348.9</v>
      </c>
      <c r="R28" s="35">
        <v>958</v>
      </c>
      <c r="S28" s="26">
        <v>6622.1</v>
      </c>
      <c r="T28" s="36">
        <v>6535.44</v>
      </c>
      <c r="U28" s="35">
        <v>600</v>
      </c>
      <c r="V28" s="26">
        <v>16315.74</v>
      </c>
      <c r="W28" s="36">
        <v>10353.209999999999</v>
      </c>
      <c r="X28" s="35">
        <v>17</v>
      </c>
      <c r="Y28" s="26">
        <v>30.7</v>
      </c>
      <c r="Z28" s="36">
        <v>31.29</v>
      </c>
      <c r="AA28" s="35">
        <v>197</v>
      </c>
      <c r="AB28" s="26">
        <v>884.25</v>
      </c>
      <c r="AC28" s="36">
        <v>883.26</v>
      </c>
      <c r="AD28" s="35">
        <v>1244</v>
      </c>
      <c r="AE28" s="26">
        <v>23441.71</v>
      </c>
      <c r="AF28" s="36">
        <v>23371.69</v>
      </c>
      <c r="AG28" s="35">
        <v>75</v>
      </c>
      <c r="AH28" s="26">
        <v>332.07</v>
      </c>
      <c r="AI28" s="36">
        <v>323.60000000000002</v>
      </c>
      <c r="AJ28" s="35">
        <v>638</v>
      </c>
      <c r="AK28" s="26">
        <v>798.46</v>
      </c>
      <c r="AL28" s="36">
        <v>443.05</v>
      </c>
      <c r="AM28" s="35">
        <v>862</v>
      </c>
      <c r="AN28" s="26">
        <v>2127.25</v>
      </c>
      <c r="AO28" s="36">
        <v>0.76</v>
      </c>
      <c r="AP28" s="5" t="str">
        <f>COUNTIF(F28:AO28,"s")/3 &amp; " "&amp;25-COUNTBLANK(F28:AO28)/3</f>
        <v>0 25</v>
      </c>
    </row>
    <row r="29" spans="1:42" x14ac:dyDescent="0.25">
      <c r="A29" s="23" t="s">
        <v>78</v>
      </c>
      <c r="B29" s="2" t="s">
        <v>79</v>
      </c>
      <c r="C29" s="35">
        <v>99</v>
      </c>
      <c r="D29" s="26">
        <v>4526.4799999999996</v>
      </c>
      <c r="E29" s="36">
        <v>4043.51</v>
      </c>
      <c r="F29" s="35">
        <v>55</v>
      </c>
      <c r="G29" s="26">
        <v>1004.7</v>
      </c>
      <c r="H29" s="36">
        <v>1002.17</v>
      </c>
      <c r="I29" s="35">
        <v>30</v>
      </c>
      <c r="J29" s="26">
        <v>289.32</v>
      </c>
      <c r="K29" s="36">
        <v>288.56</v>
      </c>
      <c r="L29" s="35">
        <v>50</v>
      </c>
      <c r="M29" s="26">
        <v>717.08</v>
      </c>
      <c r="N29" s="36">
        <v>712.44</v>
      </c>
      <c r="O29" s="35">
        <v>10</v>
      </c>
      <c r="P29" s="26">
        <v>89.9</v>
      </c>
      <c r="Q29" s="36">
        <v>89.63</v>
      </c>
      <c r="R29" s="35">
        <v>67</v>
      </c>
      <c r="S29" s="26">
        <v>507.53</v>
      </c>
      <c r="T29" s="36">
        <v>501.03</v>
      </c>
      <c r="U29" s="35">
        <v>51</v>
      </c>
      <c r="V29" s="26">
        <v>1119.03</v>
      </c>
      <c r="W29" s="36">
        <v>790.1</v>
      </c>
      <c r="X29" s="35">
        <v>11</v>
      </c>
      <c r="Y29" s="26">
        <v>24.07</v>
      </c>
      <c r="Z29" s="36">
        <v>24.06</v>
      </c>
      <c r="AA29" s="35">
        <v>11</v>
      </c>
      <c r="AB29" s="26">
        <v>26.32</v>
      </c>
      <c r="AC29" s="36">
        <v>26.51</v>
      </c>
      <c r="AD29" s="35">
        <v>43</v>
      </c>
      <c r="AE29" s="26">
        <v>413.84</v>
      </c>
      <c r="AF29" s="36">
        <v>413.12</v>
      </c>
      <c r="AG29" s="35">
        <v>24</v>
      </c>
      <c r="AH29" s="26">
        <v>135.63999999999999</v>
      </c>
      <c r="AI29" s="36">
        <v>135.86000000000001</v>
      </c>
      <c r="AJ29" s="35">
        <v>34</v>
      </c>
      <c r="AK29" s="26">
        <v>72.31</v>
      </c>
      <c r="AL29" s="36">
        <v>60.03</v>
      </c>
      <c r="AM29" s="35">
        <v>53</v>
      </c>
      <c r="AN29" s="26">
        <v>126.74</v>
      </c>
      <c r="AO29" s="36"/>
      <c r="AP29" s="5" t="str">
        <f>COUNTIF(F29:AO29,"s")/3 &amp; " "&amp;25-COUNTBLANK(F29:AO29)/3</f>
        <v>0 24,6666666666667</v>
      </c>
    </row>
    <row r="30" spans="1:42" x14ac:dyDescent="0.25">
      <c r="A30" s="23" t="s">
        <v>80</v>
      </c>
      <c r="B30" s="2" t="s">
        <v>81</v>
      </c>
      <c r="C30" s="35">
        <v>629</v>
      </c>
      <c r="D30" s="26">
        <v>18484.12</v>
      </c>
      <c r="E30" s="36">
        <v>17191.04</v>
      </c>
      <c r="F30" s="35">
        <v>85</v>
      </c>
      <c r="G30" s="26">
        <v>901.52</v>
      </c>
      <c r="H30" s="36">
        <v>897.07</v>
      </c>
      <c r="I30" s="35">
        <v>27</v>
      </c>
      <c r="J30" s="26">
        <v>287.98</v>
      </c>
      <c r="K30" s="36">
        <v>285.49</v>
      </c>
      <c r="L30" s="35">
        <v>61</v>
      </c>
      <c r="M30" s="26">
        <v>533.05999999999995</v>
      </c>
      <c r="N30" s="36">
        <v>529.85</v>
      </c>
      <c r="O30" s="35">
        <v>12</v>
      </c>
      <c r="P30" s="26">
        <v>25.09</v>
      </c>
      <c r="Q30" s="36">
        <v>24.88</v>
      </c>
      <c r="R30" s="35">
        <v>217</v>
      </c>
      <c r="S30" s="26">
        <v>827.86</v>
      </c>
      <c r="T30" s="36">
        <v>807.47</v>
      </c>
      <c r="U30" s="35">
        <v>63</v>
      </c>
      <c r="V30" s="26">
        <v>1318.83</v>
      </c>
      <c r="W30" s="36">
        <v>1014.14</v>
      </c>
      <c r="X30" s="35">
        <v>11</v>
      </c>
      <c r="Y30" s="26">
        <v>89.63</v>
      </c>
      <c r="Z30" s="36">
        <v>88.07</v>
      </c>
      <c r="AA30" s="35">
        <v>40</v>
      </c>
      <c r="AB30" s="26">
        <v>282.51</v>
      </c>
      <c r="AC30" s="36">
        <v>279.33</v>
      </c>
      <c r="AD30" s="35">
        <v>554</v>
      </c>
      <c r="AE30" s="26">
        <v>13221.07</v>
      </c>
      <c r="AF30" s="36">
        <v>13106.1</v>
      </c>
      <c r="AG30" s="35">
        <v>22</v>
      </c>
      <c r="AH30" s="26">
        <v>112.16</v>
      </c>
      <c r="AI30" s="36">
        <v>111.85</v>
      </c>
      <c r="AJ30" s="35">
        <v>139</v>
      </c>
      <c r="AK30" s="26">
        <v>109.26</v>
      </c>
      <c r="AL30" s="36">
        <v>46.79</v>
      </c>
      <c r="AM30" s="35">
        <v>357</v>
      </c>
      <c r="AN30" s="26">
        <v>775.15</v>
      </c>
      <c r="AO30" s="36"/>
      <c r="AP30" s="5" t="str">
        <f>COUNTIF(F30:AO30,"s")/3 &amp; " "&amp;25-COUNTBLANK(F30:AO30)/3</f>
        <v>0 24,6666666666667</v>
      </c>
    </row>
    <row r="31" spans="1:42" x14ac:dyDescent="0.25">
      <c r="A31" s="23" t="s">
        <v>82</v>
      </c>
      <c r="B31" s="2" t="s">
        <v>83</v>
      </c>
      <c r="C31" s="35">
        <v>927</v>
      </c>
      <c r="D31" s="26">
        <v>50170.92</v>
      </c>
      <c r="E31" s="36">
        <v>43413.77</v>
      </c>
      <c r="F31" s="35">
        <v>240</v>
      </c>
      <c r="G31" s="26">
        <v>7694.63</v>
      </c>
      <c r="H31" s="36">
        <v>7601.75</v>
      </c>
      <c r="I31" s="35">
        <v>56</v>
      </c>
      <c r="J31" s="26">
        <v>892.52</v>
      </c>
      <c r="K31" s="36">
        <v>890.25</v>
      </c>
      <c r="L31" s="35">
        <v>265</v>
      </c>
      <c r="M31" s="26">
        <v>3512.47</v>
      </c>
      <c r="N31" s="36">
        <v>3477.23</v>
      </c>
      <c r="O31" s="35">
        <v>63</v>
      </c>
      <c r="P31" s="26">
        <v>249.54</v>
      </c>
      <c r="Q31" s="36">
        <v>243.71</v>
      </c>
      <c r="R31" s="35">
        <v>483</v>
      </c>
      <c r="S31" s="26">
        <v>3809.27</v>
      </c>
      <c r="T31" s="36">
        <v>3673.45</v>
      </c>
      <c r="U31" s="35">
        <v>345</v>
      </c>
      <c r="V31" s="26">
        <v>13065.03</v>
      </c>
      <c r="W31" s="36">
        <v>8475.4699999999993</v>
      </c>
      <c r="X31" s="35">
        <v>12</v>
      </c>
      <c r="Y31" s="26">
        <v>107.37</v>
      </c>
      <c r="Z31" s="36">
        <v>106.56</v>
      </c>
      <c r="AA31" s="35">
        <v>120</v>
      </c>
      <c r="AB31" s="26">
        <v>2019.37</v>
      </c>
      <c r="AC31" s="36">
        <v>1990.49</v>
      </c>
      <c r="AD31" s="35">
        <v>593</v>
      </c>
      <c r="AE31" s="26">
        <v>16484.84</v>
      </c>
      <c r="AF31" s="36">
        <v>16399.62</v>
      </c>
      <c r="AG31" s="35">
        <v>16</v>
      </c>
      <c r="AH31" s="26">
        <v>90.54</v>
      </c>
      <c r="AI31" s="36">
        <v>90.88</v>
      </c>
      <c r="AJ31" s="35">
        <v>196</v>
      </c>
      <c r="AK31" s="26">
        <v>625.22</v>
      </c>
      <c r="AL31" s="36">
        <v>461.38</v>
      </c>
      <c r="AM31" s="35">
        <v>472</v>
      </c>
      <c r="AN31" s="26">
        <v>1619.54</v>
      </c>
      <c r="AO31" s="36">
        <v>2.98</v>
      </c>
      <c r="AP31" s="5" t="str">
        <f>COUNTIF(F31:AO31,"s")/3 &amp; " "&amp;25-COUNTBLANK(F31:AO31)/3</f>
        <v>0 25</v>
      </c>
    </row>
    <row r="32" spans="1:42" x14ac:dyDescent="0.25">
      <c r="A32" s="23" t="s">
        <v>84</v>
      </c>
      <c r="B32" s="2" t="s">
        <v>85</v>
      </c>
      <c r="C32" s="35">
        <v>735</v>
      </c>
      <c r="D32" s="26">
        <v>44439.21</v>
      </c>
      <c r="E32" s="36">
        <v>43969.17</v>
      </c>
      <c r="F32" s="35">
        <v>497</v>
      </c>
      <c r="G32" s="26">
        <v>18965.23</v>
      </c>
      <c r="H32" s="36">
        <v>19032.97</v>
      </c>
      <c r="I32" s="35">
        <v>382</v>
      </c>
      <c r="J32" s="26">
        <v>9203.1</v>
      </c>
      <c r="K32" s="36">
        <v>9228.67</v>
      </c>
      <c r="L32" s="35">
        <v>319</v>
      </c>
      <c r="M32" s="26">
        <v>4700.1499999999996</v>
      </c>
      <c r="N32" s="36">
        <v>4714.29</v>
      </c>
      <c r="O32" s="35">
        <v>52</v>
      </c>
      <c r="P32" s="26">
        <v>819.02</v>
      </c>
      <c r="Q32" s="36">
        <v>819.22</v>
      </c>
      <c r="R32" s="35">
        <v>600</v>
      </c>
      <c r="S32" s="26">
        <v>5673.6</v>
      </c>
      <c r="T32" s="36">
        <v>5637.75</v>
      </c>
      <c r="U32" s="35">
        <v>403</v>
      </c>
      <c r="V32" s="26">
        <v>3968.24</v>
      </c>
      <c r="W32" s="36">
        <v>3802.26</v>
      </c>
      <c r="X32" s="35">
        <v>4</v>
      </c>
      <c r="Y32" s="26">
        <v>0.61</v>
      </c>
      <c r="Z32" s="36">
        <v>0.61</v>
      </c>
      <c r="AA32" s="35">
        <v>65</v>
      </c>
      <c r="AB32" s="26">
        <v>108.71</v>
      </c>
      <c r="AC32" s="36">
        <v>109.01</v>
      </c>
      <c r="AD32" s="35">
        <v>37</v>
      </c>
      <c r="AE32" s="26">
        <v>108.11</v>
      </c>
      <c r="AF32" s="36">
        <v>108</v>
      </c>
      <c r="AG32" s="35">
        <v>30</v>
      </c>
      <c r="AH32" s="26">
        <v>408.21</v>
      </c>
      <c r="AI32" s="36">
        <v>409.17</v>
      </c>
      <c r="AJ32" s="35">
        <v>226</v>
      </c>
      <c r="AK32" s="26">
        <v>288.16000000000003</v>
      </c>
      <c r="AL32" s="36">
        <v>107.22</v>
      </c>
      <c r="AM32" s="35">
        <v>272</v>
      </c>
      <c r="AN32" s="26">
        <v>194.52</v>
      </c>
      <c r="AO32" s="36"/>
      <c r="AP32" s="5" t="str">
        <f>COUNTIF(F32:AO32,"s")/3 &amp; " "&amp;25-COUNTBLANK(F32:AO32)/3</f>
        <v>0 24,6666666666667</v>
      </c>
    </row>
    <row r="33" spans="1:42" x14ac:dyDescent="0.25">
      <c r="A33" s="23" t="s">
        <v>86</v>
      </c>
      <c r="B33" s="2" t="s">
        <v>87</v>
      </c>
      <c r="C33" s="35">
        <v>1216</v>
      </c>
      <c r="D33" s="26">
        <v>67638.539999999994</v>
      </c>
      <c r="E33" s="36">
        <v>66392.77</v>
      </c>
      <c r="F33" s="35">
        <v>718</v>
      </c>
      <c r="G33" s="26">
        <v>20794.259999999998</v>
      </c>
      <c r="H33" s="36">
        <v>21020.2</v>
      </c>
      <c r="I33" s="35">
        <v>363</v>
      </c>
      <c r="J33" s="26">
        <v>5866.37</v>
      </c>
      <c r="K33" s="36">
        <v>5924.19</v>
      </c>
      <c r="L33" s="35">
        <v>466</v>
      </c>
      <c r="M33" s="26">
        <v>5748.91</v>
      </c>
      <c r="N33" s="36">
        <v>5804.97</v>
      </c>
      <c r="O33" s="35">
        <v>139</v>
      </c>
      <c r="P33" s="26">
        <v>1390.38</v>
      </c>
      <c r="Q33" s="36">
        <v>1402.49</v>
      </c>
      <c r="R33" s="35">
        <v>830</v>
      </c>
      <c r="S33" s="26">
        <v>8475.86</v>
      </c>
      <c r="T33" s="36">
        <v>8464.24</v>
      </c>
      <c r="U33" s="35">
        <v>1048</v>
      </c>
      <c r="V33" s="26">
        <v>24518.560000000001</v>
      </c>
      <c r="W33" s="36">
        <v>23703.83</v>
      </c>
      <c r="X33" s="35">
        <v>28</v>
      </c>
      <c r="Y33" s="26">
        <v>7.47</v>
      </c>
      <c r="Z33" s="36">
        <v>7.61</v>
      </c>
      <c r="AA33" s="35">
        <v>44</v>
      </c>
      <c r="AB33" s="26">
        <v>29.36</v>
      </c>
      <c r="AC33" s="36">
        <v>29.7</v>
      </c>
      <c r="AD33" s="35">
        <v>46</v>
      </c>
      <c r="AE33" s="26">
        <v>31.28</v>
      </c>
      <c r="AF33" s="36">
        <v>31.06</v>
      </c>
      <c r="AG33" s="35">
        <v>4</v>
      </c>
      <c r="AH33" s="26">
        <v>3.86</v>
      </c>
      <c r="AI33" s="36">
        <v>3.78</v>
      </c>
      <c r="AJ33" s="35">
        <v>585</v>
      </c>
      <c r="AK33" s="26">
        <v>517.22</v>
      </c>
      <c r="AL33" s="36">
        <v>0.7</v>
      </c>
      <c r="AM33" s="35">
        <v>416</v>
      </c>
      <c r="AN33" s="26">
        <v>255.01</v>
      </c>
      <c r="AO33" s="36"/>
      <c r="AP33" s="5" t="str">
        <f>COUNTIF(F33:AO33,"s")/3 &amp; " "&amp;25-COUNTBLANK(F33:AO33)/3</f>
        <v>0 24,6666666666667</v>
      </c>
    </row>
    <row r="34" spans="1:42" x14ac:dyDescent="0.25">
      <c r="A34" s="23" t="s">
        <v>88</v>
      </c>
      <c r="B34" s="2" t="s">
        <v>89</v>
      </c>
      <c r="C34" s="35">
        <v>828</v>
      </c>
      <c r="D34" s="26">
        <v>45610.76</v>
      </c>
      <c r="E34" s="36">
        <v>45119.43</v>
      </c>
      <c r="F34" s="35">
        <v>536</v>
      </c>
      <c r="G34" s="26">
        <v>22162.75</v>
      </c>
      <c r="H34" s="36">
        <v>22308.57</v>
      </c>
      <c r="I34" s="35">
        <v>326</v>
      </c>
      <c r="J34" s="26">
        <v>7317.72</v>
      </c>
      <c r="K34" s="36">
        <v>7348.02</v>
      </c>
      <c r="L34" s="35">
        <v>321</v>
      </c>
      <c r="M34" s="26">
        <v>5368.75</v>
      </c>
      <c r="N34" s="36">
        <v>5393.77</v>
      </c>
      <c r="O34" s="35">
        <v>66</v>
      </c>
      <c r="P34" s="26">
        <v>701.72</v>
      </c>
      <c r="Q34" s="36">
        <v>703.73</v>
      </c>
      <c r="R34" s="35">
        <v>624</v>
      </c>
      <c r="S34" s="26">
        <v>5277.41</v>
      </c>
      <c r="T34" s="36">
        <v>5259.56</v>
      </c>
      <c r="U34" s="35">
        <v>385</v>
      </c>
      <c r="V34" s="26">
        <v>3717.6</v>
      </c>
      <c r="W34" s="36">
        <v>3568.46</v>
      </c>
      <c r="X34" s="35">
        <v>21</v>
      </c>
      <c r="Y34" s="26">
        <v>17.59</v>
      </c>
      <c r="Z34" s="36">
        <v>17.59</v>
      </c>
      <c r="AA34" s="35">
        <v>49</v>
      </c>
      <c r="AB34" s="26">
        <v>241.99</v>
      </c>
      <c r="AC34" s="36">
        <v>243.37</v>
      </c>
      <c r="AD34" s="35">
        <v>53</v>
      </c>
      <c r="AE34" s="26">
        <v>184.91</v>
      </c>
      <c r="AF34" s="36">
        <v>186.92</v>
      </c>
      <c r="AG34" s="35">
        <v>11</v>
      </c>
      <c r="AH34" s="26">
        <v>18.3</v>
      </c>
      <c r="AI34" s="36">
        <v>18.260000000000002</v>
      </c>
      <c r="AJ34" s="35">
        <v>325</v>
      </c>
      <c r="AK34" s="26">
        <v>354.15</v>
      </c>
      <c r="AL34" s="36">
        <v>71.180000000000007</v>
      </c>
      <c r="AM34" s="35">
        <v>288</v>
      </c>
      <c r="AN34" s="26">
        <v>247.87</v>
      </c>
      <c r="AO34" s="36"/>
      <c r="AP34" s="5" t="str">
        <f>COUNTIF(F34:AO34,"s")/3 &amp; " "&amp;25-COUNTBLANK(F34:AO34)/3</f>
        <v>0 24,6666666666667</v>
      </c>
    </row>
    <row r="35" spans="1:42" x14ac:dyDescent="0.25">
      <c r="A35" s="23" t="s">
        <v>90</v>
      </c>
      <c r="B35" s="2" t="s">
        <v>91</v>
      </c>
      <c r="C35" s="35">
        <v>1500</v>
      </c>
      <c r="D35" s="26">
        <v>107748.85</v>
      </c>
      <c r="E35" s="36">
        <v>106730.78</v>
      </c>
      <c r="F35" s="35">
        <v>1119</v>
      </c>
      <c r="G35" s="26">
        <v>51010.27</v>
      </c>
      <c r="H35" s="36">
        <v>51503.73</v>
      </c>
      <c r="I35" s="35">
        <v>914</v>
      </c>
      <c r="J35" s="26">
        <v>27875.63</v>
      </c>
      <c r="K35" s="36">
        <v>28155.95</v>
      </c>
      <c r="L35" s="35">
        <v>712</v>
      </c>
      <c r="M35" s="26">
        <v>9657.77</v>
      </c>
      <c r="N35" s="36">
        <v>9764.4699999999993</v>
      </c>
      <c r="O35" s="35">
        <v>85</v>
      </c>
      <c r="P35" s="26">
        <v>1503.25</v>
      </c>
      <c r="Q35" s="36">
        <v>1525.22</v>
      </c>
      <c r="R35" s="35">
        <v>1227</v>
      </c>
      <c r="S35" s="26">
        <v>9203.59</v>
      </c>
      <c r="T35" s="36">
        <v>9149.9699999999993</v>
      </c>
      <c r="U35" s="35">
        <v>745</v>
      </c>
      <c r="V35" s="26">
        <v>5015.9799999999996</v>
      </c>
      <c r="W35" s="36">
        <v>4776.3</v>
      </c>
      <c r="X35" s="35">
        <v>32</v>
      </c>
      <c r="Y35" s="26">
        <v>26.89</v>
      </c>
      <c r="Z35" s="36">
        <v>27.1</v>
      </c>
      <c r="AA35" s="35">
        <v>159</v>
      </c>
      <c r="AB35" s="26">
        <v>197.56</v>
      </c>
      <c r="AC35" s="36">
        <v>198.32</v>
      </c>
      <c r="AD35" s="35">
        <v>149</v>
      </c>
      <c r="AE35" s="26">
        <v>1555.09</v>
      </c>
      <c r="AF35" s="36">
        <v>1555.55</v>
      </c>
      <c r="AG35" s="35">
        <v>11</v>
      </c>
      <c r="AH35" s="26">
        <v>47.45</v>
      </c>
      <c r="AI35" s="36">
        <v>47.49</v>
      </c>
      <c r="AJ35" s="35">
        <v>819</v>
      </c>
      <c r="AK35" s="26">
        <v>1105.4000000000001</v>
      </c>
      <c r="AL35" s="36">
        <v>26.68</v>
      </c>
      <c r="AM35" s="35">
        <v>665</v>
      </c>
      <c r="AN35" s="26">
        <v>549.97</v>
      </c>
      <c r="AO35" s="36"/>
      <c r="AP35" s="5" t="str">
        <f>COUNTIF(F35:AO35,"s")/3 &amp; " "&amp;25-COUNTBLANK(F35:AO35)/3</f>
        <v>0 24,6666666666667</v>
      </c>
    </row>
    <row r="36" spans="1:42" x14ac:dyDescent="0.25">
      <c r="A36" s="23" t="s">
        <v>92</v>
      </c>
      <c r="B36" s="2" t="s">
        <v>93</v>
      </c>
      <c r="C36" s="35">
        <v>531</v>
      </c>
      <c r="D36" s="26">
        <v>30773.25</v>
      </c>
      <c r="E36" s="36">
        <v>30037.69</v>
      </c>
      <c r="F36" s="35">
        <v>293</v>
      </c>
      <c r="G36" s="26">
        <v>10352.379999999999</v>
      </c>
      <c r="H36" s="36">
        <v>10427.85</v>
      </c>
      <c r="I36" s="35">
        <v>193</v>
      </c>
      <c r="J36" s="26">
        <v>5563.99</v>
      </c>
      <c r="K36" s="36">
        <v>5608.52</v>
      </c>
      <c r="L36" s="35">
        <v>206</v>
      </c>
      <c r="M36" s="26">
        <v>2952.48</v>
      </c>
      <c r="N36" s="36">
        <v>2970.35</v>
      </c>
      <c r="O36" s="35">
        <v>47</v>
      </c>
      <c r="P36" s="26">
        <v>514.82000000000005</v>
      </c>
      <c r="Q36" s="36">
        <v>516.97</v>
      </c>
      <c r="R36" s="35">
        <v>383</v>
      </c>
      <c r="S36" s="26">
        <v>3210.51</v>
      </c>
      <c r="T36" s="36">
        <v>3198.9</v>
      </c>
      <c r="U36" s="35">
        <v>392</v>
      </c>
      <c r="V36" s="26">
        <v>7810.74</v>
      </c>
      <c r="W36" s="36">
        <v>7248.7</v>
      </c>
      <c r="X36" s="35">
        <v>12</v>
      </c>
      <c r="Y36" s="26">
        <v>3.8</v>
      </c>
      <c r="Z36" s="36">
        <v>3.81</v>
      </c>
      <c r="AA36" s="35">
        <v>25</v>
      </c>
      <c r="AB36" s="26">
        <v>15.43</v>
      </c>
      <c r="AC36" s="36">
        <v>15.58</v>
      </c>
      <c r="AD36" s="35">
        <v>19</v>
      </c>
      <c r="AE36" s="26">
        <v>35.880000000000003</v>
      </c>
      <c r="AF36" s="36">
        <v>35.86</v>
      </c>
      <c r="AG36" s="35">
        <v>7</v>
      </c>
      <c r="AH36" s="26">
        <v>6.18</v>
      </c>
      <c r="AI36" s="36">
        <v>6.25</v>
      </c>
      <c r="AJ36" s="35">
        <v>218</v>
      </c>
      <c r="AK36" s="26">
        <v>192.16</v>
      </c>
      <c r="AL36" s="36">
        <v>4.9000000000000004</v>
      </c>
      <c r="AM36" s="35">
        <v>190</v>
      </c>
      <c r="AN36" s="26">
        <v>114.88</v>
      </c>
      <c r="AO36" s="36"/>
      <c r="AP36" s="5" t="str">
        <f>COUNTIF(F36:AO36,"s")/3 &amp; " "&amp;25-COUNTBLANK(F36:AO36)/3</f>
        <v>0 24,6666666666667</v>
      </c>
    </row>
    <row r="37" spans="1:42" x14ac:dyDescent="0.25">
      <c r="A37" s="23" t="s">
        <v>94</v>
      </c>
      <c r="B37" s="2" t="s">
        <v>95</v>
      </c>
      <c r="C37" s="35">
        <v>318</v>
      </c>
      <c r="D37" s="26">
        <v>12782.99</v>
      </c>
      <c r="E37" s="36">
        <v>12582.06</v>
      </c>
      <c r="F37" s="35">
        <v>163</v>
      </c>
      <c r="G37" s="26">
        <v>3688.29</v>
      </c>
      <c r="H37" s="36">
        <v>3705.35</v>
      </c>
      <c r="I37" s="35">
        <v>70</v>
      </c>
      <c r="J37" s="26">
        <v>839.4</v>
      </c>
      <c r="K37" s="36">
        <v>843.15</v>
      </c>
      <c r="L37" s="35">
        <v>90</v>
      </c>
      <c r="M37" s="26">
        <v>636.4</v>
      </c>
      <c r="N37" s="36">
        <v>638.98</v>
      </c>
      <c r="O37" s="35">
        <v>35</v>
      </c>
      <c r="P37" s="26">
        <v>222.36</v>
      </c>
      <c r="Q37" s="36">
        <v>222.65</v>
      </c>
      <c r="R37" s="35">
        <v>164</v>
      </c>
      <c r="S37" s="26">
        <v>920.31</v>
      </c>
      <c r="T37" s="36">
        <v>919.98</v>
      </c>
      <c r="U37" s="35">
        <v>288</v>
      </c>
      <c r="V37" s="26">
        <v>6365.83</v>
      </c>
      <c r="W37" s="36">
        <v>6224.88</v>
      </c>
      <c r="X37" s="35">
        <v>12</v>
      </c>
      <c r="Y37" s="26">
        <v>2.5099999999999998</v>
      </c>
      <c r="Z37" s="36">
        <v>2.59</v>
      </c>
      <c r="AA37" s="35">
        <v>9</v>
      </c>
      <c r="AB37" s="26">
        <v>3.34</v>
      </c>
      <c r="AC37" s="36">
        <v>3.31</v>
      </c>
      <c r="AD37" s="35">
        <v>8</v>
      </c>
      <c r="AE37" s="26">
        <v>19.13</v>
      </c>
      <c r="AF37" s="36">
        <v>19.13</v>
      </c>
      <c r="AG37" s="35" t="s">
        <v>400</v>
      </c>
      <c r="AH37" s="26" t="s">
        <v>400</v>
      </c>
      <c r="AI37" s="36" t="s">
        <v>400</v>
      </c>
      <c r="AJ37" s="35" t="s">
        <v>400</v>
      </c>
      <c r="AK37" s="26" t="s">
        <v>400</v>
      </c>
      <c r="AL37" s="36" t="s">
        <v>400</v>
      </c>
      <c r="AM37" s="35">
        <v>72</v>
      </c>
      <c r="AN37" s="26">
        <v>44.83</v>
      </c>
      <c r="AO37" s="36"/>
      <c r="AP37" s="5" t="str">
        <f>COUNTIF(F37:AO37,"s")/3 &amp; " "&amp;25-COUNTBLANK(F37:AO37)/3</f>
        <v>2 24,6666666666667</v>
      </c>
    </row>
    <row r="38" spans="1:42" x14ac:dyDescent="0.25">
      <c r="A38" s="23" t="s">
        <v>96</v>
      </c>
      <c r="B38" s="2" t="s">
        <v>97</v>
      </c>
      <c r="C38" s="35">
        <v>416</v>
      </c>
      <c r="D38" s="26">
        <v>36696.03</v>
      </c>
      <c r="E38" s="36">
        <v>30175.85</v>
      </c>
      <c r="F38" s="35">
        <v>69</v>
      </c>
      <c r="G38" s="26">
        <v>643.41999999999996</v>
      </c>
      <c r="H38" s="36">
        <v>644.13</v>
      </c>
      <c r="I38" s="35">
        <v>4</v>
      </c>
      <c r="J38" s="26">
        <v>37.869999999999997</v>
      </c>
      <c r="K38" s="36">
        <v>37.83</v>
      </c>
      <c r="L38" s="35">
        <v>30</v>
      </c>
      <c r="M38" s="26">
        <v>207.65</v>
      </c>
      <c r="N38" s="36">
        <v>207.46</v>
      </c>
      <c r="O38" s="35">
        <v>23</v>
      </c>
      <c r="P38" s="26">
        <v>83.67</v>
      </c>
      <c r="Q38" s="36">
        <v>84.23</v>
      </c>
      <c r="R38" s="35">
        <v>107</v>
      </c>
      <c r="S38" s="26">
        <v>444.85</v>
      </c>
      <c r="T38" s="36">
        <v>444.31</v>
      </c>
      <c r="U38" s="35">
        <v>411</v>
      </c>
      <c r="V38" s="26">
        <v>35198.03</v>
      </c>
      <c r="W38" s="36">
        <v>28734.94</v>
      </c>
      <c r="X38" s="35">
        <v>10</v>
      </c>
      <c r="Y38" s="26">
        <v>3.68</v>
      </c>
      <c r="Z38" s="36">
        <v>3.59</v>
      </c>
      <c r="AA38" s="35">
        <v>9</v>
      </c>
      <c r="AB38" s="26">
        <v>9.44</v>
      </c>
      <c r="AC38" s="36">
        <v>9.44</v>
      </c>
      <c r="AD38" s="35">
        <v>11</v>
      </c>
      <c r="AE38" s="26">
        <v>9.9499999999999993</v>
      </c>
      <c r="AF38" s="36">
        <v>9.92</v>
      </c>
      <c r="AG38" s="35"/>
      <c r="AH38" s="26"/>
      <c r="AI38" s="36"/>
      <c r="AJ38" s="35">
        <v>20</v>
      </c>
      <c r="AK38" s="26">
        <v>4.33</v>
      </c>
      <c r="AL38" s="36"/>
      <c r="AM38" s="35">
        <v>62</v>
      </c>
      <c r="AN38" s="26">
        <v>53.14</v>
      </c>
      <c r="AO38" s="36"/>
      <c r="AP38" s="5" t="str">
        <f>COUNTIF(F38:AO38,"s")/3 &amp; " "&amp;25-COUNTBLANK(F38:AO38)/3</f>
        <v>0 23,3333333333333</v>
      </c>
    </row>
    <row r="39" spans="1:42" x14ac:dyDescent="0.25">
      <c r="A39" s="23" t="s">
        <v>98</v>
      </c>
      <c r="B39" s="2" t="s">
        <v>386</v>
      </c>
      <c r="C39" s="35">
        <v>1463</v>
      </c>
      <c r="D39" s="26">
        <v>109978.3</v>
      </c>
      <c r="E39" s="36">
        <v>108854.39</v>
      </c>
      <c r="F39" s="35">
        <v>1051</v>
      </c>
      <c r="G39" s="26">
        <v>41624.230000000003</v>
      </c>
      <c r="H39" s="36">
        <v>41870.83</v>
      </c>
      <c r="I39" s="35">
        <v>814</v>
      </c>
      <c r="J39" s="26">
        <v>20482.900000000001</v>
      </c>
      <c r="K39" s="36">
        <v>20610.5</v>
      </c>
      <c r="L39" s="35">
        <v>882</v>
      </c>
      <c r="M39" s="26">
        <v>19246.55</v>
      </c>
      <c r="N39" s="36">
        <v>19381.669999999998</v>
      </c>
      <c r="O39" s="35">
        <v>172</v>
      </c>
      <c r="P39" s="26">
        <v>3596.5</v>
      </c>
      <c r="Q39" s="36">
        <v>3629.36</v>
      </c>
      <c r="R39" s="35">
        <v>1182</v>
      </c>
      <c r="S39" s="26">
        <v>9242.34</v>
      </c>
      <c r="T39" s="36">
        <v>9192.85</v>
      </c>
      <c r="U39" s="35">
        <v>919</v>
      </c>
      <c r="V39" s="26">
        <v>12879.64</v>
      </c>
      <c r="W39" s="36">
        <v>12256.5</v>
      </c>
      <c r="X39" s="35">
        <v>53</v>
      </c>
      <c r="Y39" s="26">
        <v>161.82</v>
      </c>
      <c r="Z39" s="36">
        <v>162.91</v>
      </c>
      <c r="AA39" s="35">
        <v>148</v>
      </c>
      <c r="AB39" s="26">
        <v>662.24</v>
      </c>
      <c r="AC39" s="36">
        <v>663.49</v>
      </c>
      <c r="AD39" s="35">
        <v>115</v>
      </c>
      <c r="AE39" s="26">
        <v>676.08</v>
      </c>
      <c r="AF39" s="36">
        <v>683.76</v>
      </c>
      <c r="AG39" s="35">
        <v>44</v>
      </c>
      <c r="AH39" s="26">
        <v>375.7</v>
      </c>
      <c r="AI39" s="36">
        <v>374.31</v>
      </c>
      <c r="AJ39" s="35">
        <v>751</v>
      </c>
      <c r="AK39" s="26">
        <v>736.26</v>
      </c>
      <c r="AL39" s="36">
        <v>28.21</v>
      </c>
      <c r="AM39" s="35">
        <v>544</v>
      </c>
      <c r="AN39" s="26">
        <v>292.87</v>
      </c>
      <c r="AO39" s="36"/>
      <c r="AP39" s="5" t="str">
        <f>COUNTIF(F39:AO39,"s")/3 &amp; " "&amp;25-COUNTBLANK(F39:AO39)/3</f>
        <v>0 24,6666666666667</v>
      </c>
    </row>
    <row r="40" spans="1:42" x14ac:dyDescent="0.25">
      <c r="A40" s="23" t="s">
        <v>99</v>
      </c>
      <c r="B40" s="2" t="s">
        <v>387</v>
      </c>
      <c r="C40" s="35">
        <v>1125</v>
      </c>
      <c r="D40" s="26">
        <v>76060.039999999994</v>
      </c>
      <c r="E40" s="36">
        <v>75163.02</v>
      </c>
      <c r="F40" s="35">
        <v>696</v>
      </c>
      <c r="G40" s="26">
        <v>23830.05</v>
      </c>
      <c r="H40" s="36">
        <v>24018.51</v>
      </c>
      <c r="I40" s="35">
        <v>535</v>
      </c>
      <c r="J40" s="26">
        <v>11707.88</v>
      </c>
      <c r="K40" s="36">
        <v>11782.75</v>
      </c>
      <c r="L40" s="35">
        <v>563</v>
      </c>
      <c r="M40" s="26">
        <v>11547.55</v>
      </c>
      <c r="N40" s="36">
        <v>11645.87</v>
      </c>
      <c r="O40" s="35">
        <v>103</v>
      </c>
      <c r="P40" s="26">
        <v>1669.75</v>
      </c>
      <c r="Q40" s="36">
        <v>1677.66</v>
      </c>
      <c r="R40" s="35">
        <v>905</v>
      </c>
      <c r="S40" s="26">
        <v>7177.87</v>
      </c>
      <c r="T40" s="36">
        <v>7130.83</v>
      </c>
      <c r="U40" s="35">
        <v>708</v>
      </c>
      <c r="V40" s="26">
        <v>8597.32</v>
      </c>
      <c r="W40" s="36">
        <v>8334.93</v>
      </c>
      <c r="X40" s="35">
        <v>31</v>
      </c>
      <c r="Y40" s="26">
        <v>130.13</v>
      </c>
      <c r="Z40" s="36">
        <v>130.47999999999999</v>
      </c>
      <c r="AA40" s="35">
        <v>56</v>
      </c>
      <c r="AB40" s="26">
        <v>128.11000000000001</v>
      </c>
      <c r="AC40" s="36">
        <v>128.47999999999999</v>
      </c>
      <c r="AD40" s="35">
        <v>402</v>
      </c>
      <c r="AE40" s="26">
        <v>9727.31</v>
      </c>
      <c r="AF40" s="36">
        <v>9881.6299999999992</v>
      </c>
      <c r="AG40" s="35">
        <v>31</v>
      </c>
      <c r="AH40" s="26">
        <v>375.11</v>
      </c>
      <c r="AI40" s="36">
        <v>377.57</v>
      </c>
      <c r="AJ40" s="35">
        <v>658</v>
      </c>
      <c r="AK40" s="26">
        <v>782.17</v>
      </c>
      <c r="AL40" s="36">
        <v>50.19</v>
      </c>
      <c r="AM40" s="35">
        <v>459</v>
      </c>
      <c r="AN40" s="26">
        <v>386.79</v>
      </c>
      <c r="AO40" s="36">
        <v>4.12</v>
      </c>
      <c r="AP40" s="5" t="str">
        <f>COUNTIF(F40:AO40,"s")/3 &amp; " "&amp;25-COUNTBLANK(F40:AO40)/3</f>
        <v>0 25</v>
      </c>
    </row>
    <row r="41" spans="1:42" x14ac:dyDescent="0.25">
      <c r="A41" s="23" t="s">
        <v>100</v>
      </c>
      <c r="B41" s="2" t="s">
        <v>101</v>
      </c>
      <c r="C41" s="35">
        <v>1218</v>
      </c>
      <c r="D41" s="26">
        <v>72743.63</v>
      </c>
      <c r="E41" s="36">
        <v>71721.320000000007</v>
      </c>
      <c r="F41" s="35">
        <v>845</v>
      </c>
      <c r="G41" s="26">
        <v>29181.47</v>
      </c>
      <c r="H41" s="36">
        <v>29380.65</v>
      </c>
      <c r="I41" s="35">
        <v>604</v>
      </c>
      <c r="J41" s="26">
        <v>10724.03</v>
      </c>
      <c r="K41" s="36">
        <v>10783.56</v>
      </c>
      <c r="L41" s="35">
        <v>650</v>
      </c>
      <c r="M41" s="26">
        <v>10961.05</v>
      </c>
      <c r="N41" s="36">
        <v>11061.27</v>
      </c>
      <c r="O41" s="35">
        <v>108</v>
      </c>
      <c r="P41" s="26">
        <v>1409.21</v>
      </c>
      <c r="Q41" s="36">
        <v>1420.04</v>
      </c>
      <c r="R41" s="35">
        <v>945</v>
      </c>
      <c r="S41" s="26">
        <v>7409.96</v>
      </c>
      <c r="T41" s="36">
        <v>7366.45</v>
      </c>
      <c r="U41" s="35">
        <v>880</v>
      </c>
      <c r="V41" s="26">
        <v>11586.75</v>
      </c>
      <c r="W41" s="36">
        <v>10979.89</v>
      </c>
      <c r="X41" s="35">
        <v>13</v>
      </c>
      <c r="Y41" s="26">
        <v>14</v>
      </c>
      <c r="Z41" s="36">
        <v>14.37</v>
      </c>
      <c r="AA41" s="35">
        <v>31</v>
      </c>
      <c r="AB41" s="26">
        <v>83.28</v>
      </c>
      <c r="AC41" s="36">
        <v>83.78</v>
      </c>
      <c r="AD41" s="35">
        <v>76</v>
      </c>
      <c r="AE41" s="26">
        <v>281.76</v>
      </c>
      <c r="AF41" s="36">
        <v>286.39999999999998</v>
      </c>
      <c r="AG41" s="35">
        <v>20</v>
      </c>
      <c r="AH41" s="26">
        <v>323.2</v>
      </c>
      <c r="AI41" s="36">
        <v>326.99</v>
      </c>
      <c r="AJ41" s="35">
        <v>586</v>
      </c>
      <c r="AK41" s="26">
        <v>538.38</v>
      </c>
      <c r="AL41" s="36">
        <v>17.920000000000002</v>
      </c>
      <c r="AM41" s="35">
        <v>444</v>
      </c>
      <c r="AN41" s="26">
        <v>229.06</v>
      </c>
      <c r="AO41" s="36"/>
      <c r="AP41" s="5" t="str">
        <f>COUNTIF(F41:AO41,"s")/3 &amp; " "&amp;25-COUNTBLANK(F41:AO41)/3</f>
        <v>0 24,6666666666667</v>
      </c>
    </row>
    <row r="42" spans="1:42" x14ac:dyDescent="0.25">
      <c r="A42" s="23" t="s">
        <v>102</v>
      </c>
      <c r="B42" s="2" t="s">
        <v>103</v>
      </c>
      <c r="C42" s="35">
        <v>546</v>
      </c>
      <c r="D42" s="26">
        <v>34992.04</v>
      </c>
      <c r="E42" s="36">
        <v>34780.46</v>
      </c>
      <c r="F42" s="35">
        <v>447</v>
      </c>
      <c r="G42" s="26">
        <v>15827.28</v>
      </c>
      <c r="H42" s="36">
        <v>15943.81</v>
      </c>
      <c r="I42" s="35">
        <v>379</v>
      </c>
      <c r="J42" s="26">
        <v>8617.52</v>
      </c>
      <c r="K42" s="36">
        <v>8676.3799999999992</v>
      </c>
      <c r="L42" s="35">
        <v>306</v>
      </c>
      <c r="M42" s="26">
        <v>4931.01</v>
      </c>
      <c r="N42" s="36">
        <v>4973.25</v>
      </c>
      <c r="O42" s="35">
        <v>32</v>
      </c>
      <c r="P42" s="26">
        <v>493.35</v>
      </c>
      <c r="Q42" s="36">
        <v>496.41</v>
      </c>
      <c r="R42" s="35">
        <v>452</v>
      </c>
      <c r="S42" s="26">
        <v>2053.81</v>
      </c>
      <c r="T42" s="36">
        <v>2030.13</v>
      </c>
      <c r="U42" s="35">
        <v>256</v>
      </c>
      <c r="V42" s="26">
        <v>1381.87</v>
      </c>
      <c r="W42" s="36">
        <v>1350.87</v>
      </c>
      <c r="X42" s="35">
        <v>32</v>
      </c>
      <c r="Y42" s="26">
        <v>60.73</v>
      </c>
      <c r="Z42" s="36">
        <v>60.78</v>
      </c>
      <c r="AA42" s="35">
        <v>148</v>
      </c>
      <c r="AB42" s="26">
        <v>747.32</v>
      </c>
      <c r="AC42" s="36">
        <v>753.91</v>
      </c>
      <c r="AD42" s="35">
        <v>42</v>
      </c>
      <c r="AE42" s="26">
        <v>284.07</v>
      </c>
      <c r="AF42" s="36">
        <v>292.68</v>
      </c>
      <c r="AG42" s="35">
        <v>12</v>
      </c>
      <c r="AH42" s="26">
        <v>109.03</v>
      </c>
      <c r="AI42" s="36">
        <v>109.55</v>
      </c>
      <c r="AJ42" s="35">
        <v>319</v>
      </c>
      <c r="AK42" s="26">
        <v>367.48</v>
      </c>
      <c r="AL42" s="36">
        <v>92.69</v>
      </c>
      <c r="AM42" s="35">
        <v>197</v>
      </c>
      <c r="AN42" s="26">
        <v>118.57</v>
      </c>
      <c r="AO42" s="36"/>
      <c r="AP42" s="5" t="str">
        <f>COUNTIF(F42:AO42,"s")/3 &amp; " "&amp;25-COUNTBLANK(F42:AO42)/3</f>
        <v>0 24,6666666666667</v>
      </c>
    </row>
    <row r="43" spans="1:42" x14ac:dyDescent="0.25">
      <c r="A43" s="23" t="s">
        <v>104</v>
      </c>
      <c r="B43" s="2" t="s">
        <v>105</v>
      </c>
      <c r="C43" s="35">
        <v>933</v>
      </c>
      <c r="D43" s="26">
        <v>63321.26</v>
      </c>
      <c r="E43" s="36">
        <v>62789.27</v>
      </c>
      <c r="F43" s="35">
        <v>676</v>
      </c>
      <c r="G43" s="26">
        <v>25888.26</v>
      </c>
      <c r="H43" s="36">
        <v>26073.919999999998</v>
      </c>
      <c r="I43" s="35">
        <v>585</v>
      </c>
      <c r="J43" s="26">
        <v>14688.83</v>
      </c>
      <c r="K43" s="36">
        <v>14788.77</v>
      </c>
      <c r="L43" s="35">
        <v>531</v>
      </c>
      <c r="M43" s="26">
        <v>9930.1</v>
      </c>
      <c r="N43" s="36">
        <v>10006.14</v>
      </c>
      <c r="O43" s="35">
        <v>104</v>
      </c>
      <c r="P43" s="26">
        <v>2409.83</v>
      </c>
      <c r="Q43" s="36">
        <v>2436.69</v>
      </c>
      <c r="R43" s="35">
        <v>743</v>
      </c>
      <c r="S43" s="26">
        <v>4357.49</v>
      </c>
      <c r="T43" s="36">
        <v>4331.01</v>
      </c>
      <c r="U43" s="35">
        <v>528</v>
      </c>
      <c r="V43" s="26">
        <v>4494.6400000000003</v>
      </c>
      <c r="W43" s="36">
        <v>4235.24</v>
      </c>
      <c r="X43" s="35">
        <v>10</v>
      </c>
      <c r="Y43" s="26">
        <v>4.25</v>
      </c>
      <c r="Z43" s="36">
        <v>4.5</v>
      </c>
      <c r="AA43" s="35">
        <v>109</v>
      </c>
      <c r="AB43" s="26">
        <v>284.49</v>
      </c>
      <c r="AC43" s="36">
        <v>286.12</v>
      </c>
      <c r="AD43" s="35">
        <v>60</v>
      </c>
      <c r="AE43" s="26">
        <v>76.569999999999993</v>
      </c>
      <c r="AF43" s="36">
        <v>76.510000000000005</v>
      </c>
      <c r="AG43" s="35">
        <v>27</v>
      </c>
      <c r="AH43" s="26">
        <v>542.69000000000005</v>
      </c>
      <c r="AI43" s="36">
        <v>546.36</v>
      </c>
      <c r="AJ43" s="35">
        <v>458</v>
      </c>
      <c r="AK43" s="26">
        <v>472.87</v>
      </c>
      <c r="AL43" s="36">
        <v>4.01</v>
      </c>
      <c r="AM43" s="35">
        <v>333</v>
      </c>
      <c r="AN43" s="26">
        <v>168.89</v>
      </c>
      <c r="AO43" s="36"/>
      <c r="AP43" s="5" t="str">
        <f>COUNTIF(F43:AO43,"s")/3 &amp; " "&amp;25-COUNTBLANK(F43:AO43)/3</f>
        <v>0 24,6666666666667</v>
      </c>
    </row>
    <row r="44" spans="1:42" x14ac:dyDescent="0.25">
      <c r="A44" s="23" t="s">
        <v>106</v>
      </c>
      <c r="B44" s="2" t="s">
        <v>107</v>
      </c>
      <c r="C44" s="35">
        <v>30</v>
      </c>
      <c r="D44" s="26">
        <v>749.14</v>
      </c>
      <c r="E44" s="36">
        <v>743.36</v>
      </c>
      <c r="F44" s="35">
        <v>23</v>
      </c>
      <c r="G44" s="26">
        <v>309.88</v>
      </c>
      <c r="H44" s="36">
        <v>312.06</v>
      </c>
      <c r="I44" s="35">
        <v>8</v>
      </c>
      <c r="J44" s="26">
        <v>70</v>
      </c>
      <c r="K44" s="36">
        <v>70.16</v>
      </c>
      <c r="L44" s="35">
        <v>12</v>
      </c>
      <c r="M44" s="26">
        <v>83.61</v>
      </c>
      <c r="N44" s="36">
        <v>83.89</v>
      </c>
      <c r="O44" s="35"/>
      <c r="P44" s="26"/>
      <c r="Q44" s="36"/>
      <c r="R44" s="35">
        <v>23</v>
      </c>
      <c r="S44" s="26">
        <v>73.010000000000005</v>
      </c>
      <c r="T44" s="36">
        <v>72.73</v>
      </c>
      <c r="U44" s="35">
        <v>6</v>
      </c>
      <c r="V44" s="26">
        <v>12.75</v>
      </c>
      <c r="W44" s="36">
        <v>11.99</v>
      </c>
      <c r="X44" s="35"/>
      <c r="Y44" s="26"/>
      <c r="Z44" s="36"/>
      <c r="AA44" s="35"/>
      <c r="AB44" s="26"/>
      <c r="AC44" s="36"/>
      <c r="AD44" s="35">
        <v>15</v>
      </c>
      <c r="AE44" s="26">
        <v>190.36</v>
      </c>
      <c r="AF44" s="36">
        <v>192.53</v>
      </c>
      <c r="AG44" s="35"/>
      <c r="AH44" s="26"/>
      <c r="AI44" s="36"/>
      <c r="AJ44" s="35">
        <v>9</v>
      </c>
      <c r="AK44" s="26">
        <v>5.25</v>
      </c>
      <c r="AL44" s="36"/>
      <c r="AM44" s="35">
        <v>11</v>
      </c>
      <c r="AN44" s="26">
        <v>4.28</v>
      </c>
      <c r="AO44" s="36"/>
      <c r="AP44" s="5" t="str">
        <f>COUNTIF(F44:AO44,"s")/3 &amp; " "&amp;25-COUNTBLANK(F44:AO44)/3</f>
        <v>0 20,3333333333333</v>
      </c>
    </row>
    <row r="45" spans="1:42" x14ac:dyDescent="0.25">
      <c r="A45" s="23" t="s">
        <v>108</v>
      </c>
      <c r="B45" s="2" t="s">
        <v>109</v>
      </c>
      <c r="C45" s="35">
        <v>658</v>
      </c>
      <c r="D45" s="26">
        <v>37104.379999999997</v>
      </c>
      <c r="E45" s="36">
        <v>36661.089999999997</v>
      </c>
      <c r="F45" s="35">
        <v>442</v>
      </c>
      <c r="G45" s="26">
        <v>16371.33</v>
      </c>
      <c r="H45" s="36">
        <v>16521.7</v>
      </c>
      <c r="I45" s="35">
        <v>247</v>
      </c>
      <c r="J45" s="26">
        <v>3155.15</v>
      </c>
      <c r="K45" s="36">
        <v>3186.69</v>
      </c>
      <c r="L45" s="35">
        <v>328</v>
      </c>
      <c r="M45" s="26">
        <v>5790.44</v>
      </c>
      <c r="N45" s="36">
        <v>5848.71</v>
      </c>
      <c r="O45" s="35">
        <v>36</v>
      </c>
      <c r="P45" s="26">
        <v>341.42</v>
      </c>
      <c r="Q45" s="36">
        <v>342.25</v>
      </c>
      <c r="R45" s="35">
        <v>510</v>
      </c>
      <c r="S45" s="26">
        <v>3624.57</v>
      </c>
      <c r="T45" s="36">
        <v>3610.6</v>
      </c>
      <c r="U45" s="35">
        <v>387</v>
      </c>
      <c r="V45" s="26">
        <v>5311.45</v>
      </c>
      <c r="W45" s="36">
        <v>5098.2299999999996</v>
      </c>
      <c r="X45" s="35" t="s">
        <v>400</v>
      </c>
      <c r="Y45" s="26" t="s">
        <v>400</v>
      </c>
      <c r="Z45" s="36" t="s">
        <v>400</v>
      </c>
      <c r="AA45" s="35">
        <v>19</v>
      </c>
      <c r="AB45" s="26">
        <v>34.700000000000003</v>
      </c>
      <c r="AC45" s="36">
        <v>35.020000000000003</v>
      </c>
      <c r="AD45" s="35">
        <v>134</v>
      </c>
      <c r="AE45" s="26">
        <v>1899.77</v>
      </c>
      <c r="AF45" s="36">
        <v>1932.03</v>
      </c>
      <c r="AG45" s="35">
        <v>7</v>
      </c>
      <c r="AH45" s="26">
        <v>50.71</v>
      </c>
      <c r="AI45" s="36">
        <v>49.77</v>
      </c>
      <c r="AJ45" s="35" t="s">
        <v>400</v>
      </c>
      <c r="AK45" s="26" t="s">
        <v>400</v>
      </c>
      <c r="AL45" s="36" t="s">
        <v>400</v>
      </c>
      <c r="AM45" s="35">
        <v>215</v>
      </c>
      <c r="AN45" s="26">
        <v>156.46</v>
      </c>
      <c r="AO45" s="36"/>
      <c r="AP45" s="5" t="str">
        <f>COUNTIF(F45:AO45,"s")/3 &amp; " "&amp;25-COUNTBLANK(F45:AO45)/3</f>
        <v>2 24,6666666666667</v>
      </c>
    </row>
    <row r="46" spans="1:42" x14ac:dyDescent="0.25">
      <c r="A46" s="23" t="s">
        <v>110</v>
      </c>
      <c r="B46" s="2" t="s">
        <v>388</v>
      </c>
      <c r="C46" s="35">
        <v>721</v>
      </c>
      <c r="D46" s="26">
        <v>46996.3</v>
      </c>
      <c r="E46" s="36">
        <v>46340</v>
      </c>
      <c r="F46" s="35">
        <v>394</v>
      </c>
      <c r="G46" s="26">
        <v>14810.25</v>
      </c>
      <c r="H46" s="36">
        <v>14942.3</v>
      </c>
      <c r="I46" s="35">
        <v>232</v>
      </c>
      <c r="J46" s="26">
        <v>3517.05</v>
      </c>
      <c r="K46" s="36">
        <v>3557.54</v>
      </c>
      <c r="L46" s="35">
        <v>246</v>
      </c>
      <c r="M46" s="26">
        <v>4145.1899999999996</v>
      </c>
      <c r="N46" s="36">
        <v>4188.3599999999997</v>
      </c>
      <c r="O46" s="35">
        <v>32</v>
      </c>
      <c r="P46" s="26">
        <v>318.83</v>
      </c>
      <c r="Q46" s="36">
        <v>320.10000000000002</v>
      </c>
      <c r="R46" s="35">
        <v>587</v>
      </c>
      <c r="S46" s="26">
        <v>6735.05</v>
      </c>
      <c r="T46" s="36">
        <v>6695.56</v>
      </c>
      <c r="U46" s="35">
        <v>478</v>
      </c>
      <c r="V46" s="26">
        <v>7500.35</v>
      </c>
      <c r="W46" s="36">
        <v>7276.77</v>
      </c>
      <c r="X46" s="35">
        <v>3</v>
      </c>
      <c r="Y46" s="26">
        <v>2.91</v>
      </c>
      <c r="Z46" s="36">
        <v>2.86</v>
      </c>
      <c r="AA46" s="35">
        <v>10</v>
      </c>
      <c r="AB46" s="26">
        <v>17.690000000000001</v>
      </c>
      <c r="AC46" s="36">
        <v>18.86</v>
      </c>
      <c r="AD46" s="35">
        <v>327</v>
      </c>
      <c r="AE46" s="26">
        <v>8868</v>
      </c>
      <c r="AF46" s="36">
        <v>9053.5400000000009</v>
      </c>
      <c r="AG46" s="35">
        <v>12</v>
      </c>
      <c r="AH46" s="26">
        <v>166.07</v>
      </c>
      <c r="AI46" s="36">
        <v>168.01</v>
      </c>
      <c r="AJ46" s="35">
        <v>407</v>
      </c>
      <c r="AK46" s="26">
        <v>629.5</v>
      </c>
      <c r="AL46" s="36">
        <v>116.1</v>
      </c>
      <c r="AM46" s="35">
        <v>267</v>
      </c>
      <c r="AN46" s="26">
        <v>285.41000000000003</v>
      </c>
      <c r="AO46" s="36"/>
      <c r="AP46" s="5" t="str">
        <f>COUNTIF(F46:AO46,"s")/3 &amp; " "&amp;25-COUNTBLANK(F46:AO46)/3</f>
        <v>0 24,6666666666667</v>
      </c>
    </row>
    <row r="47" spans="1:42" x14ac:dyDescent="0.25">
      <c r="A47" s="23" t="s">
        <v>111</v>
      </c>
      <c r="B47" s="2" t="s">
        <v>112</v>
      </c>
      <c r="C47" s="35">
        <v>155</v>
      </c>
      <c r="D47" s="26">
        <v>13053.22</v>
      </c>
      <c r="E47" s="36">
        <v>9651.92</v>
      </c>
      <c r="F47" s="35">
        <v>50</v>
      </c>
      <c r="G47" s="26">
        <v>545.46</v>
      </c>
      <c r="H47" s="36">
        <v>541.32000000000005</v>
      </c>
      <c r="I47" s="35">
        <v>5</v>
      </c>
      <c r="J47" s="26">
        <v>16.510000000000002</v>
      </c>
      <c r="K47" s="36">
        <v>16.510000000000002</v>
      </c>
      <c r="L47" s="35">
        <v>23</v>
      </c>
      <c r="M47" s="26">
        <v>243.57</v>
      </c>
      <c r="N47" s="36">
        <v>240.8</v>
      </c>
      <c r="O47" s="35">
        <v>18</v>
      </c>
      <c r="P47" s="26">
        <v>73.430000000000007</v>
      </c>
      <c r="Q47" s="36">
        <v>72.97</v>
      </c>
      <c r="R47" s="35">
        <v>80</v>
      </c>
      <c r="S47" s="26">
        <v>1191.2</v>
      </c>
      <c r="T47" s="36">
        <v>1181.29</v>
      </c>
      <c r="U47" s="35">
        <v>137</v>
      </c>
      <c r="V47" s="26">
        <v>10548.42</v>
      </c>
      <c r="W47" s="36">
        <v>7533.59</v>
      </c>
      <c r="X47" s="35">
        <v>33</v>
      </c>
      <c r="Y47" s="26">
        <v>6.21</v>
      </c>
      <c r="Z47" s="36">
        <v>6.17</v>
      </c>
      <c r="AA47" s="35">
        <v>11</v>
      </c>
      <c r="AB47" s="26">
        <v>2.91</v>
      </c>
      <c r="AC47" s="36">
        <v>2.9</v>
      </c>
      <c r="AD47" s="35">
        <v>21</v>
      </c>
      <c r="AE47" s="26">
        <v>45.83</v>
      </c>
      <c r="AF47" s="36">
        <v>45.62</v>
      </c>
      <c r="AG47" s="35">
        <v>3</v>
      </c>
      <c r="AH47" s="26">
        <v>10.63</v>
      </c>
      <c r="AI47" s="36">
        <v>10.62</v>
      </c>
      <c r="AJ47" s="35">
        <v>15</v>
      </c>
      <c r="AK47" s="26">
        <v>3.09</v>
      </c>
      <c r="AL47" s="36">
        <v>0.13</v>
      </c>
      <c r="AM47" s="35">
        <v>73</v>
      </c>
      <c r="AN47" s="26">
        <v>365.55</v>
      </c>
      <c r="AO47" s="36"/>
      <c r="AP47" s="5" t="str">
        <f>COUNTIF(F47:AO47,"s")/3 &amp; " "&amp;25-COUNTBLANK(F47:AO47)/3</f>
        <v>0 24,6666666666667</v>
      </c>
    </row>
    <row r="48" spans="1:42" x14ac:dyDescent="0.25">
      <c r="A48" s="23" t="s">
        <v>113</v>
      </c>
      <c r="B48" s="2" t="s">
        <v>114</v>
      </c>
      <c r="C48" s="35">
        <v>99</v>
      </c>
      <c r="D48" s="26">
        <v>24053.32</v>
      </c>
      <c r="E48" s="36">
        <v>15438.87</v>
      </c>
      <c r="F48" s="35">
        <v>31</v>
      </c>
      <c r="G48" s="26">
        <v>423.27</v>
      </c>
      <c r="H48" s="36">
        <v>418.97</v>
      </c>
      <c r="I48" s="35" t="s">
        <v>400</v>
      </c>
      <c r="J48" s="26" t="s">
        <v>400</v>
      </c>
      <c r="K48" s="36" t="s">
        <v>400</v>
      </c>
      <c r="L48" s="35">
        <v>34</v>
      </c>
      <c r="M48" s="26">
        <v>577.53</v>
      </c>
      <c r="N48" s="36">
        <v>575.04</v>
      </c>
      <c r="O48" s="35">
        <v>13</v>
      </c>
      <c r="P48" s="26">
        <v>70.48</v>
      </c>
      <c r="Q48" s="36">
        <v>69.790000000000006</v>
      </c>
      <c r="R48" s="35">
        <v>51</v>
      </c>
      <c r="S48" s="26">
        <v>679.19</v>
      </c>
      <c r="T48" s="36">
        <v>672.15</v>
      </c>
      <c r="U48" s="35">
        <v>83</v>
      </c>
      <c r="V48" s="26">
        <v>22048.41</v>
      </c>
      <c r="W48" s="36">
        <v>13605.73</v>
      </c>
      <c r="X48" s="35"/>
      <c r="Y48" s="26"/>
      <c r="Z48" s="36"/>
      <c r="AA48" s="35">
        <v>3</v>
      </c>
      <c r="AB48" s="26">
        <v>0.97</v>
      </c>
      <c r="AC48" s="36">
        <v>0.97</v>
      </c>
      <c r="AD48" s="35">
        <v>14</v>
      </c>
      <c r="AE48" s="26">
        <v>86.22</v>
      </c>
      <c r="AF48" s="36">
        <v>87.62</v>
      </c>
      <c r="AG48" s="35" t="s">
        <v>400</v>
      </c>
      <c r="AH48" s="26" t="s">
        <v>400</v>
      </c>
      <c r="AI48" s="36" t="s">
        <v>400</v>
      </c>
      <c r="AJ48" s="35">
        <v>6</v>
      </c>
      <c r="AK48" s="26">
        <v>2.64</v>
      </c>
      <c r="AL48" s="36">
        <v>0.28000000000000003</v>
      </c>
      <c r="AM48" s="35">
        <v>49</v>
      </c>
      <c r="AN48" s="26">
        <v>156.13</v>
      </c>
      <c r="AO48" s="36"/>
      <c r="AP48" s="5" t="str">
        <f>COUNTIF(F48:AO48,"s")/3 &amp; " "&amp;25-COUNTBLANK(F48:AO48)/3</f>
        <v>2 23,6666666666667</v>
      </c>
    </row>
    <row r="49" spans="1:42" x14ac:dyDescent="0.25">
      <c r="A49" s="23" t="s">
        <v>115</v>
      </c>
      <c r="B49" s="2" t="s">
        <v>116</v>
      </c>
      <c r="C49" s="35">
        <v>1796</v>
      </c>
      <c r="D49" s="26">
        <v>57366.73</v>
      </c>
      <c r="E49" s="36">
        <v>43613.88</v>
      </c>
      <c r="F49" s="35">
        <v>179</v>
      </c>
      <c r="G49" s="26">
        <v>2335.67</v>
      </c>
      <c r="H49" s="36">
        <v>2328.81</v>
      </c>
      <c r="I49" s="35">
        <v>31</v>
      </c>
      <c r="J49" s="26">
        <v>175.03</v>
      </c>
      <c r="K49" s="36">
        <v>174.57</v>
      </c>
      <c r="L49" s="35">
        <v>187</v>
      </c>
      <c r="M49" s="26">
        <v>1338.72</v>
      </c>
      <c r="N49" s="36">
        <v>1331.62</v>
      </c>
      <c r="O49" s="35">
        <v>54</v>
      </c>
      <c r="P49" s="26">
        <v>260.93</v>
      </c>
      <c r="Q49" s="36">
        <v>259.45999999999998</v>
      </c>
      <c r="R49" s="35">
        <v>702</v>
      </c>
      <c r="S49" s="26">
        <v>2948.75</v>
      </c>
      <c r="T49" s="36">
        <v>2905.59</v>
      </c>
      <c r="U49" s="35">
        <v>338</v>
      </c>
      <c r="V49" s="26">
        <v>25076.66</v>
      </c>
      <c r="W49" s="36">
        <v>14777.22</v>
      </c>
      <c r="X49" s="35">
        <v>11</v>
      </c>
      <c r="Y49" s="26">
        <v>4.25</v>
      </c>
      <c r="Z49" s="36">
        <v>4.25</v>
      </c>
      <c r="AA49" s="35">
        <v>74</v>
      </c>
      <c r="AB49" s="26">
        <v>153.75</v>
      </c>
      <c r="AC49" s="36">
        <v>157.01</v>
      </c>
      <c r="AD49" s="35">
        <v>1492</v>
      </c>
      <c r="AE49" s="26">
        <v>20896.28</v>
      </c>
      <c r="AF49" s="36">
        <v>21538.94</v>
      </c>
      <c r="AG49" s="35">
        <v>40</v>
      </c>
      <c r="AH49" s="26">
        <v>63.46</v>
      </c>
      <c r="AI49" s="36">
        <v>64.23</v>
      </c>
      <c r="AJ49" s="35">
        <v>923</v>
      </c>
      <c r="AK49" s="26">
        <v>933.43</v>
      </c>
      <c r="AL49" s="36">
        <v>72.180000000000007</v>
      </c>
      <c r="AM49" s="35">
        <v>1019</v>
      </c>
      <c r="AN49" s="26">
        <v>3179.8</v>
      </c>
      <c r="AO49" s="36"/>
      <c r="AP49" s="5" t="str">
        <f>COUNTIF(F49:AO49,"s")/3 &amp; " "&amp;25-COUNTBLANK(F49:AO49)/3</f>
        <v>0 24,6666666666667</v>
      </c>
    </row>
    <row r="50" spans="1:42" x14ac:dyDescent="0.25">
      <c r="A50" s="23" t="s">
        <v>117</v>
      </c>
      <c r="B50" s="2" t="s">
        <v>118</v>
      </c>
      <c r="C50" s="35">
        <v>389</v>
      </c>
      <c r="D50" s="26">
        <v>23102.6</v>
      </c>
      <c r="E50" s="36">
        <v>13595.14</v>
      </c>
      <c r="F50" s="35">
        <v>43</v>
      </c>
      <c r="G50" s="26">
        <v>382.86</v>
      </c>
      <c r="H50" s="36">
        <v>383.89</v>
      </c>
      <c r="I50" s="35">
        <v>3</v>
      </c>
      <c r="J50" s="26">
        <v>16.11</v>
      </c>
      <c r="K50" s="36">
        <v>16.100000000000001</v>
      </c>
      <c r="L50" s="35">
        <v>51</v>
      </c>
      <c r="M50" s="26">
        <v>377.7</v>
      </c>
      <c r="N50" s="36">
        <v>377.12</v>
      </c>
      <c r="O50" s="35">
        <v>19</v>
      </c>
      <c r="P50" s="26">
        <v>85.87</v>
      </c>
      <c r="Q50" s="36">
        <v>85.12</v>
      </c>
      <c r="R50" s="35">
        <v>140</v>
      </c>
      <c r="S50" s="26">
        <v>752.21</v>
      </c>
      <c r="T50" s="36">
        <v>747.53</v>
      </c>
      <c r="U50" s="35">
        <v>109</v>
      </c>
      <c r="V50" s="26">
        <v>17324.37</v>
      </c>
      <c r="W50" s="36">
        <v>8522.67</v>
      </c>
      <c r="X50" s="35" t="s">
        <v>400</v>
      </c>
      <c r="Y50" s="26" t="s">
        <v>400</v>
      </c>
      <c r="Z50" s="36" t="s">
        <v>400</v>
      </c>
      <c r="AA50" s="35">
        <v>15</v>
      </c>
      <c r="AB50" s="26">
        <v>53.95</v>
      </c>
      <c r="AC50" s="36">
        <v>55.64</v>
      </c>
      <c r="AD50" s="35">
        <v>277</v>
      </c>
      <c r="AE50" s="26">
        <v>3274.57</v>
      </c>
      <c r="AF50" s="36">
        <v>3396.23</v>
      </c>
      <c r="AG50" s="35">
        <v>5</v>
      </c>
      <c r="AH50" s="26">
        <v>5.72</v>
      </c>
      <c r="AI50" s="36">
        <v>5.51</v>
      </c>
      <c r="AJ50" s="35" t="s">
        <v>400</v>
      </c>
      <c r="AK50" s="26" t="s">
        <v>400</v>
      </c>
      <c r="AL50" s="36" t="s">
        <v>400</v>
      </c>
      <c r="AM50" s="35">
        <v>191</v>
      </c>
      <c r="AN50" s="26">
        <v>672.31</v>
      </c>
      <c r="AO50" s="36"/>
      <c r="AP50" s="5" t="str">
        <f>COUNTIF(F50:AO50,"s")/3 &amp; " "&amp;25-COUNTBLANK(F50:AO50)/3</f>
        <v>2 24,6666666666667</v>
      </c>
    </row>
    <row r="51" spans="1:42" x14ac:dyDescent="0.25">
      <c r="A51" s="23" t="s">
        <v>119</v>
      </c>
      <c r="B51" s="2" t="s">
        <v>120</v>
      </c>
      <c r="C51" s="35">
        <v>442</v>
      </c>
      <c r="D51" s="26">
        <v>9978.7900000000009</v>
      </c>
      <c r="E51" s="36">
        <v>7853.56</v>
      </c>
      <c r="F51" s="35">
        <v>17</v>
      </c>
      <c r="G51" s="26">
        <v>142.46</v>
      </c>
      <c r="H51" s="36">
        <v>142.66</v>
      </c>
      <c r="I51" s="35">
        <v>3</v>
      </c>
      <c r="J51" s="26">
        <v>35</v>
      </c>
      <c r="K51" s="36">
        <v>34.92</v>
      </c>
      <c r="L51" s="35">
        <v>28</v>
      </c>
      <c r="M51" s="26">
        <v>153.34</v>
      </c>
      <c r="N51" s="36">
        <v>153.38</v>
      </c>
      <c r="O51" s="35">
        <v>6</v>
      </c>
      <c r="P51" s="26">
        <v>30.32</v>
      </c>
      <c r="Q51" s="36">
        <v>30.17</v>
      </c>
      <c r="R51" s="35">
        <v>146</v>
      </c>
      <c r="S51" s="26">
        <v>382.88</v>
      </c>
      <c r="T51" s="36">
        <v>377.99</v>
      </c>
      <c r="U51" s="35">
        <v>61</v>
      </c>
      <c r="V51" s="26">
        <v>3437.87</v>
      </c>
      <c r="W51" s="36">
        <v>1860.15</v>
      </c>
      <c r="X51" s="35"/>
      <c r="Y51" s="26"/>
      <c r="Z51" s="36"/>
      <c r="AA51" s="35">
        <v>5</v>
      </c>
      <c r="AB51" s="26">
        <v>5.28</v>
      </c>
      <c r="AC51" s="36">
        <v>5.0999999999999996</v>
      </c>
      <c r="AD51" s="35">
        <v>398</v>
      </c>
      <c r="AE51" s="26">
        <v>5100.38</v>
      </c>
      <c r="AF51" s="36">
        <v>5223.3</v>
      </c>
      <c r="AG51" s="35">
        <v>6</v>
      </c>
      <c r="AH51" s="26">
        <v>6.13</v>
      </c>
      <c r="AI51" s="36">
        <v>6.06</v>
      </c>
      <c r="AJ51" s="35">
        <v>208</v>
      </c>
      <c r="AK51" s="26">
        <v>170.66</v>
      </c>
      <c r="AL51" s="36">
        <v>19.829999999999998</v>
      </c>
      <c r="AM51" s="35">
        <v>254</v>
      </c>
      <c r="AN51" s="26">
        <v>514.34</v>
      </c>
      <c r="AO51" s="36"/>
      <c r="AP51" s="5" t="str">
        <f>COUNTIF(F51:AO51,"s")/3 &amp; " "&amp;25-COUNTBLANK(F51:AO51)/3</f>
        <v>0 23,6666666666667</v>
      </c>
    </row>
    <row r="52" spans="1:42" x14ac:dyDescent="0.25">
      <c r="A52" s="23" t="s">
        <v>121</v>
      </c>
      <c r="B52" s="2" t="s">
        <v>122</v>
      </c>
      <c r="C52" s="35">
        <v>2622</v>
      </c>
      <c r="D52" s="26">
        <v>76051.91</v>
      </c>
      <c r="E52" s="36">
        <v>68991.14</v>
      </c>
      <c r="F52" s="35">
        <v>313</v>
      </c>
      <c r="G52" s="26">
        <v>9643.4599999999991</v>
      </c>
      <c r="H52" s="36">
        <v>9637.14</v>
      </c>
      <c r="I52" s="35">
        <v>55</v>
      </c>
      <c r="J52" s="26">
        <v>898.05</v>
      </c>
      <c r="K52" s="36">
        <v>896.27</v>
      </c>
      <c r="L52" s="35">
        <v>242</v>
      </c>
      <c r="M52" s="26">
        <v>2817.81</v>
      </c>
      <c r="N52" s="36">
        <v>2809.22</v>
      </c>
      <c r="O52" s="35">
        <v>67</v>
      </c>
      <c r="P52" s="26">
        <v>244.75</v>
      </c>
      <c r="Q52" s="36">
        <v>242.58</v>
      </c>
      <c r="R52" s="35">
        <v>998</v>
      </c>
      <c r="S52" s="26">
        <v>5169.46</v>
      </c>
      <c r="T52" s="36">
        <v>5106.6899999999996</v>
      </c>
      <c r="U52" s="35">
        <v>253</v>
      </c>
      <c r="V52" s="26">
        <v>10850.34</v>
      </c>
      <c r="W52" s="36">
        <v>7478.66</v>
      </c>
      <c r="X52" s="35">
        <v>12</v>
      </c>
      <c r="Y52" s="26">
        <v>28.13</v>
      </c>
      <c r="Z52" s="36">
        <v>27.21</v>
      </c>
      <c r="AA52" s="35">
        <v>127</v>
      </c>
      <c r="AB52" s="26">
        <v>1481.99</v>
      </c>
      <c r="AC52" s="36">
        <v>1481.18</v>
      </c>
      <c r="AD52" s="35">
        <v>2312</v>
      </c>
      <c r="AE52" s="26">
        <v>40044.53</v>
      </c>
      <c r="AF52" s="36">
        <v>41055.800000000003</v>
      </c>
      <c r="AG52" s="35">
        <v>22</v>
      </c>
      <c r="AH52" s="26">
        <v>89.56</v>
      </c>
      <c r="AI52" s="36">
        <v>88.41</v>
      </c>
      <c r="AJ52" s="35">
        <v>1418</v>
      </c>
      <c r="AK52" s="26">
        <v>1635.86</v>
      </c>
      <c r="AL52" s="36">
        <v>167.98</v>
      </c>
      <c r="AM52" s="35">
        <v>1504</v>
      </c>
      <c r="AN52" s="26">
        <v>3144.53</v>
      </c>
      <c r="AO52" s="36"/>
      <c r="AP52" s="5" t="str">
        <f>COUNTIF(F52:AO52,"s")/3 &amp; " "&amp;25-COUNTBLANK(F52:AO52)/3</f>
        <v>0 24,6666666666667</v>
      </c>
    </row>
    <row r="53" spans="1:42" x14ac:dyDescent="0.25">
      <c r="A53" s="23" t="s">
        <v>123</v>
      </c>
      <c r="B53" s="2" t="s">
        <v>124</v>
      </c>
      <c r="C53" s="35">
        <v>417</v>
      </c>
      <c r="D53" s="26">
        <v>17170.05</v>
      </c>
      <c r="E53" s="36">
        <v>15876.9</v>
      </c>
      <c r="F53" s="35">
        <v>181</v>
      </c>
      <c r="G53" s="26">
        <v>1648.15</v>
      </c>
      <c r="H53" s="36">
        <v>1662.31</v>
      </c>
      <c r="I53" s="35">
        <v>17</v>
      </c>
      <c r="J53" s="26">
        <v>52.01</v>
      </c>
      <c r="K53" s="36">
        <v>52.83</v>
      </c>
      <c r="L53" s="35">
        <v>118</v>
      </c>
      <c r="M53" s="26">
        <v>747.76</v>
      </c>
      <c r="N53" s="36">
        <v>750.06</v>
      </c>
      <c r="O53" s="35">
        <v>41</v>
      </c>
      <c r="P53" s="26">
        <v>227.04</v>
      </c>
      <c r="Q53" s="36">
        <v>225.63</v>
      </c>
      <c r="R53" s="35">
        <v>256</v>
      </c>
      <c r="S53" s="26">
        <v>1383.01</v>
      </c>
      <c r="T53" s="36">
        <v>1378.59</v>
      </c>
      <c r="U53" s="35">
        <v>374</v>
      </c>
      <c r="V53" s="26">
        <v>12426.41</v>
      </c>
      <c r="W53" s="36">
        <v>11332.86</v>
      </c>
      <c r="X53" s="35">
        <v>11</v>
      </c>
      <c r="Y53" s="26">
        <v>12.23</v>
      </c>
      <c r="Z53" s="36">
        <v>12.31</v>
      </c>
      <c r="AA53" s="35">
        <v>30</v>
      </c>
      <c r="AB53" s="26">
        <v>37.28</v>
      </c>
      <c r="AC53" s="36">
        <v>37.49</v>
      </c>
      <c r="AD53" s="35">
        <v>121</v>
      </c>
      <c r="AE53" s="26">
        <v>408.71</v>
      </c>
      <c r="AF53" s="36">
        <v>408.23</v>
      </c>
      <c r="AG53" s="35" t="s">
        <v>400</v>
      </c>
      <c r="AH53" s="26" t="s">
        <v>400</v>
      </c>
      <c r="AI53" s="36" t="s">
        <v>400</v>
      </c>
      <c r="AJ53" s="35" t="s">
        <v>400</v>
      </c>
      <c r="AK53" s="26" t="s">
        <v>400</v>
      </c>
      <c r="AL53" s="36" t="s">
        <v>400</v>
      </c>
      <c r="AM53" s="35">
        <v>153</v>
      </c>
      <c r="AN53" s="26">
        <v>184.18</v>
      </c>
      <c r="AO53" s="36"/>
      <c r="AP53" s="5" t="str">
        <f>COUNTIF(F53:AO53,"s")/3 &amp; " "&amp;25-COUNTBLANK(F53:AO53)/3</f>
        <v>2 24,6666666666667</v>
      </c>
    </row>
    <row r="54" spans="1:42" x14ac:dyDescent="0.25">
      <c r="A54" s="23" t="s">
        <v>125</v>
      </c>
      <c r="B54" s="2" t="s">
        <v>126</v>
      </c>
      <c r="C54" s="35">
        <v>202</v>
      </c>
      <c r="D54" s="26">
        <v>5808.94</v>
      </c>
      <c r="E54" s="36">
        <v>5368.23</v>
      </c>
      <c r="F54" s="35">
        <v>105</v>
      </c>
      <c r="G54" s="26">
        <v>1105.6600000000001</v>
      </c>
      <c r="H54" s="36">
        <v>1108.82</v>
      </c>
      <c r="I54" s="35">
        <v>22</v>
      </c>
      <c r="J54" s="26">
        <v>70.260000000000005</v>
      </c>
      <c r="K54" s="36">
        <v>70.89</v>
      </c>
      <c r="L54" s="35">
        <v>56</v>
      </c>
      <c r="M54" s="26">
        <v>253.04</v>
      </c>
      <c r="N54" s="36">
        <v>253.41</v>
      </c>
      <c r="O54" s="35">
        <v>9</v>
      </c>
      <c r="P54" s="26">
        <v>35.21</v>
      </c>
      <c r="Q54" s="36">
        <v>35.229999999999997</v>
      </c>
      <c r="R54" s="35">
        <v>106</v>
      </c>
      <c r="S54" s="26">
        <v>410.53</v>
      </c>
      <c r="T54" s="36">
        <v>410.19</v>
      </c>
      <c r="U54" s="35">
        <v>160</v>
      </c>
      <c r="V54" s="26">
        <v>2980.62</v>
      </c>
      <c r="W54" s="36">
        <v>2591.83</v>
      </c>
      <c r="X54" s="35">
        <v>10</v>
      </c>
      <c r="Y54" s="26">
        <v>8.2100000000000009</v>
      </c>
      <c r="Z54" s="36">
        <v>8.2100000000000009</v>
      </c>
      <c r="AA54" s="35">
        <v>19</v>
      </c>
      <c r="AB54" s="26">
        <v>30.06</v>
      </c>
      <c r="AC54" s="36">
        <v>29.99</v>
      </c>
      <c r="AD54" s="35">
        <v>124</v>
      </c>
      <c r="AE54" s="26">
        <v>838.74</v>
      </c>
      <c r="AF54" s="36">
        <v>837.38</v>
      </c>
      <c r="AG54" s="35"/>
      <c r="AH54" s="26"/>
      <c r="AI54" s="36"/>
      <c r="AJ54" s="35">
        <v>44</v>
      </c>
      <c r="AK54" s="26">
        <v>30.41</v>
      </c>
      <c r="AL54" s="36">
        <v>22.28</v>
      </c>
      <c r="AM54" s="35">
        <v>72</v>
      </c>
      <c r="AN54" s="26">
        <v>46.2</v>
      </c>
      <c r="AO54" s="36"/>
      <c r="AP54" s="5" t="str">
        <f>COUNTIF(F54:AO54,"s")/3 &amp; " "&amp;25-COUNTBLANK(F54:AO54)/3</f>
        <v>0 23,6666666666667</v>
      </c>
    </row>
    <row r="55" spans="1:42" x14ac:dyDescent="0.25">
      <c r="A55" s="23" t="s">
        <v>127</v>
      </c>
      <c r="B55" s="2" t="s">
        <v>128</v>
      </c>
      <c r="C55" s="35">
        <v>1289</v>
      </c>
      <c r="D55" s="26">
        <v>105862.6</v>
      </c>
      <c r="E55" s="36">
        <v>92289.38</v>
      </c>
      <c r="F55" s="35">
        <v>595</v>
      </c>
      <c r="G55" s="26">
        <v>6667.7</v>
      </c>
      <c r="H55" s="36">
        <v>6676.56</v>
      </c>
      <c r="I55" s="35">
        <v>58</v>
      </c>
      <c r="J55" s="26">
        <v>297.39999999999998</v>
      </c>
      <c r="K55" s="36">
        <v>299.08999999999997</v>
      </c>
      <c r="L55" s="35">
        <v>498</v>
      </c>
      <c r="M55" s="26">
        <v>4894.51</v>
      </c>
      <c r="N55" s="36">
        <v>4895.8999999999996</v>
      </c>
      <c r="O55" s="35">
        <v>136</v>
      </c>
      <c r="P55" s="26">
        <v>747.85</v>
      </c>
      <c r="Q55" s="36">
        <v>747.31</v>
      </c>
      <c r="R55" s="35">
        <v>791</v>
      </c>
      <c r="S55" s="26">
        <v>8430.7800000000007</v>
      </c>
      <c r="T55" s="36">
        <v>8419.5</v>
      </c>
      <c r="U55" s="35">
        <v>1179</v>
      </c>
      <c r="V55" s="26">
        <v>81097.64</v>
      </c>
      <c r="W55" s="36">
        <v>68633.45</v>
      </c>
      <c r="X55" s="35">
        <v>15</v>
      </c>
      <c r="Y55" s="26">
        <v>24.15</v>
      </c>
      <c r="Z55" s="36">
        <v>24.19</v>
      </c>
      <c r="AA55" s="35">
        <v>78</v>
      </c>
      <c r="AB55" s="26">
        <v>35.93</v>
      </c>
      <c r="AC55" s="36">
        <v>36.18</v>
      </c>
      <c r="AD55" s="35">
        <v>314</v>
      </c>
      <c r="AE55" s="26">
        <v>2128.79</v>
      </c>
      <c r="AF55" s="36">
        <v>2127.75</v>
      </c>
      <c r="AG55" s="35">
        <v>37</v>
      </c>
      <c r="AH55" s="26">
        <v>142.47</v>
      </c>
      <c r="AI55" s="36">
        <v>143.66</v>
      </c>
      <c r="AJ55" s="35">
        <v>252</v>
      </c>
      <c r="AK55" s="26">
        <v>339.24</v>
      </c>
      <c r="AL55" s="36">
        <v>285.79000000000002</v>
      </c>
      <c r="AM55" s="35">
        <v>528</v>
      </c>
      <c r="AN55" s="26">
        <v>1044.8699999999999</v>
      </c>
      <c r="AO55" s="36"/>
      <c r="AP55" s="5" t="str">
        <f>COUNTIF(F55:AO55,"s")/3 &amp; " "&amp;25-COUNTBLANK(F55:AO55)/3</f>
        <v>0 24,6666666666667</v>
      </c>
    </row>
    <row r="56" spans="1:42" x14ac:dyDescent="0.25">
      <c r="A56" s="23" t="s">
        <v>129</v>
      </c>
      <c r="B56" s="2" t="s">
        <v>130</v>
      </c>
      <c r="C56" s="35">
        <v>557</v>
      </c>
      <c r="D56" s="26">
        <v>28581.45</v>
      </c>
      <c r="E56" s="36">
        <v>27706.43</v>
      </c>
      <c r="F56" s="35">
        <v>371</v>
      </c>
      <c r="G56" s="26">
        <v>9051.7000000000007</v>
      </c>
      <c r="H56" s="36">
        <v>9148.17</v>
      </c>
      <c r="I56" s="35">
        <v>209</v>
      </c>
      <c r="J56" s="26">
        <v>2737.77</v>
      </c>
      <c r="K56" s="36">
        <v>2769.24</v>
      </c>
      <c r="L56" s="35">
        <v>282</v>
      </c>
      <c r="M56" s="26">
        <v>3540.64</v>
      </c>
      <c r="N56" s="36">
        <v>3567.48</v>
      </c>
      <c r="O56" s="35">
        <v>40</v>
      </c>
      <c r="P56" s="26">
        <v>288.94</v>
      </c>
      <c r="Q56" s="36">
        <v>290.60000000000002</v>
      </c>
      <c r="R56" s="35">
        <v>430</v>
      </c>
      <c r="S56" s="26">
        <v>4151.3500000000004</v>
      </c>
      <c r="T56" s="36">
        <v>4144.92</v>
      </c>
      <c r="U56" s="35">
        <v>422</v>
      </c>
      <c r="V56" s="26">
        <v>6791.62</v>
      </c>
      <c r="W56" s="36">
        <v>6117.56</v>
      </c>
      <c r="X56" s="35">
        <v>30</v>
      </c>
      <c r="Y56" s="26">
        <v>83.48</v>
      </c>
      <c r="Z56" s="36">
        <v>84.82</v>
      </c>
      <c r="AA56" s="35">
        <v>196</v>
      </c>
      <c r="AB56" s="26">
        <v>351.07</v>
      </c>
      <c r="AC56" s="36">
        <v>357.26</v>
      </c>
      <c r="AD56" s="35">
        <v>165</v>
      </c>
      <c r="AE56" s="26">
        <v>803.07</v>
      </c>
      <c r="AF56" s="36">
        <v>804.98</v>
      </c>
      <c r="AG56" s="35">
        <v>20</v>
      </c>
      <c r="AH56" s="26">
        <v>148.6</v>
      </c>
      <c r="AI56" s="36">
        <v>148.84</v>
      </c>
      <c r="AJ56" s="35">
        <v>311</v>
      </c>
      <c r="AK56" s="26">
        <v>480.97</v>
      </c>
      <c r="AL56" s="36">
        <v>272.56</v>
      </c>
      <c r="AM56" s="35">
        <v>200</v>
      </c>
      <c r="AN56" s="26">
        <v>152.24</v>
      </c>
      <c r="AO56" s="36"/>
      <c r="AP56" s="5" t="str">
        <f>COUNTIF(F56:AO56,"s")/3 &amp; " "&amp;25-COUNTBLANK(F56:AO56)/3</f>
        <v>0 24,6666666666667</v>
      </c>
    </row>
    <row r="57" spans="1:42" x14ac:dyDescent="0.25">
      <c r="A57" s="23" t="s">
        <v>131</v>
      </c>
      <c r="B57" s="2" t="s">
        <v>132</v>
      </c>
      <c r="C57" s="35">
        <v>413</v>
      </c>
      <c r="D57" s="26">
        <v>15071.82</v>
      </c>
      <c r="E57" s="36">
        <v>12895.08</v>
      </c>
      <c r="F57" s="35">
        <v>126</v>
      </c>
      <c r="G57" s="26">
        <v>1563.85</v>
      </c>
      <c r="H57" s="36">
        <v>1587.53</v>
      </c>
      <c r="I57" s="35">
        <v>33</v>
      </c>
      <c r="J57" s="26">
        <v>182.39</v>
      </c>
      <c r="K57" s="36">
        <v>183.45</v>
      </c>
      <c r="L57" s="35">
        <v>112</v>
      </c>
      <c r="M57" s="26">
        <v>772.88</v>
      </c>
      <c r="N57" s="36">
        <v>776.81</v>
      </c>
      <c r="O57" s="35">
        <v>28</v>
      </c>
      <c r="P57" s="26">
        <v>174.97</v>
      </c>
      <c r="Q57" s="36">
        <v>175.62</v>
      </c>
      <c r="R57" s="35">
        <v>243</v>
      </c>
      <c r="S57" s="26">
        <v>842.44</v>
      </c>
      <c r="T57" s="36">
        <v>842.13</v>
      </c>
      <c r="U57" s="35">
        <v>303</v>
      </c>
      <c r="V57" s="26">
        <v>7960.36</v>
      </c>
      <c r="W57" s="36">
        <v>6088.64</v>
      </c>
      <c r="X57" s="35">
        <v>16</v>
      </c>
      <c r="Y57" s="26">
        <v>42.91</v>
      </c>
      <c r="Z57" s="36">
        <v>43.04</v>
      </c>
      <c r="AA57" s="35">
        <v>51</v>
      </c>
      <c r="AB57" s="26">
        <v>53.05</v>
      </c>
      <c r="AC57" s="36">
        <v>54.58</v>
      </c>
      <c r="AD57" s="35">
        <v>190</v>
      </c>
      <c r="AE57" s="26">
        <v>3080.62</v>
      </c>
      <c r="AF57" s="36">
        <v>3082.32</v>
      </c>
      <c r="AG57" s="35">
        <v>6</v>
      </c>
      <c r="AH57" s="26">
        <v>16.63</v>
      </c>
      <c r="AI57" s="36">
        <v>16.63</v>
      </c>
      <c r="AJ57" s="35">
        <v>109</v>
      </c>
      <c r="AK57" s="26">
        <v>92.11</v>
      </c>
      <c r="AL57" s="36">
        <v>44.33</v>
      </c>
      <c r="AM57" s="35">
        <v>133</v>
      </c>
      <c r="AN57" s="26">
        <v>289.12</v>
      </c>
      <c r="AO57" s="36"/>
      <c r="AP57" s="5" t="str">
        <f>COUNTIF(F57:AO57,"s")/3 &amp; " "&amp;25-COUNTBLANK(F57:AO57)/3</f>
        <v>0 24,6666666666667</v>
      </c>
    </row>
    <row r="58" spans="1:42" x14ac:dyDescent="0.25">
      <c r="A58" s="23" t="s">
        <v>133</v>
      </c>
      <c r="B58" s="2" t="s">
        <v>134</v>
      </c>
      <c r="C58" s="35">
        <v>738</v>
      </c>
      <c r="D58" s="26">
        <v>31207.02</v>
      </c>
      <c r="E58" s="36">
        <v>29519.99</v>
      </c>
      <c r="F58" s="35">
        <v>347</v>
      </c>
      <c r="G58" s="26">
        <v>3193.08</v>
      </c>
      <c r="H58" s="36">
        <v>3204.77</v>
      </c>
      <c r="I58" s="35">
        <v>24</v>
      </c>
      <c r="J58" s="26">
        <v>110</v>
      </c>
      <c r="K58" s="36">
        <v>110.19</v>
      </c>
      <c r="L58" s="35">
        <v>140</v>
      </c>
      <c r="M58" s="26">
        <v>835.27</v>
      </c>
      <c r="N58" s="36">
        <v>834.89</v>
      </c>
      <c r="O58" s="35">
        <v>53</v>
      </c>
      <c r="P58" s="26">
        <v>187.1</v>
      </c>
      <c r="Q58" s="36">
        <v>187.05</v>
      </c>
      <c r="R58" s="35">
        <v>390</v>
      </c>
      <c r="S58" s="26">
        <v>2311.92</v>
      </c>
      <c r="T58" s="36">
        <v>2311.5</v>
      </c>
      <c r="U58" s="35">
        <v>695</v>
      </c>
      <c r="V58" s="26">
        <v>23180.880000000001</v>
      </c>
      <c r="W58" s="36">
        <v>21688.93</v>
      </c>
      <c r="X58" s="35">
        <v>15</v>
      </c>
      <c r="Y58" s="26">
        <v>18.690000000000001</v>
      </c>
      <c r="Z58" s="36">
        <v>18.97</v>
      </c>
      <c r="AA58" s="35">
        <v>26</v>
      </c>
      <c r="AB58" s="26">
        <v>26.56</v>
      </c>
      <c r="AC58" s="36">
        <v>26.58</v>
      </c>
      <c r="AD58" s="35">
        <v>218</v>
      </c>
      <c r="AE58" s="26">
        <v>1084.94</v>
      </c>
      <c r="AF58" s="36">
        <v>1082.9100000000001</v>
      </c>
      <c r="AG58" s="35">
        <v>7</v>
      </c>
      <c r="AH58" s="26">
        <v>16.739999999999998</v>
      </c>
      <c r="AI58" s="36">
        <v>16.62</v>
      </c>
      <c r="AJ58" s="35">
        <v>120</v>
      </c>
      <c r="AK58" s="26">
        <v>65.760000000000005</v>
      </c>
      <c r="AL58" s="36">
        <v>37.58</v>
      </c>
      <c r="AM58" s="35">
        <v>268</v>
      </c>
      <c r="AN58" s="26">
        <v>175.8</v>
      </c>
      <c r="AO58" s="36"/>
      <c r="AP58" s="5" t="str">
        <f>COUNTIF(F58:AO58,"s")/3 &amp; " "&amp;25-COUNTBLANK(F58:AO58)/3</f>
        <v>0 24,6666666666667</v>
      </c>
    </row>
    <row r="59" spans="1:42" x14ac:dyDescent="0.25">
      <c r="A59" s="23" t="s">
        <v>135</v>
      </c>
      <c r="B59" s="2" t="s">
        <v>136</v>
      </c>
      <c r="C59" s="35">
        <v>737</v>
      </c>
      <c r="D59" s="26">
        <v>33437.1</v>
      </c>
      <c r="E59" s="36">
        <v>32634.13</v>
      </c>
      <c r="F59" s="35">
        <v>363</v>
      </c>
      <c r="G59" s="26">
        <v>3974.76</v>
      </c>
      <c r="H59" s="36">
        <v>3974.53</v>
      </c>
      <c r="I59" s="35">
        <v>6</v>
      </c>
      <c r="J59" s="26">
        <v>8.7799999999999994</v>
      </c>
      <c r="K59" s="36">
        <v>8.76</v>
      </c>
      <c r="L59" s="35">
        <v>41</v>
      </c>
      <c r="M59" s="26">
        <v>179.28</v>
      </c>
      <c r="N59" s="36">
        <v>178.91</v>
      </c>
      <c r="O59" s="35">
        <v>26</v>
      </c>
      <c r="P59" s="26">
        <v>81.94</v>
      </c>
      <c r="Q59" s="36">
        <v>81.95</v>
      </c>
      <c r="R59" s="35">
        <v>455</v>
      </c>
      <c r="S59" s="26">
        <v>4704.59</v>
      </c>
      <c r="T59" s="36">
        <v>4696.49</v>
      </c>
      <c r="U59" s="35">
        <v>711</v>
      </c>
      <c r="V59" s="26">
        <v>23980.71</v>
      </c>
      <c r="W59" s="36">
        <v>23309.9</v>
      </c>
      <c r="X59" s="35">
        <v>35</v>
      </c>
      <c r="Y59" s="26">
        <v>8.36</v>
      </c>
      <c r="Z59" s="36">
        <v>8.34</v>
      </c>
      <c r="AA59" s="35">
        <v>69</v>
      </c>
      <c r="AB59" s="26">
        <v>15.05</v>
      </c>
      <c r="AC59" s="36">
        <v>14.94</v>
      </c>
      <c r="AD59" s="35">
        <v>96</v>
      </c>
      <c r="AE59" s="26">
        <v>323.69</v>
      </c>
      <c r="AF59" s="36">
        <v>321.54000000000002</v>
      </c>
      <c r="AG59" s="35">
        <v>3</v>
      </c>
      <c r="AH59" s="26">
        <v>2.99</v>
      </c>
      <c r="AI59" s="36">
        <v>2.99</v>
      </c>
      <c r="AJ59" s="35">
        <v>87</v>
      </c>
      <c r="AK59" s="26">
        <v>52.53</v>
      </c>
      <c r="AL59" s="36">
        <v>35.78</v>
      </c>
      <c r="AM59" s="35">
        <v>249</v>
      </c>
      <c r="AN59" s="26">
        <v>104.42</v>
      </c>
      <c r="AO59" s="36"/>
      <c r="AP59" s="5" t="str">
        <f>COUNTIF(F59:AO59,"s")/3 &amp; " "&amp;25-COUNTBLANK(F59:AO59)/3</f>
        <v>0 24,6666666666667</v>
      </c>
    </row>
    <row r="60" spans="1:42" x14ac:dyDescent="0.25">
      <c r="A60" s="23" t="s">
        <v>137</v>
      </c>
      <c r="B60" s="2" t="s">
        <v>138</v>
      </c>
      <c r="C60" s="35">
        <v>283</v>
      </c>
      <c r="D60" s="26">
        <v>21490.15</v>
      </c>
      <c r="E60" s="36">
        <v>13465.08</v>
      </c>
      <c r="F60" s="35">
        <v>16</v>
      </c>
      <c r="G60" s="26">
        <v>165.31</v>
      </c>
      <c r="H60" s="36">
        <v>163.19</v>
      </c>
      <c r="I60" s="35"/>
      <c r="J60" s="26"/>
      <c r="K60" s="36"/>
      <c r="L60" s="35">
        <v>8</v>
      </c>
      <c r="M60" s="26">
        <v>6.63</v>
      </c>
      <c r="N60" s="36">
        <v>6.59</v>
      </c>
      <c r="O60" s="35">
        <v>19</v>
      </c>
      <c r="P60" s="26">
        <v>23.1</v>
      </c>
      <c r="Q60" s="36">
        <v>22.82</v>
      </c>
      <c r="R60" s="35">
        <v>39</v>
      </c>
      <c r="S60" s="26">
        <v>280.33999999999997</v>
      </c>
      <c r="T60" s="36">
        <v>277.42</v>
      </c>
      <c r="U60" s="35">
        <v>255</v>
      </c>
      <c r="V60" s="26">
        <v>20442.3</v>
      </c>
      <c r="W60" s="36">
        <v>12516.04</v>
      </c>
      <c r="X60" s="35">
        <v>13</v>
      </c>
      <c r="Y60" s="26">
        <v>1.1299999999999999</v>
      </c>
      <c r="Z60" s="36">
        <v>1.1299999999999999</v>
      </c>
      <c r="AA60" s="35">
        <v>23</v>
      </c>
      <c r="AB60" s="26">
        <v>4.0199999999999996</v>
      </c>
      <c r="AC60" s="36">
        <v>4</v>
      </c>
      <c r="AD60" s="35">
        <v>97</v>
      </c>
      <c r="AE60" s="26">
        <v>480.27</v>
      </c>
      <c r="AF60" s="36">
        <v>471.11</v>
      </c>
      <c r="AG60" s="35" t="s">
        <v>400</v>
      </c>
      <c r="AH60" s="26" t="s">
        <v>400</v>
      </c>
      <c r="AI60" s="36" t="s">
        <v>400</v>
      </c>
      <c r="AJ60" s="35" t="s">
        <v>400</v>
      </c>
      <c r="AK60" s="26" t="s">
        <v>400</v>
      </c>
      <c r="AL60" s="36" t="s">
        <v>400</v>
      </c>
      <c r="AM60" s="35">
        <v>56</v>
      </c>
      <c r="AN60" s="26">
        <v>83.89</v>
      </c>
      <c r="AO60" s="36"/>
      <c r="AP60" s="5" t="str">
        <f>COUNTIF(F60:AO60,"s")/3 &amp; " "&amp;25-COUNTBLANK(F60:AO60)/3</f>
        <v>2 23,6666666666667</v>
      </c>
    </row>
    <row r="61" spans="1:42" x14ac:dyDescent="0.25">
      <c r="A61" s="23" t="s">
        <v>139</v>
      </c>
      <c r="B61" s="2" t="s">
        <v>140</v>
      </c>
      <c r="C61" s="35">
        <v>706</v>
      </c>
      <c r="D61" s="26">
        <v>99909.2</v>
      </c>
      <c r="E61" s="36">
        <v>75724.789999999994</v>
      </c>
      <c r="F61" s="35">
        <v>451</v>
      </c>
      <c r="G61" s="26">
        <v>6916.19</v>
      </c>
      <c r="H61" s="36">
        <v>6878.76</v>
      </c>
      <c r="I61" s="35">
        <v>9</v>
      </c>
      <c r="J61" s="26">
        <v>37.57</v>
      </c>
      <c r="K61" s="36">
        <v>37.51</v>
      </c>
      <c r="L61" s="35">
        <v>291</v>
      </c>
      <c r="M61" s="26">
        <v>4902.5</v>
      </c>
      <c r="N61" s="36">
        <v>4870.1899999999996</v>
      </c>
      <c r="O61" s="35">
        <v>117</v>
      </c>
      <c r="P61" s="26">
        <v>688.83</v>
      </c>
      <c r="Q61" s="36">
        <v>684.58</v>
      </c>
      <c r="R61" s="35">
        <v>501</v>
      </c>
      <c r="S61" s="26">
        <v>9933.27</v>
      </c>
      <c r="T61" s="36">
        <v>9868.91</v>
      </c>
      <c r="U61" s="35">
        <v>684</v>
      </c>
      <c r="V61" s="26">
        <v>77117.06</v>
      </c>
      <c r="W61" s="36">
        <v>53278.81</v>
      </c>
      <c r="X61" s="35">
        <v>86</v>
      </c>
      <c r="Y61" s="26">
        <v>32.04</v>
      </c>
      <c r="Z61" s="36">
        <v>31.76</v>
      </c>
      <c r="AA61" s="35">
        <v>11</v>
      </c>
      <c r="AB61" s="26">
        <v>8.17</v>
      </c>
      <c r="AC61" s="36">
        <v>8.08</v>
      </c>
      <c r="AD61" s="35">
        <v>22</v>
      </c>
      <c r="AE61" s="26">
        <v>53.33</v>
      </c>
      <c r="AF61" s="36">
        <v>51.24</v>
      </c>
      <c r="AG61" s="35">
        <v>5</v>
      </c>
      <c r="AH61" s="26">
        <v>11.2</v>
      </c>
      <c r="AI61" s="36">
        <v>11.18</v>
      </c>
      <c r="AJ61" s="35">
        <v>37</v>
      </c>
      <c r="AK61" s="26">
        <v>14.85</v>
      </c>
      <c r="AL61" s="36">
        <v>3.77</v>
      </c>
      <c r="AM61" s="35">
        <v>255</v>
      </c>
      <c r="AN61" s="26">
        <v>194.19</v>
      </c>
      <c r="AO61" s="36"/>
      <c r="AP61" s="5" t="str">
        <f>COUNTIF(F61:AO61,"s")/3 &amp; " "&amp;25-COUNTBLANK(F61:AO61)/3</f>
        <v>0 24,6666666666667</v>
      </c>
    </row>
    <row r="62" spans="1:42" x14ac:dyDescent="0.25">
      <c r="A62" s="23" t="s">
        <v>141</v>
      </c>
      <c r="B62" s="2" t="s">
        <v>142</v>
      </c>
      <c r="C62" s="35">
        <v>1545</v>
      </c>
      <c r="D62" s="26">
        <v>157257.04</v>
      </c>
      <c r="E62" s="36">
        <v>129890.32</v>
      </c>
      <c r="F62" s="35">
        <v>944</v>
      </c>
      <c r="G62" s="26">
        <v>7969.49</v>
      </c>
      <c r="H62" s="36">
        <v>7905.17</v>
      </c>
      <c r="I62" s="35">
        <v>5</v>
      </c>
      <c r="J62" s="26">
        <v>8.86</v>
      </c>
      <c r="K62" s="36">
        <v>8.69</v>
      </c>
      <c r="L62" s="35">
        <v>88</v>
      </c>
      <c r="M62" s="26">
        <v>344.28</v>
      </c>
      <c r="N62" s="36">
        <v>336.66</v>
      </c>
      <c r="O62" s="35">
        <v>128</v>
      </c>
      <c r="P62" s="26">
        <v>493.36</v>
      </c>
      <c r="Q62" s="36">
        <v>489.33</v>
      </c>
      <c r="R62" s="35">
        <v>1087</v>
      </c>
      <c r="S62" s="26">
        <v>14547.64</v>
      </c>
      <c r="T62" s="36">
        <v>14376.5</v>
      </c>
      <c r="U62" s="35">
        <v>1538</v>
      </c>
      <c r="V62" s="26">
        <v>133465.65</v>
      </c>
      <c r="W62" s="36">
        <v>106658.35</v>
      </c>
      <c r="X62" s="35">
        <v>433</v>
      </c>
      <c r="Y62" s="26">
        <v>93.59</v>
      </c>
      <c r="Z62" s="36">
        <v>92.13</v>
      </c>
      <c r="AA62" s="35">
        <v>21</v>
      </c>
      <c r="AB62" s="26">
        <v>7.49</v>
      </c>
      <c r="AC62" s="36">
        <v>7.3</v>
      </c>
      <c r="AD62" s="35">
        <v>13</v>
      </c>
      <c r="AE62" s="26">
        <v>12.89</v>
      </c>
      <c r="AF62" s="36">
        <v>12.86</v>
      </c>
      <c r="AG62" s="35">
        <v>8</v>
      </c>
      <c r="AH62" s="26">
        <v>2.2200000000000002</v>
      </c>
      <c r="AI62" s="36">
        <v>2.23</v>
      </c>
      <c r="AJ62" s="35">
        <v>18</v>
      </c>
      <c r="AK62" s="26">
        <v>4.87</v>
      </c>
      <c r="AL62" s="36">
        <v>1.1000000000000001</v>
      </c>
      <c r="AM62" s="35">
        <v>750</v>
      </c>
      <c r="AN62" s="26">
        <v>306.7</v>
      </c>
      <c r="AO62" s="36"/>
      <c r="AP62" s="5" t="str">
        <f>COUNTIF(F62:AO62,"s")/3 &amp; " "&amp;25-COUNTBLANK(F62:AO62)/3</f>
        <v>0 24,6666666666667</v>
      </c>
    </row>
    <row r="63" spans="1:42" x14ac:dyDescent="0.25">
      <c r="A63" s="23" t="s">
        <v>143</v>
      </c>
      <c r="B63" s="2" t="s">
        <v>144</v>
      </c>
      <c r="C63" s="35">
        <v>448</v>
      </c>
      <c r="D63" s="26">
        <v>27018.81</v>
      </c>
      <c r="E63" s="36">
        <v>24882.639999999999</v>
      </c>
      <c r="F63" s="35">
        <v>48</v>
      </c>
      <c r="G63" s="26">
        <v>234.08</v>
      </c>
      <c r="H63" s="36">
        <v>232.65</v>
      </c>
      <c r="I63" s="35"/>
      <c r="J63" s="26"/>
      <c r="K63" s="36"/>
      <c r="L63" s="35" t="s">
        <v>400</v>
      </c>
      <c r="M63" s="26" t="s">
        <v>400</v>
      </c>
      <c r="N63" s="36" t="s">
        <v>400</v>
      </c>
      <c r="O63" s="35">
        <v>9</v>
      </c>
      <c r="P63" s="26">
        <v>30.09</v>
      </c>
      <c r="Q63" s="36">
        <v>29.39</v>
      </c>
      <c r="R63" s="35">
        <v>50</v>
      </c>
      <c r="S63" s="26">
        <v>289.13</v>
      </c>
      <c r="T63" s="36">
        <v>287.19</v>
      </c>
      <c r="U63" s="35">
        <v>447</v>
      </c>
      <c r="V63" s="26">
        <v>26434.11</v>
      </c>
      <c r="W63" s="36">
        <v>24322.63</v>
      </c>
      <c r="X63" s="35">
        <v>19</v>
      </c>
      <c r="Y63" s="26">
        <v>4.57</v>
      </c>
      <c r="Z63" s="36">
        <v>4.49</v>
      </c>
      <c r="AA63" s="35"/>
      <c r="AB63" s="26"/>
      <c r="AC63" s="36"/>
      <c r="AD63" s="35" t="s">
        <v>400</v>
      </c>
      <c r="AE63" s="26" t="s">
        <v>400</v>
      </c>
      <c r="AF63" s="36" t="s">
        <v>400</v>
      </c>
      <c r="AG63" s="35" t="s">
        <v>400</v>
      </c>
      <c r="AH63" s="26" t="s">
        <v>400</v>
      </c>
      <c r="AI63" s="36" t="s">
        <v>400</v>
      </c>
      <c r="AJ63" s="35"/>
      <c r="AK63" s="26"/>
      <c r="AL63" s="36"/>
      <c r="AM63" s="35">
        <v>77</v>
      </c>
      <c r="AN63" s="26">
        <v>20.52</v>
      </c>
      <c r="AO63" s="36"/>
      <c r="AP63" s="5" t="str">
        <f>COUNTIF(F63:AO63,"s")/3 &amp; " "&amp;25-COUNTBLANK(F63:AO63)/3</f>
        <v>3 21,6666666666667</v>
      </c>
    </row>
    <row r="64" spans="1:42" x14ac:dyDescent="0.25">
      <c r="A64" s="23" t="s">
        <v>145</v>
      </c>
      <c r="B64" s="2" t="s">
        <v>146</v>
      </c>
      <c r="C64" s="35">
        <v>1593</v>
      </c>
      <c r="D64" s="26">
        <v>172226.18</v>
      </c>
      <c r="E64" s="36">
        <v>113764.67</v>
      </c>
      <c r="F64" s="35">
        <v>381</v>
      </c>
      <c r="G64" s="26">
        <v>3051.32</v>
      </c>
      <c r="H64" s="36">
        <v>3068.28</v>
      </c>
      <c r="I64" s="35">
        <v>26</v>
      </c>
      <c r="J64" s="26">
        <v>197.72</v>
      </c>
      <c r="K64" s="36">
        <v>198.55</v>
      </c>
      <c r="L64" s="35">
        <v>72</v>
      </c>
      <c r="M64" s="26">
        <v>341.05</v>
      </c>
      <c r="N64" s="36">
        <v>341.77</v>
      </c>
      <c r="O64" s="35">
        <v>39</v>
      </c>
      <c r="P64" s="26">
        <v>54.01</v>
      </c>
      <c r="Q64" s="36">
        <v>53.9</v>
      </c>
      <c r="R64" s="35">
        <v>406</v>
      </c>
      <c r="S64" s="26">
        <v>1142.9000000000001</v>
      </c>
      <c r="T64" s="36">
        <v>1138.05</v>
      </c>
      <c r="U64" s="35">
        <v>1546</v>
      </c>
      <c r="V64" s="26">
        <v>167238.17000000001</v>
      </c>
      <c r="W64" s="36">
        <v>108902.05</v>
      </c>
      <c r="X64" s="35">
        <v>10</v>
      </c>
      <c r="Y64" s="26">
        <v>1.29</v>
      </c>
      <c r="Z64" s="36">
        <v>1.23</v>
      </c>
      <c r="AA64" s="35">
        <v>18</v>
      </c>
      <c r="AB64" s="26">
        <v>12.84</v>
      </c>
      <c r="AC64" s="36">
        <v>12.66</v>
      </c>
      <c r="AD64" s="35">
        <v>35</v>
      </c>
      <c r="AE64" s="26">
        <v>44.37</v>
      </c>
      <c r="AF64" s="36">
        <v>43.97</v>
      </c>
      <c r="AG64" s="35">
        <v>6</v>
      </c>
      <c r="AH64" s="26">
        <v>1.47</v>
      </c>
      <c r="AI64" s="36">
        <v>1.45</v>
      </c>
      <c r="AJ64" s="35">
        <v>125</v>
      </c>
      <c r="AK64" s="26">
        <v>29.81</v>
      </c>
      <c r="AL64" s="36">
        <v>2.76</v>
      </c>
      <c r="AM64" s="35">
        <v>430</v>
      </c>
      <c r="AN64" s="26">
        <v>111.23</v>
      </c>
      <c r="AO64" s="36"/>
      <c r="AP64" s="5" t="str">
        <f>COUNTIF(F64:AO64,"s")/3 &amp; " "&amp;25-COUNTBLANK(F64:AO64)/3</f>
        <v>0 24,6666666666667</v>
      </c>
    </row>
    <row r="65" spans="1:42" x14ac:dyDescent="0.25">
      <c r="A65" s="23" t="s">
        <v>147</v>
      </c>
      <c r="B65" s="2" t="s">
        <v>148</v>
      </c>
      <c r="C65" s="35">
        <v>722</v>
      </c>
      <c r="D65" s="26">
        <v>22264</v>
      </c>
      <c r="E65" s="36">
        <v>21866.39</v>
      </c>
      <c r="F65" s="35">
        <v>449</v>
      </c>
      <c r="G65" s="26">
        <v>7229.63</v>
      </c>
      <c r="H65" s="36">
        <v>7273.35</v>
      </c>
      <c r="I65" s="35">
        <v>191</v>
      </c>
      <c r="J65" s="26">
        <v>1414.81</v>
      </c>
      <c r="K65" s="36">
        <v>1422.12</v>
      </c>
      <c r="L65" s="35">
        <v>161</v>
      </c>
      <c r="M65" s="26">
        <v>1413.31</v>
      </c>
      <c r="N65" s="36">
        <v>1422.46</v>
      </c>
      <c r="O65" s="35">
        <v>54</v>
      </c>
      <c r="P65" s="26">
        <v>341.15</v>
      </c>
      <c r="Q65" s="36">
        <v>341.39</v>
      </c>
      <c r="R65" s="35">
        <v>487</v>
      </c>
      <c r="S65" s="26">
        <v>2535.7800000000002</v>
      </c>
      <c r="T65" s="36">
        <v>2527.87</v>
      </c>
      <c r="U65" s="35">
        <v>608</v>
      </c>
      <c r="V65" s="26">
        <v>9061.48</v>
      </c>
      <c r="W65" s="36">
        <v>8806.92</v>
      </c>
      <c r="X65" s="35">
        <v>11</v>
      </c>
      <c r="Y65" s="26">
        <v>5.97</v>
      </c>
      <c r="Z65" s="36">
        <v>6.06</v>
      </c>
      <c r="AA65" s="35">
        <v>13</v>
      </c>
      <c r="AB65" s="26">
        <v>3.16</v>
      </c>
      <c r="AC65" s="36">
        <v>3.1</v>
      </c>
      <c r="AD65" s="35">
        <v>33</v>
      </c>
      <c r="AE65" s="26">
        <v>61.47</v>
      </c>
      <c r="AF65" s="36">
        <v>62.12</v>
      </c>
      <c r="AG65" s="35"/>
      <c r="AH65" s="26"/>
      <c r="AI65" s="36"/>
      <c r="AJ65" s="35">
        <v>249</v>
      </c>
      <c r="AK65" s="26">
        <v>92.68</v>
      </c>
      <c r="AL65" s="36">
        <v>1</v>
      </c>
      <c r="AM65" s="35">
        <v>286</v>
      </c>
      <c r="AN65" s="26">
        <v>104.56</v>
      </c>
      <c r="AO65" s="36"/>
      <c r="AP65" s="5" t="str">
        <f>COUNTIF(F65:AO65,"s")/3 &amp; " "&amp;25-COUNTBLANK(F65:AO65)/3</f>
        <v>0 23,6666666666667</v>
      </c>
    </row>
    <row r="66" spans="1:42" x14ac:dyDescent="0.25">
      <c r="A66" s="23" t="s">
        <v>149</v>
      </c>
      <c r="B66" s="2" t="s">
        <v>150</v>
      </c>
      <c r="C66" s="35">
        <v>971</v>
      </c>
      <c r="D66" s="26">
        <v>29803.41</v>
      </c>
      <c r="E66" s="36">
        <v>29428.29</v>
      </c>
      <c r="F66" s="35">
        <v>646</v>
      </c>
      <c r="G66" s="26">
        <v>14947.76</v>
      </c>
      <c r="H66" s="36">
        <v>15006.43</v>
      </c>
      <c r="I66" s="35">
        <v>178</v>
      </c>
      <c r="J66" s="26">
        <v>1353.44</v>
      </c>
      <c r="K66" s="36">
        <v>1358.78</v>
      </c>
      <c r="L66" s="35">
        <v>295</v>
      </c>
      <c r="M66" s="26">
        <v>3364.71</v>
      </c>
      <c r="N66" s="36">
        <v>3378.17</v>
      </c>
      <c r="O66" s="35">
        <v>60</v>
      </c>
      <c r="P66" s="26">
        <v>276.38</v>
      </c>
      <c r="Q66" s="36">
        <v>275.99</v>
      </c>
      <c r="R66" s="35">
        <v>668</v>
      </c>
      <c r="S66" s="26">
        <v>3182.11</v>
      </c>
      <c r="T66" s="36">
        <v>3163.75</v>
      </c>
      <c r="U66" s="35">
        <v>619</v>
      </c>
      <c r="V66" s="26">
        <v>6352.33</v>
      </c>
      <c r="W66" s="36">
        <v>6146.1</v>
      </c>
      <c r="X66" s="35">
        <v>10</v>
      </c>
      <c r="Y66" s="26">
        <v>10.46</v>
      </c>
      <c r="Z66" s="36">
        <v>10.93</v>
      </c>
      <c r="AA66" s="35">
        <v>24</v>
      </c>
      <c r="AB66" s="26">
        <v>22.15</v>
      </c>
      <c r="AC66" s="36">
        <v>21.91</v>
      </c>
      <c r="AD66" s="35">
        <v>39</v>
      </c>
      <c r="AE66" s="26">
        <v>29.85</v>
      </c>
      <c r="AF66" s="36">
        <v>29.73</v>
      </c>
      <c r="AG66" s="35">
        <v>3</v>
      </c>
      <c r="AH66" s="26">
        <v>15.4</v>
      </c>
      <c r="AI66" s="36">
        <v>15.41</v>
      </c>
      <c r="AJ66" s="35">
        <v>311</v>
      </c>
      <c r="AK66" s="26">
        <v>132.21</v>
      </c>
      <c r="AL66" s="36">
        <v>21.09</v>
      </c>
      <c r="AM66" s="35">
        <v>255</v>
      </c>
      <c r="AN66" s="26">
        <v>116.61</v>
      </c>
      <c r="AO66" s="36"/>
      <c r="AP66" s="5" t="str">
        <f>COUNTIF(F66:AO66,"s")/3 &amp; " "&amp;25-COUNTBLANK(F66:AO66)/3</f>
        <v>0 24,6666666666667</v>
      </c>
    </row>
    <row r="67" spans="1:42" x14ac:dyDescent="0.25">
      <c r="A67" s="23" t="s">
        <v>151</v>
      </c>
      <c r="B67" s="2" t="s">
        <v>152</v>
      </c>
      <c r="C67" s="35">
        <v>237</v>
      </c>
      <c r="D67" s="26">
        <v>5353.55</v>
      </c>
      <c r="E67" s="36">
        <v>5297.41</v>
      </c>
      <c r="F67" s="35">
        <v>174</v>
      </c>
      <c r="G67" s="26">
        <v>3341.13</v>
      </c>
      <c r="H67" s="36">
        <v>3352.66</v>
      </c>
      <c r="I67" s="35">
        <v>45</v>
      </c>
      <c r="J67" s="26">
        <v>216.72</v>
      </c>
      <c r="K67" s="36">
        <v>217.57</v>
      </c>
      <c r="L67" s="35">
        <v>53</v>
      </c>
      <c r="M67" s="26">
        <v>261.39</v>
      </c>
      <c r="N67" s="36">
        <v>261.85000000000002</v>
      </c>
      <c r="O67" s="35">
        <v>18</v>
      </c>
      <c r="P67" s="26">
        <v>78.16</v>
      </c>
      <c r="Q67" s="36">
        <v>78.25</v>
      </c>
      <c r="R67" s="35">
        <v>161</v>
      </c>
      <c r="S67" s="26">
        <v>659.43</v>
      </c>
      <c r="T67" s="36">
        <v>657.81</v>
      </c>
      <c r="U67" s="35">
        <v>117</v>
      </c>
      <c r="V67" s="26">
        <v>725.07</v>
      </c>
      <c r="W67" s="36">
        <v>703.63</v>
      </c>
      <c r="X67" s="35" t="s">
        <v>400</v>
      </c>
      <c r="Y67" s="26" t="s">
        <v>400</v>
      </c>
      <c r="Z67" s="36" t="s">
        <v>400</v>
      </c>
      <c r="AA67" s="35" t="s">
        <v>400</v>
      </c>
      <c r="AB67" s="26" t="s">
        <v>400</v>
      </c>
      <c r="AC67" s="36" t="s">
        <v>400</v>
      </c>
      <c r="AD67" s="35">
        <v>11</v>
      </c>
      <c r="AE67" s="26">
        <v>24.67</v>
      </c>
      <c r="AF67" s="36">
        <v>24.26</v>
      </c>
      <c r="AG67" s="35"/>
      <c r="AH67" s="26"/>
      <c r="AI67" s="36"/>
      <c r="AJ67" s="35">
        <v>83</v>
      </c>
      <c r="AK67" s="26">
        <v>21.23</v>
      </c>
      <c r="AL67" s="36"/>
      <c r="AM67" s="35">
        <v>64</v>
      </c>
      <c r="AN67" s="26">
        <v>24.37</v>
      </c>
      <c r="AO67" s="36"/>
      <c r="AP67" s="5" t="str">
        <f>COUNTIF(F67:AO67,"s")/3 &amp; " "&amp;25-COUNTBLANK(F67:AO67)/3</f>
        <v>2 23,3333333333333</v>
      </c>
    </row>
    <row r="68" spans="1:42" x14ac:dyDescent="0.25">
      <c r="A68" s="23" t="s">
        <v>153</v>
      </c>
      <c r="B68" s="2" t="s">
        <v>154</v>
      </c>
      <c r="C68" s="35">
        <v>180</v>
      </c>
      <c r="D68" s="26">
        <v>5595.98</v>
      </c>
      <c r="E68" s="36">
        <v>5534.99</v>
      </c>
      <c r="F68" s="35">
        <v>131</v>
      </c>
      <c r="G68" s="26">
        <v>2538.0700000000002</v>
      </c>
      <c r="H68" s="36">
        <v>2565.4499999999998</v>
      </c>
      <c r="I68" s="35">
        <v>62</v>
      </c>
      <c r="J68" s="26">
        <v>485.31</v>
      </c>
      <c r="K68" s="36">
        <v>489.15</v>
      </c>
      <c r="L68" s="35">
        <v>65</v>
      </c>
      <c r="M68" s="26">
        <v>547.45000000000005</v>
      </c>
      <c r="N68" s="36">
        <v>555.07000000000005</v>
      </c>
      <c r="O68" s="35">
        <v>11</v>
      </c>
      <c r="P68" s="26">
        <v>34.49</v>
      </c>
      <c r="Q68" s="36">
        <v>34.380000000000003</v>
      </c>
      <c r="R68" s="35">
        <v>128</v>
      </c>
      <c r="S68" s="26">
        <v>795.53</v>
      </c>
      <c r="T68" s="36">
        <v>792.66</v>
      </c>
      <c r="U68" s="35">
        <v>119</v>
      </c>
      <c r="V68" s="26">
        <v>1113.2</v>
      </c>
      <c r="W68" s="36">
        <v>1089.42</v>
      </c>
      <c r="X68" s="35" t="s">
        <v>400</v>
      </c>
      <c r="Y68" s="26" t="s">
        <v>400</v>
      </c>
      <c r="Z68" s="36" t="s">
        <v>400</v>
      </c>
      <c r="AA68" s="35" t="s">
        <v>400</v>
      </c>
      <c r="AB68" s="26" t="s">
        <v>400</v>
      </c>
      <c r="AC68" s="36" t="s">
        <v>400</v>
      </c>
      <c r="AD68" s="35">
        <v>6</v>
      </c>
      <c r="AE68" s="26">
        <v>6.47</v>
      </c>
      <c r="AF68" s="36">
        <v>6.47</v>
      </c>
      <c r="AG68" s="35"/>
      <c r="AH68" s="26"/>
      <c r="AI68" s="36"/>
      <c r="AJ68" s="35">
        <v>89</v>
      </c>
      <c r="AK68" s="26">
        <v>52.16</v>
      </c>
      <c r="AL68" s="36">
        <v>0.63</v>
      </c>
      <c r="AM68" s="35">
        <v>52</v>
      </c>
      <c r="AN68" s="26">
        <v>21.54</v>
      </c>
      <c r="AO68" s="36"/>
      <c r="AP68" s="5" t="str">
        <f>COUNTIF(F68:AO68,"s")/3 &amp; " "&amp;25-COUNTBLANK(F68:AO68)/3</f>
        <v>2 23,6666666666667</v>
      </c>
    </row>
    <row r="69" spans="1:42" x14ac:dyDescent="0.25">
      <c r="A69" s="23" t="s">
        <v>155</v>
      </c>
      <c r="B69" s="2" t="s">
        <v>156</v>
      </c>
      <c r="C69" s="35">
        <v>143</v>
      </c>
      <c r="D69" s="26">
        <v>3758.64</v>
      </c>
      <c r="E69" s="36">
        <v>3697.38</v>
      </c>
      <c r="F69" s="35">
        <v>80</v>
      </c>
      <c r="G69" s="26">
        <v>1309.05</v>
      </c>
      <c r="H69" s="36">
        <v>1303.8699999999999</v>
      </c>
      <c r="I69" s="35">
        <v>47</v>
      </c>
      <c r="J69" s="26">
        <v>420.13</v>
      </c>
      <c r="K69" s="36">
        <v>422.84</v>
      </c>
      <c r="L69" s="35">
        <v>42</v>
      </c>
      <c r="M69" s="26">
        <v>356.04</v>
      </c>
      <c r="N69" s="36">
        <v>356.91</v>
      </c>
      <c r="O69" s="35">
        <v>7</v>
      </c>
      <c r="P69" s="26">
        <v>40.78</v>
      </c>
      <c r="Q69" s="36">
        <v>40.75</v>
      </c>
      <c r="R69" s="35">
        <v>107</v>
      </c>
      <c r="S69" s="26">
        <v>609.87</v>
      </c>
      <c r="T69" s="36">
        <v>605.79</v>
      </c>
      <c r="U69" s="35">
        <v>55</v>
      </c>
      <c r="V69" s="26">
        <v>470.94</v>
      </c>
      <c r="W69" s="36">
        <v>459.91</v>
      </c>
      <c r="X69" s="35">
        <v>3</v>
      </c>
      <c r="Y69" s="26">
        <v>4.45</v>
      </c>
      <c r="Z69" s="36">
        <v>4.45</v>
      </c>
      <c r="AA69" s="35" t="s">
        <v>400</v>
      </c>
      <c r="AB69" s="26" t="s">
        <v>400</v>
      </c>
      <c r="AC69" s="36" t="s">
        <v>400</v>
      </c>
      <c r="AD69" s="35">
        <v>54</v>
      </c>
      <c r="AE69" s="26">
        <v>486.18</v>
      </c>
      <c r="AF69" s="36">
        <v>490.29</v>
      </c>
      <c r="AG69" s="35" t="s">
        <v>400</v>
      </c>
      <c r="AH69" s="26" t="s">
        <v>400</v>
      </c>
      <c r="AI69" s="36" t="s">
        <v>400</v>
      </c>
      <c r="AJ69" s="35">
        <v>53</v>
      </c>
      <c r="AK69" s="26">
        <v>21.08</v>
      </c>
      <c r="AL69" s="36">
        <v>1.01</v>
      </c>
      <c r="AM69" s="35">
        <v>39</v>
      </c>
      <c r="AN69" s="26">
        <v>28.55</v>
      </c>
      <c r="AO69" s="36"/>
      <c r="AP69" s="5" t="str">
        <f>COUNTIF(F69:AO69,"s")/3 &amp; " "&amp;25-COUNTBLANK(F69:AO69)/3</f>
        <v>2 24,6666666666667</v>
      </c>
    </row>
    <row r="70" spans="1:42" x14ac:dyDescent="0.25">
      <c r="A70" s="23" t="s">
        <v>157</v>
      </c>
      <c r="B70" s="2" t="s">
        <v>158</v>
      </c>
      <c r="C70" s="35">
        <v>105</v>
      </c>
      <c r="D70" s="26">
        <v>3304.36</v>
      </c>
      <c r="E70" s="36">
        <v>3286.02</v>
      </c>
      <c r="F70" s="35">
        <v>67</v>
      </c>
      <c r="G70" s="26">
        <v>1782.6</v>
      </c>
      <c r="H70" s="36">
        <v>1786.01</v>
      </c>
      <c r="I70" s="35">
        <v>26</v>
      </c>
      <c r="J70" s="26">
        <v>248.32</v>
      </c>
      <c r="K70" s="36">
        <v>248.31</v>
      </c>
      <c r="L70" s="35">
        <v>46</v>
      </c>
      <c r="M70" s="26">
        <v>535.42999999999995</v>
      </c>
      <c r="N70" s="36">
        <v>536.75</v>
      </c>
      <c r="O70" s="35">
        <v>7</v>
      </c>
      <c r="P70" s="26">
        <v>20.25</v>
      </c>
      <c r="Q70" s="36">
        <v>20.83</v>
      </c>
      <c r="R70" s="35">
        <v>82</v>
      </c>
      <c r="S70" s="26">
        <v>395.98</v>
      </c>
      <c r="T70" s="36">
        <v>394.99</v>
      </c>
      <c r="U70" s="35">
        <v>54</v>
      </c>
      <c r="V70" s="26">
        <v>254.54</v>
      </c>
      <c r="W70" s="36">
        <v>245.3</v>
      </c>
      <c r="X70" s="35" t="s">
        <v>400</v>
      </c>
      <c r="Y70" s="26" t="s">
        <v>400</v>
      </c>
      <c r="Z70" s="36" t="s">
        <v>400</v>
      </c>
      <c r="AA70" s="35">
        <v>3</v>
      </c>
      <c r="AB70" s="26">
        <v>2.2799999999999998</v>
      </c>
      <c r="AC70" s="36">
        <v>2.2799999999999998</v>
      </c>
      <c r="AD70" s="35">
        <v>12</v>
      </c>
      <c r="AE70" s="26">
        <v>46.63</v>
      </c>
      <c r="AF70" s="36">
        <v>46.56</v>
      </c>
      <c r="AG70" s="35" t="s">
        <v>400</v>
      </c>
      <c r="AH70" s="26" t="s">
        <v>400</v>
      </c>
      <c r="AI70" s="36" t="s">
        <v>400</v>
      </c>
      <c r="AJ70" s="35">
        <v>34</v>
      </c>
      <c r="AK70" s="26">
        <v>9.1300000000000008</v>
      </c>
      <c r="AL70" s="36"/>
      <c r="AM70" s="35">
        <v>18</v>
      </c>
      <c r="AN70" s="26">
        <v>4.1900000000000004</v>
      </c>
      <c r="AO70" s="36"/>
      <c r="AP70" s="5" t="str">
        <f>COUNTIF(F70:AO70,"s")/3 &amp; " "&amp;25-COUNTBLANK(F70:AO70)/3</f>
        <v>2 24,3333333333333</v>
      </c>
    </row>
    <row r="71" spans="1:42" x14ac:dyDescent="0.25">
      <c r="A71" s="23" t="s">
        <v>159</v>
      </c>
      <c r="B71" s="2" t="s">
        <v>160</v>
      </c>
      <c r="C71" s="35">
        <v>373</v>
      </c>
      <c r="D71" s="26">
        <v>13508.26</v>
      </c>
      <c r="E71" s="36">
        <v>13305.09</v>
      </c>
      <c r="F71" s="35">
        <v>236</v>
      </c>
      <c r="G71" s="26">
        <v>4903.49</v>
      </c>
      <c r="H71" s="36">
        <v>4955.71</v>
      </c>
      <c r="I71" s="35">
        <v>94</v>
      </c>
      <c r="J71" s="26">
        <v>944.76</v>
      </c>
      <c r="K71" s="36">
        <v>954.75</v>
      </c>
      <c r="L71" s="35">
        <v>118</v>
      </c>
      <c r="M71" s="26">
        <v>1224.24</v>
      </c>
      <c r="N71" s="36">
        <v>1231.99</v>
      </c>
      <c r="O71" s="35">
        <v>28</v>
      </c>
      <c r="P71" s="26">
        <v>118.12</v>
      </c>
      <c r="Q71" s="36">
        <v>119.07</v>
      </c>
      <c r="R71" s="35">
        <v>256</v>
      </c>
      <c r="S71" s="26">
        <v>1869.98</v>
      </c>
      <c r="T71" s="36">
        <v>1869.59</v>
      </c>
      <c r="U71" s="35">
        <v>292</v>
      </c>
      <c r="V71" s="26">
        <v>4193.0600000000004</v>
      </c>
      <c r="W71" s="36">
        <v>4077.37</v>
      </c>
      <c r="X71" s="35">
        <v>11</v>
      </c>
      <c r="Y71" s="26">
        <v>25.89</v>
      </c>
      <c r="Z71" s="36">
        <v>26.44</v>
      </c>
      <c r="AA71" s="35">
        <v>5</v>
      </c>
      <c r="AB71" s="26">
        <v>7.39</v>
      </c>
      <c r="AC71" s="36">
        <v>7.44</v>
      </c>
      <c r="AD71" s="35">
        <v>14</v>
      </c>
      <c r="AE71" s="26">
        <v>32.42</v>
      </c>
      <c r="AF71" s="36">
        <v>32.35</v>
      </c>
      <c r="AG71" s="35" t="s">
        <v>400</v>
      </c>
      <c r="AH71" s="26" t="s">
        <v>400</v>
      </c>
      <c r="AI71" s="36" t="s">
        <v>400</v>
      </c>
      <c r="AJ71" s="35" t="s">
        <v>400</v>
      </c>
      <c r="AK71" s="26" t="s">
        <v>400</v>
      </c>
      <c r="AL71" s="36" t="s">
        <v>400</v>
      </c>
      <c r="AM71" s="35">
        <v>126</v>
      </c>
      <c r="AN71" s="26">
        <v>52.92</v>
      </c>
      <c r="AO71" s="36"/>
      <c r="AP71" s="5" t="str">
        <f>COUNTIF(F71:AO71,"s")/3 &amp; " "&amp;25-COUNTBLANK(F71:AO71)/3</f>
        <v>2 24,6666666666667</v>
      </c>
    </row>
    <row r="72" spans="1:42" x14ac:dyDescent="0.25">
      <c r="A72" s="23" t="s">
        <v>161</v>
      </c>
      <c r="B72" s="2" t="s">
        <v>162</v>
      </c>
      <c r="C72" s="35">
        <v>908</v>
      </c>
      <c r="D72" s="26">
        <v>30515.39</v>
      </c>
      <c r="E72" s="36">
        <v>24704.87</v>
      </c>
      <c r="F72" s="35">
        <v>49</v>
      </c>
      <c r="G72" s="26">
        <v>937.05</v>
      </c>
      <c r="H72" s="36">
        <v>927.64</v>
      </c>
      <c r="I72" s="35">
        <v>10</v>
      </c>
      <c r="J72" s="26">
        <v>185.77</v>
      </c>
      <c r="K72" s="36">
        <v>184.34</v>
      </c>
      <c r="L72" s="35">
        <v>64</v>
      </c>
      <c r="M72" s="26">
        <v>701.1</v>
      </c>
      <c r="N72" s="36">
        <v>674.84</v>
      </c>
      <c r="O72" s="35">
        <v>57</v>
      </c>
      <c r="P72" s="26">
        <v>421.64</v>
      </c>
      <c r="Q72" s="36">
        <v>377.64</v>
      </c>
      <c r="R72" s="35">
        <v>414</v>
      </c>
      <c r="S72" s="26">
        <v>2655.26</v>
      </c>
      <c r="T72" s="36">
        <v>2541.04</v>
      </c>
      <c r="U72" s="35">
        <v>135</v>
      </c>
      <c r="V72" s="26">
        <v>8356.9</v>
      </c>
      <c r="W72" s="36">
        <v>4509.91</v>
      </c>
      <c r="X72" s="35">
        <v>12</v>
      </c>
      <c r="Y72" s="26">
        <v>19.940000000000001</v>
      </c>
      <c r="Z72" s="36">
        <v>19.940000000000001</v>
      </c>
      <c r="AA72" s="35">
        <v>114</v>
      </c>
      <c r="AB72" s="26">
        <v>655.21</v>
      </c>
      <c r="AC72" s="36">
        <v>618.49</v>
      </c>
      <c r="AD72" s="35">
        <v>764</v>
      </c>
      <c r="AE72" s="26">
        <v>14803.82</v>
      </c>
      <c r="AF72" s="36">
        <v>14720.36</v>
      </c>
      <c r="AG72" s="35">
        <v>24</v>
      </c>
      <c r="AH72" s="26">
        <v>93.44</v>
      </c>
      <c r="AI72" s="36">
        <v>87.55</v>
      </c>
      <c r="AJ72" s="35">
        <v>46</v>
      </c>
      <c r="AK72" s="26">
        <v>75.52</v>
      </c>
      <c r="AL72" s="36">
        <v>43.12</v>
      </c>
      <c r="AM72" s="35">
        <v>438</v>
      </c>
      <c r="AN72" s="26">
        <v>1609.74</v>
      </c>
      <c r="AO72" s="36"/>
      <c r="AP72" s="5" t="str">
        <f>COUNTIF(F72:AO72,"s")/3 &amp; " "&amp;25-COUNTBLANK(F72:AO72)/3</f>
        <v>0 24,6666666666667</v>
      </c>
    </row>
    <row r="73" spans="1:42" x14ac:dyDescent="0.25">
      <c r="A73" s="23" t="s">
        <v>163</v>
      </c>
      <c r="B73" s="2" t="s">
        <v>164</v>
      </c>
      <c r="C73" s="35">
        <v>111</v>
      </c>
      <c r="D73" s="26">
        <v>16587.78</v>
      </c>
      <c r="E73" s="36">
        <v>7250.71</v>
      </c>
      <c r="F73" s="35">
        <v>3</v>
      </c>
      <c r="G73" s="26">
        <v>3.83</v>
      </c>
      <c r="H73" s="36">
        <v>3.77</v>
      </c>
      <c r="I73" s="35"/>
      <c r="J73" s="26"/>
      <c r="K73" s="36"/>
      <c r="L73" s="35">
        <v>6</v>
      </c>
      <c r="M73" s="26">
        <v>11.68</v>
      </c>
      <c r="N73" s="36">
        <v>11.57</v>
      </c>
      <c r="O73" s="35">
        <v>6</v>
      </c>
      <c r="P73" s="26">
        <v>27.97</v>
      </c>
      <c r="Q73" s="36">
        <v>27.67</v>
      </c>
      <c r="R73" s="35">
        <v>24</v>
      </c>
      <c r="S73" s="26">
        <v>82.88</v>
      </c>
      <c r="T73" s="36">
        <v>81.88</v>
      </c>
      <c r="U73" s="35">
        <v>80</v>
      </c>
      <c r="V73" s="26">
        <v>16025.83</v>
      </c>
      <c r="W73" s="36">
        <v>6895.62</v>
      </c>
      <c r="X73" s="35" t="s">
        <v>400</v>
      </c>
      <c r="Y73" s="26" t="s">
        <v>400</v>
      </c>
      <c r="Z73" s="36" t="s">
        <v>400</v>
      </c>
      <c r="AA73" s="35">
        <v>9</v>
      </c>
      <c r="AB73" s="26">
        <v>6.18</v>
      </c>
      <c r="AC73" s="36">
        <v>5.97</v>
      </c>
      <c r="AD73" s="35">
        <v>36</v>
      </c>
      <c r="AE73" s="26">
        <v>225.45</v>
      </c>
      <c r="AF73" s="36">
        <v>222.46</v>
      </c>
      <c r="AG73" s="35" t="s">
        <v>400</v>
      </c>
      <c r="AH73" s="26" t="s">
        <v>400</v>
      </c>
      <c r="AI73" s="36" t="s">
        <v>400</v>
      </c>
      <c r="AJ73" s="35" t="s">
        <v>400</v>
      </c>
      <c r="AK73" s="26" t="s">
        <v>400</v>
      </c>
      <c r="AL73" s="36" t="s">
        <v>400</v>
      </c>
      <c r="AM73" s="35">
        <v>46</v>
      </c>
      <c r="AN73" s="26">
        <v>201.34</v>
      </c>
      <c r="AO73" s="36"/>
      <c r="AP73" s="5" t="str">
        <f>COUNTIF(F73:AO73,"s")/3 &amp; " "&amp;25-COUNTBLANK(F73:AO73)/3</f>
        <v>3 23,6666666666667</v>
      </c>
    </row>
    <row r="74" spans="1:42" x14ac:dyDescent="0.25">
      <c r="A74" s="23" t="s">
        <v>165</v>
      </c>
      <c r="B74" s="2" t="s">
        <v>166</v>
      </c>
      <c r="C74" s="35">
        <v>93</v>
      </c>
      <c r="D74" s="26">
        <v>1106.81</v>
      </c>
      <c r="E74" s="36">
        <v>888.71</v>
      </c>
      <c r="F74" s="35"/>
      <c r="G74" s="26"/>
      <c r="H74" s="36"/>
      <c r="I74" s="35"/>
      <c r="J74" s="26"/>
      <c r="K74" s="36"/>
      <c r="L74" s="35"/>
      <c r="M74" s="26"/>
      <c r="N74" s="36"/>
      <c r="O74" s="35"/>
      <c r="P74" s="26"/>
      <c r="Q74" s="36"/>
      <c r="R74" s="35">
        <v>7</v>
      </c>
      <c r="S74" s="26">
        <v>8.09</v>
      </c>
      <c r="T74" s="36">
        <v>7.97</v>
      </c>
      <c r="U74" s="35">
        <v>4</v>
      </c>
      <c r="V74" s="26">
        <v>271.77</v>
      </c>
      <c r="W74" s="36">
        <v>139.55000000000001</v>
      </c>
      <c r="X74" s="35"/>
      <c r="Y74" s="26"/>
      <c r="Z74" s="36"/>
      <c r="AA74" s="35"/>
      <c r="AB74" s="26"/>
      <c r="AC74" s="36"/>
      <c r="AD74" s="35">
        <v>92</v>
      </c>
      <c r="AE74" s="26">
        <v>763.54</v>
      </c>
      <c r="AF74" s="36">
        <v>741.19</v>
      </c>
      <c r="AG74" s="35"/>
      <c r="AH74" s="26"/>
      <c r="AI74" s="36"/>
      <c r="AJ74" s="35"/>
      <c r="AK74" s="26"/>
      <c r="AL74" s="36"/>
      <c r="AM74" s="35">
        <v>17</v>
      </c>
      <c r="AN74" s="26">
        <v>63.41</v>
      </c>
      <c r="AO74" s="36"/>
      <c r="AP74" s="5" t="str">
        <f>COUNTIF(F74:AO74,"s")/3 &amp; " "&amp;25-COUNTBLANK(F74:AO74)/3</f>
        <v>0 16,6666666666667</v>
      </c>
    </row>
    <row r="75" spans="1:42" x14ac:dyDescent="0.25">
      <c r="A75" s="23" t="s">
        <v>167</v>
      </c>
      <c r="B75" s="2" t="s">
        <v>168</v>
      </c>
      <c r="C75" s="35">
        <v>220</v>
      </c>
      <c r="D75" s="26">
        <v>45310.7</v>
      </c>
      <c r="E75" s="36">
        <v>20439.099999999999</v>
      </c>
      <c r="F75" s="35">
        <v>7</v>
      </c>
      <c r="G75" s="26">
        <v>65.87</v>
      </c>
      <c r="H75" s="36">
        <v>65.56</v>
      </c>
      <c r="I75" s="35" t="s">
        <v>400</v>
      </c>
      <c r="J75" s="26" t="s">
        <v>400</v>
      </c>
      <c r="K75" s="36" t="s">
        <v>400</v>
      </c>
      <c r="L75" s="35">
        <v>9</v>
      </c>
      <c r="M75" s="26">
        <v>73.069999999999993</v>
      </c>
      <c r="N75" s="36">
        <v>72.900000000000006</v>
      </c>
      <c r="O75" s="35">
        <v>24</v>
      </c>
      <c r="P75" s="26">
        <v>72.59</v>
      </c>
      <c r="Q75" s="36">
        <v>71.27</v>
      </c>
      <c r="R75" s="35">
        <v>40</v>
      </c>
      <c r="S75" s="26">
        <v>93.32</v>
      </c>
      <c r="T75" s="36">
        <v>92.36</v>
      </c>
      <c r="U75" s="35">
        <v>163</v>
      </c>
      <c r="V75" s="26">
        <v>44323.94</v>
      </c>
      <c r="W75" s="36">
        <v>19619.96</v>
      </c>
      <c r="X75" s="35">
        <v>3</v>
      </c>
      <c r="Y75" s="26">
        <v>1.34</v>
      </c>
      <c r="Z75" s="36">
        <v>1.34</v>
      </c>
      <c r="AA75" s="35">
        <v>10</v>
      </c>
      <c r="AB75" s="26">
        <v>18.03</v>
      </c>
      <c r="AC75" s="36">
        <v>17.559999999999999</v>
      </c>
      <c r="AD75" s="35">
        <v>57</v>
      </c>
      <c r="AE75" s="26">
        <v>498.83</v>
      </c>
      <c r="AF75" s="36">
        <v>493.51</v>
      </c>
      <c r="AG75" s="35">
        <v>8</v>
      </c>
      <c r="AH75" s="26">
        <v>2.35</v>
      </c>
      <c r="AI75" s="36">
        <v>1.9</v>
      </c>
      <c r="AJ75" s="35" t="s">
        <v>400</v>
      </c>
      <c r="AK75" s="26" t="s">
        <v>400</v>
      </c>
      <c r="AL75" s="36" t="s">
        <v>400</v>
      </c>
      <c r="AM75" s="35">
        <v>69</v>
      </c>
      <c r="AN75" s="26">
        <v>158.35</v>
      </c>
      <c r="AO75" s="36"/>
      <c r="AP75" s="5" t="str">
        <f>COUNTIF(F75:AO75,"s")/3 &amp; " "&amp;25-COUNTBLANK(F75:AO75)/3</f>
        <v>2 24,6666666666667</v>
      </c>
    </row>
    <row r="76" spans="1:42" x14ac:dyDescent="0.25">
      <c r="A76" s="23" t="s">
        <v>169</v>
      </c>
      <c r="B76" s="2" t="s">
        <v>170</v>
      </c>
      <c r="C76" s="35">
        <v>124</v>
      </c>
      <c r="D76" s="26">
        <v>36954.17</v>
      </c>
      <c r="E76" s="36">
        <v>22064.2</v>
      </c>
      <c r="F76" s="35">
        <v>43</v>
      </c>
      <c r="G76" s="26">
        <v>425.12</v>
      </c>
      <c r="H76" s="36">
        <v>424.69</v>
      </c>
      <c r="I76" s="35">
        <v>3</v>
      </c>
      <c r="J76" s="26">
        <v>16.07</v>
      </c>
      <c r="K76" s="36">
        <v>15.19</v>
      </c>
      <c r="L76" s="35">
        <v>33</v>
      </c>
      <c r="M76" s="26">
        <v>131.94999999999999</v>
      </c>
      <c r="N76" s="36">
        <v>131.65</v>
      </c>
      <c r="O76" s="35">
        <v>19</v>
      </c>
      <c r="P76" s="26">
        <v>177.7</v>
      </c>
      <c r="Q76" s="36">
        <v>177.27</v>
      </c>
      <c r="R76" s="35">
        <v>41</v>
      </c>
      <c r="S76" s="26">
        <v>152.03</v>
      </c>
      <c r="T76" s="36">
        <v>151.44</v>
      </c>
      <c r="U76" s="35">
        <v>122</v>
      </c>
      <c r="V76" s="26">
        <v>35430.67</v>
      </c>
      <c r="W76" s="36">
        <v>21140.639999999999</v>
      </c>
      <c r="X76" s="35">
        <v>22</v>
      </c>
      <c r="Y76" s="26">
        <v>17.809999999999999</v>
      </c>
      <c r="Z76" s="36">
        <v>17.79</v>
      </c>
      <c r="AA76" s="35">
        <v>7</v>
      </c>
      <c r="AB76" s="26">
        <v>1.67</v>
      </c>
      <c r="AC76" s="36">
        <v>1.67</v>
      </c>
      <c r="AD76" s="35">
        <v>3</v>
      </c>
      <c r="AE76" s="26">
        <v>3.87</v>
      </c>
      <c r="AF76" s="36">
        <v>3.86</v>
      </c>
      <c r="AG76" s="35"/>
      <c r="AH76" s="26"/>
      <c r="AI76" s="36"/>
      <c r="AJ76" s="35">
        <v>5</v>
      </c>
      <c r="AK76" s="26">
        <v>1.52</v>
      </c>
      <c r="AL76" s="36"/>
      <c r="AM76" s="35">
        <v>57</v>
      </c>
      <c r="AN76" s="26">
        <v>595.61</v>
      </c>
      <c r="AO76" s="36"/>
      <c r="AP76" s="5" t="str">
        <f>COUNTIF(F76:AO76,"s")/3 &amp; " "&amp;25-COUNTBLANK(F76:AO76)/3</f>
        <v>0 23,3333333333333</v>
      </c>
    </row>
    <row r="77" spans="1:42" x14ac:dyDescent="0.25">
      <c r="A77" s="23" t="s">
        <v>171</v>
      </c>
      <c r="B77" s="2" t="s">
        <v>172</v>
      </c>
      <c r="C77" s="35">
        <v>37</v>
      </c>
      <c r="D77" s="26">
        <v>14159.11</v>
      </c>
      <c r="E77" s="36">
        <v>8904.0400000000009</v>
      </c>
      <c r="F77" s="35">
        <v>10</v>
      </c>
      <c r="G77" s="26">
        <v>56.44</v>
      </c>
      <c r="H77" s="36">
        <v>56.41</v>
      </c>
      <c r="I77" s="35" t="s">
        <v>400</v>
      </c>
      <c r="J77" s="26" t="s">
        <v>400</v>
      </c>
      <c r="K77" s="36" t="s">
        <v>400</v>
      </c>
      <c r="L77" s="35">
        <v>5</v>
      </c>
      <c r="M77" s="26">
        <v>8.7799999999999994</v>
      </c>
      <c r="N77" s="36">
        <v>8.75</v>
      </c>
      <c r="O77" s="35">
        <v>5</v>
      </c>
      <c r="P77" s="26">
        <v>13.78</v>
      </c>
      <c r="Q77" s="36">
        <v>13.75</v>
      </c>
      <c r="R77" s="35">
        <v>14</v>
      </c>
      <c r="S77" s="26">
        <v>49.39</v>
      </c>
      <c r="T77" s="36">
        <v>49.35</v>
      </c>
      <c r="U77" s="35">
        <v>37</v>
      </c>
      <c r="V77" s="26">
        <v>13801.84</v>
      </c>
      <c r="W77" s="36">
        <v>8761.4</v>
      </c>
      <c r="X77" s="35">
        <v>10</v>
      </c>
      <c r="Y77" s="26">
        <v>10.3</v>
      </c>
      <c r="Z77" s="36">
        <v>10.29</v>
      </c>
      <c r="AA77" s="35" t="s">
        <v>400</v>
      </c>
      <c r="AB77" s="26" t="s">
        <v>400</v>
      </c>
      <c r="AC77" s="36" t="s">
        <v>400</v>
      </c>
      <c r="AD77" s="35"/>
      <c r="AE77" s="26"/>
      <c r="AF77" s="36"/>
      <c r="AG77" s="35"/>
      <c r="AH77" s="26"/>
      <c r="AI77" s="36"/>
      <c r="AJ77" s="35"/>
      <c r="AK77" s="26"/>
      <c r="AL77" s="36"/>
      <c r="AM77" s="35">
        <v>16</v>
      </c>
      <c r="AN77" s="26">
        <v>214.49</v>
      </c>
      <c r="AO77" s="36"/>
      <c r="AP77" s="5" t="str">
        <f>COUNTIF(F77:AO77,"s")/3 &amp; " "&amp;25-COUNTBLANK(F77:AO77)/3</f>
        <v>2 21,6666666666667</v>
      </c>
    </row>
    <row r="78" spans="1:42" x14ac:dyDescent="0.25">
      <c r="A78" s="23" t="s">
        <v>173</v>
      </c>
      <c r="B78" s="2" t="s">
        <v>174</v>
      </c>
      <c r="C78" s="35">
        <v>290</v>
      </c>
      <c r="D78" s="26">
        <v>6484.43</v>
      </c>
      <c r="E78" s="36">
        <v>4977.63</v>
      </c>
      <c r="F78" s="35">
        <v>4</v>
      </c>
      <c r="G78" s="26">
        <v>8.2200000000000006</v>
      </c>
      <c r="H78" s="36">
        <v>8.1</v>
      </c>
      <c r="I78" s="35"/>
      <c r="J78" s="26"/>
      <c r="K78" s="36"/>
      <c r="L78" s="35">
        <v>4</v>
      </c>
      <c r="M78" s="26">
        <v>16.04</v>
      </c>
      <c r="N78" s="36">
        <v>16.11</v>
      </c>
      <c r="O78" s="35">
        <v>3</v>
      </c>
      <c r="P78" s="26">
        <v>9.31</v>
      </c>
      <c r="Q78" s="36">
        <v>9.31</v>
      </c>
      <c r="R78" s="35">
        <v>84</v>
      </c>
      <c r="S78" s="26">
        <v>345.4</v>
      </c>
      <c r="T78" s="36">
        <v>341.82</v>
      </c>
      <c r="U78" s="35">
        <v>19</v>
      </c>
      <c r="V78" s="26">
        <v>1425.9</v>
      </c>
      <c r="W78" s="36">
        <v>515.46</v>
      </c>
      <c r="X78" s="35"/>
      <c r="Y78" s="26"/>
      <c r="Z78" s="36"/>
      <c r="AA78" s="35" t="s">
        <v>400</v>
      </c>
      <c r="AB78" s="26" t="s">
        <v>400</v>
      </c>
      <c r="AC78" s="36" t="s">
        <v>400</v>
      </c>
      <c r="AD78" s="35">
        <v>273</v>
      </c>
      <c r="AE78" s="26">
        <v>4102.66</v>
      </c>
      <c r="AF78" s="36">
        <v>4061.6</v>
      </c>
      <c r="AG78" s="35">
        <v>5</v>
      </c>
      <c r="AH78" s="26">
        <v>22.1</v>
      </c>
      <c r="AI78" s="36">
        <v>20.51</v>
      </c>
      <c r="AJ78" s="35" t="s">
        <v>400</v>
      </c>
      <c r="AK78" s="26" t="s">
        <v>400</v>
      </c>
      <c r="AL78" s="36" t="s">
        <v>400</v>
      </c>
      <c r="AM78" s="35">
        <v>173</v>
      </c>
      <c r="AN78" s="26">
        <v>549.16999999999996</v>
      </c>
      <c r="AO78" s="36"/>
      <c r="AP78" s="5" t="str">
        <f>COUNTIF(F78:AO78,"s")/3 &amp; " "&amp;25-COUNTBLANK(F78:AO78)/3</f>
        <v>2 22,6666666666667</v>
      </c>
    </row>
    <row r="79" spans="1:42" x14ac:dyDescent="0.25">
      <c r="A79" s="23" t="s">
        <v>175</v>
      </c>
      <c r="B79" s="2" t="s">
        <v>176</v>
      </c>
      <c r="C79" s="35">
        <v>62</v>
      </c>
      <c r="D79" s="26">
        <v>7098.32</v>
      </c>
      <c r="E79" s="36">
        <v>3021.96</v>
      </c>
      <c r="F79" s="35"/>
      <c r="G79" s="26"/>
      <c r="H79" s="36"/>
      <c r="I79" s="35"/>
      <c r="J79" s="26"/>
      <c r="K79" s="36"/>
      <c r="L79" s="35">
        <v>3</v>
      </c>
      <c r="M79" s="26">
        <v>36.11</v>
      </c>
      <c r="N79" s="36">
        <v>36.049999999999997</v>
      </c>
      <c r="O79" s="35">
        <v>4</v>
      </c>
      <c r="P79" s="26">
        <v>13.07</v>
      </c>
      <c r="Q79" s="36">
        <v>12.95</v>
      </c>
      <c r="R79" s="35">
        <v>16</v>
      </c>
      <c r="S79" s="26">
        <v>55.61</v>
      </c>
      <c r="T79" s="36">
        <v>55.03</v>
      </c>
      <c r="U79" s="35">
        <v>32</v>
      </c>
      <c r="V79" s="26">
        <v>6537.37</v>
      </c>
      <c r="W79" s="36">
        <v>2645.21</v>
      </c>
      <c r="X79" s="35"/>
      <c r="Y79" s="26"/>
      <c r="Z79" s="36"/>
      <c r="AA79" s="35" t="s">
        <v>400</v>
      </c>
      <c r="AB79" s="26" t="s">
        <v>400</v>
      </c>
      <c r="AC79" s="36" t="s">
        <v>400</v>
      </c>
      <c r="AD79" s="35">
        <v>31</v>
      </c>
      <c r="AE79" s="26">
        <v>273.54000000000002</v>
      </c>
      <c r="AF79" s="36">
        <v>271.7</v>
      </c>
      <c r="AG79" s="35" t="s">
        <v>400</v>
      </c>
      <c r="AH79" s="26" t="s">
        <v>400</v>
      </c>
      <c r="AI79" s="36" t="s">
        <v>400</v>
      </c>
      <c r="AJ79" s="35" t="s">
        <v>400</v>
      </c>
      <c r="AK79" s="26" t="s">
        <v>400</v>
      </c>
      <c r="AL79" s="36" t="s">
        <v>400</v>
      </c>
      <c r="AM79" s="35">
        <v>21</v>
      </c>
      <c r="AN79" s="26">
        <v>181.6</v>
      </c>
      <c r="AO79" s="36"/>
      <c r="AP79" s="5" t="str">
        <f>COUNTIF(F79:AO79,"s")/3 &amp; " "&amp;25-COUNTBLANK(F79:AO79)/3</f>
        <v>3 21,6666666666667</v>
      </c>
    </row>
    <row r="80" spans="1:42" x14ac:dyDescent="0.25">
      <c r="A80" s="23" t="s">
        <v>177</v>
      </c>
      <c r="B80" s="2" t="s">
        <v>178</v>
      </c>
      <c r="C80" s="35">
        <v>703</v>
      </c>
      <c r="D80" s="26">
        <v>38185.760000000002</v>
      </c>
      <c r="E80" s="36">
        <v>37632.550000000003</v>
      </c>
      <c r="F80" s="35">
        <v>455</v>
      </c>
      <c r="G80" s="26">
        <v>15019.63</v>
      </c>
      <c r="H80" s="36">
        <v>15169.68</v>
      </c>
      <c r="I80" s="35">
        <v>287</v>
      </c>
      <c r="J80" s="26">
        <v>4756.3599999999997</v>
      </c>
      <c r="K80" s="36">
        <v>4804.04</v>
      </c>
      <c r="L80" s="35">
        <v>360</v>
      </c>
      <c r="M80" s="26">
        <v>4202.5</v>
      </c>
      <c r="N80" s="36">
        <v>4243.38</v>
      </c>
      <c r="O80" s="35">
        <v>52</v>
      </c>
      <c r="P80" s="26">
        <v>258.93</v>
      </c>
      <c r="Q80" s="36">
        <v>263.08999999999997</v>
      </c>
      <c r="R80" s="35">
        <v>544</v>
      </c>
      <c r="S80" s="26">
        <v>4129.99</v>
      </c>
      <c r="T80" s="36">
        <v>4116.72</v>
      </c>
      <c r="U80" s="35">
        <v>398</v>
      </c>
      <c r="V80" s="26">
        <v>3524.33</v>
      </c>
      <c r="W80" s="36">
        <v>3376.93</v>
      </c>
      <c r="X80" s="35">
        <v>8</v>
      </c>
      <c r="Y80" s="26">
        <v>12.68</v>
      </c>
      <c r="Z80" s="36">
        <v>13.41</v>
      </c>
      <c r="AA80" s="35">
        <v>33</v>
      </c>
      <c r="AB80" s="26">
        <v>78.099999999999994</v>
      </c>
      <c r="AC80" s="36">
        <v>79.19</v>
      </c>
      <c r="AD80" s="35">
        <v>256</v>
      </c>
      <c r="AE80" s="26">
        <v>5387.38</v>
      </c>
      <c r="AF80" s="36">
        <v>5432.61</v>
      </c>
      <c r="AG80" s="35">
        <v>9</v>
      </c>
      <c r="AH80" s="26">
        <v>19.87</v>
      </c>
      <c r="AI80" s="36">
        <v>19.88</v>
      </c>
      <c r="AJ80" s="35">
        <v>388</v>
      </c>
      <c r="AK80" s="26">
        <v>486.23</v>
      </c>
      <c r="AL80" s="36">
        <v>113.62</v>
      </c>
      <c r="AM80" s="35">
        <v>321</v>
      </c>
      <c r="AN80" s="26">
        <v>307.74</v>
      </c>
      <c r="AO80" s="36"/>
      <c r="AP80" s="5" t="str">
        <f>COUNTIF(F80:AO80,"s")/3 &amp; " "&amp;25-COUNTBLANK(F80:AO80)/3</f>
        <v>0 24,6666666666667</v>
      </c>
    </row>
    <row r="81" spans="1:42" x14ac:dyDescent="0.25">
      <c r="A81" s="23" t="s">
        <v>179</v>
      </c>
      <c r="B81" s="2" t="s">
        <v>180</v>
      </c>
      <c r="C81" s="35">
        <v>180</v>
      </c>
      <c r="D81" s="26">
        <v>11016.01</v>
      </c>
      <c r="E81" s="36">
        <v>10915.8</v>
      </c>
      <c r="F81" s="35">
        <v>136</v>
      </c>
      <c r="G81" s="26">
        <v>4906.46</v>
      </c>
      <c r="H81" s="36">
        <v>4982.0200000000004</v>
      </c>
      <c r="I81" s="35">
        <v>99</v>
      </c>
      <c r="J81" s="26">
        <v>2176.9699999999998</v>
      </c>
      <c r="K81" s="36">
        <v>2200.6999999999998</v>
      </c>
      <c r="L81" s="35">
        <v>84</v>
      </c>
      <c r="M81" s="26">
        <v>997.55</v>
      </c>
      <c r="N81" s="36">
        <v>1008.42</v>
      </c>
      <c r="O81" s="35">
        <v>9</v>
      </c>
      <c r="P81" s="26">
        <v>117.69</v>
      </c>
      <c r="Q81" s="36">
        <v>118</v>
      </c>
      <c r="R81" s="35">
        <v>143</v>
      </c>
      <c r="S81" s="26">
        <v>1190.6099999999999</v>
      </c>
      <c r="T81" s="36">
        <v>1197.06</v>
      </c>
      <c r="U81" s="35">
        <v>135</v>
      </c>
      <c r="V81" s="26">
        <v>1371.2</v>
      </c>
      <c r="W81" s="36">
        <v>1340.66</v>
      </c>
      <c r="X81" s="35">
        <v>3</v>
      </c>
      <c r="Y81" s="26">
        <v>4.12</v>
      </c>
      <c r="Z81" s="36">
        <v>4.5599999999999996</v>
      </c>
      <c r="AA81" s="35">
        <v>18</v>
      </c>
      <c r="AB81" s="26">
        <v>33.42</v>
      </c>
      <c r="AC81" s="36">
        <v>34.06</v>
      </c>
      <c r="AD81" s="35">
        <v>11</v>
      </c>
      <c r="AE81" s="26">
        <v>18.98</v>
      </c>
      <c r="AF81" s="36">
        <v>18.97</v>
      </c>
      <c r="AG81" s="35" t="s">
        <v>400</v>
      </c>
      <c r="AH81" s="26" t="s">
        <v>400</v>
      </c>
      <c r="AI81" s="36" t="s">
        <v>400</v>
      </c>
      <c r="AJ81" s="35" t="s">
        <v>400</v>
      </c>
      <c r="AK81" s="26" t="s">
        <v>400</v>
      </c>
      <c r="AL81" s="36" t="s">
        <v>400</v>
      </c>
      <c r="AM81" s="35">
        <v>77</v>
      </c>
      <c r="AN81" s="26">
        <v>44.36</v>
      </c>
      <c r="AO81" s="36"/>
      <c r="AP81" s="5" t="str">
        <f>COUNTIF(F81:AO81,"s")/3 &amp; " "&amp;25-COUNTBLANK(F81:AO81)/3</f>
        <v>2 24,6666666666667</v>
      </c>
    </row>
    <row r="82" spans="1:42" x14ac:dyDescent="0.25">
      <c r="A82" s="23" t="s">
        <v>181</v>
      </c>
      <c r="B82" s="2" t="s">
        <v>182</v>
      </c>
      <c r="C82" s="35">
        <v>1305</v>
      </c>
      <c r="D82" s="26">
        <v>77768.009999999995</v>
      </c>
      <c r="E82" s="36">
        <v>76712.570000000007</v>
      </c>
      <c r="F82" s="35">
        <v>991</v>
      </c>
      <c r="G82" s="26">
        <v>32783.83</v>
      </c>
      <c r="H82" s="36">
        <v>33028.79</v>
      </c>
      <c r="I82" s="35">
        <v>607</v>
      </c>
      <c r="J82" s="26">
        <v>10056.049999999999</v>
      </c>
      <c r="K82" s="36">
        <v>10149.18</v>
      </c>
      <c r="L82" s="35">
        <v>725</v>
      </c>
      <c r="M82" s="26">
        <v>8535.66</v>
      </c>
      <c r="N82" s="36">
        <v>8593.15</v>
      </c>
      <c r="O82" s="35">
        <v>130</v>
      </c>
      <c r="P82" s="26">
        <v>1279.57</v>
      </c>
      <c r="Q82" s="36">
        <v>1287.26</v>
      </c>
      <c r="R82" s="35">
        <v>1001</v>
      </c>
      <c r="S82" s="26">
        <v>9644.17</v>
      </c>
      <c r="T82" s="36">
        <v>9634.6</v>
      </c>
      <c r="U82" s="35">
        <v>979</v>
      </c>
      <c r="V82" s="26">
        <v>12157.91</v>
      </c>
      <c r="W82" s="36">
        <v>11716.19</v>
      </c>
      <c r="X82" s="35">
        <v>21</v>
      </c>
      <c r="Y82" s="26">
        <v>22.21</v>
      </c>
      <c r="Z82" s="36">
        <v>22.75</v>
      </c>
      <c r="AA82" s="35">
        <v>252</v>
      </c>
      <c r="AB82" s="26">
        <v>824.92</v>
      </c>
      <c r="AC82" s="36">
        <v>834.52</v>
      </c>
      <c r="AD82" s="35">
        <v>160</v>
      </c>
      <c r="AE82" s="26">
        <v>1185.32</v>
      </c>
      <c r="AF82" s="36">
        <v>1190.71</v>
      </c>
      <c r="AG82" s="35">
        <v>16</v>
      </c>
      <c r="AH82" s="26">
        <v>70.150000000000006</v>
      </c>
      <c r="AI82" s="36">
        <v>71.849999999999994</v>
      </c>
      <c r="AJ82" s="35">
        <v>748</v>
      </c>
      <c r="AK82" s="26">
        <v>821.61</v>
      </c>
      <c r="AL82" s="36">
        <v>183.57</v>
      </c>
      <c r="AM82" s="35">
        <v>611</v>
      </c>
      <c r="AN82" s="26">
        <v>384.96</v>
      </c>
      <c r="AO82" s="36"/>
      <c r="AP82" s="5" t="str">
        <f>COUNTIF(F82:AO82,"s")/3 &amp; " "&amp;25-COUNTBLANK(F82:AO82)/3</f>
        <v>0 24,6666666666667</v>
      </c>
    </row>
    <row r="83" spans="1:42" x14ac:dyDescent="0.25">
      <c r="A83" s="23" t="s">
        <v>183</v>
      </c>
      <c r="B83" s="2" t="s">
        <v>184</v>
      </c>
      <c r="C83" s="35">
        <v>600</v>
      </c>
      <c r="D83" s="26">
        <v>39884.400000000001</v>
      </c>
      <c r="E83" s="36">
        <v>39515.17</v>
      </c>
      <c r="F83" s="35">
        <v>477</v>
      </c>
      <c r="G83" s="26">
        <v>19480.11</v>
      </c>
      <c r="H83" s="36">
        <v>19721.97</v>
      </c>
      <c r="I83" s="35">
        <v>375</v>
      </c>
      <c r="J83" s="26">
        <v>8738.5499999999993</v>
      </c>
      <c r="K83" s="36">
        <v>8845.65</v>
      </c>
      <c r="L83" s="35">
        <v>343</v>
      </c>
      <c r="M83" s="26">
        <v>4499.51</v>
      </c>
      <c r="N83" s="36">
        <v>4561.82</v>
      </c>
      <c r="O83" s="35">
        <v>48</v>
      </c>
      <c r="P83" s="26">
        <v>429.13</v>
      </c>
      <c r="Q83" s="36">
        <v>436.24</v>
      </c>
      <c r="R83" s="35">
        <v>453</v>
      </c>
      <c r="S83" s="26">
        <v>2861.63</v>
      </c>
      <c r="T83" s="36">
        <v>2860.02</v>
      </c>
      <c r="U83" s="35">
        <v>337</v>
      </c>
      <c r="V83" s="26">
        <v>2387.35</v>
      </c>
      <c r="W83" s="36">
        <v>2273.4299999999998</v>
      </c>
      <c r="X83" s="35">
        <v>12</v>
      </c>
      <c r="Y83" s="26">
        <v>17.510000000000002</v>
      </c>
      <c r="Z83" s="36">
        <v>17.809999999999999</v>
      </c>
      <c r="AA83" s="35">
        <v>87</v>
      </c>
      <c r="AB83" s="26">
        <v>256.73</v>
      </c>
      <c r="AC83" s="36">
        <v>259.3</v>
      </c>
      <c r="AD83" s="35">
        <v>44</v>
      </c>
      <c r="AE83" s="26">
        <v>504.9</v>
      </c>
      <c r="AF83" s="36">
        <v>504.04</v>
      </c>
      <c r="AG83" s="35">
        <v>6</v>
      </c>
      <c r="AH83" s="26">
        <v>14.51</v>
      </c>
      <c r="AI83" s="36">
        <v>14.97</v>
      </c>
      <c r="AJ83" s="35">
        <v>401</v>
      </c>
      <c r="AK83" s="26">
        <v>524.72</v>
      </c>
      <c r="AL83" s="36">
        <v>19.920000000000002</v>
      </c>
      <c r="AM83" s="35">
        <v>263</v>
      </c>
      <c r="AN83" s="26">
        <v>169.74</v>
      </c>
      <c r="AO83" s="36"/>
      <c r="AP83" s="5" t="str">
        <f>COUNTIF(F83:AO83,"s")/3 &amp; " "&amp;25-COUNTBLANK(F83:AO83)/3</f>
        <v>0 24,6666666666667</v>
      </c>
    </row>
    <row r="84" spans="1:42" x14ac:dyDescent="0.25">
      <c r="A84" s="23" t="s">
        <v>185</v>
      </c>
      <c r="B84" s="2" t="s">
        <v>186</v>
      </c>
      <c r="C84" s="35">
        <v>217</v>
      </c>
      <c r="D84" s="26">
        <v>8889.92</v>
      </c>
      <c r="E84" s="36">
        <v>8360.14</v>
      </c>
      <c r="F84" s="35">
        <v>105</v>
      </c>
      <c r="G84" s="26">
        <v>1564.68</v>
      </c>
      <c r="H84" s="36">
        <v>1581.63</v>
      </c>
      <c r="I84" s="35">
        <v>41</v>
      </c>
      <c r="J84" s="26">
        <v>377.05</v>
      </c>
      <c r="K84" s="36">
        <v>381.54</v>
      </c>
      <c r="L84" s="35">
        <v>81</v>
      </c>
      <c r="M84" s="26">
        <v>725.92</v>
      </c>
      <c r="N84" s="36">
        <v>729.63</v>
      </c>
      <c r="O84" s="35">
        <v>19</v>
      </c>
      <c r="P84" s="26">
        <v>61.73</v>
      </c>
      <c r="Q84" s="36">
        <v>61.42</v>
      </c>
      <c r="R84" s="35">
        <v>126</v>
      </c>
      <c r="S84" s="26">
        <v>915.15</v>
      </c>
      <c r="T84" s="36">
        <v>912.6</v>
      </c>
      <c r="U84" s="35">
        <v>177</v>
      </c>
      <c r="V84" s="26">
        <v>4887.84</v>
      </c>
      <c r="W84" s="36">
        <v>4441.53</v>
      </c>
      <c r="X84" s="35" t="s">
        <v>400</v>
      </c>
      <c r="Y84" s="26" t="s">
        <v>400</v>
      </c>
      <c r="Z84" s="36" t="s">
        <v>400</v>
      </c>
      <c r="AA84" s="35">
        <v>7</v>
      </c>
      <c r="AB84" s="26">
        <v>9.35</v>
      </c>
      <c r="AC84" s="36">
        <v>9.5500000000000007</v>
      </c>
      <c r="AD84" s="35">
        <v>18</v>
      </c>
      <c r="AE84" s="26">
        <v>201.24</v>
      </c>
      <c r="AF84" s="36">
        <v>200.24</v>
      </c>
      <c r="AG84" s="35" t="s">
        <v>400</v>
      </c>
      <c r="AH84" s="26" t="s">
        <v>400</v>
      </c>
      <c r="AI84" s="36" t="s">
        <v>400</v>
      </c>
      <c r="AJ84" s="35">
        <v>57</v>
      </c>
      <c r="AK84" s="26">
        <v>67.290000000000006</v>
      </c>
      <c r="AL84" s="36">
        <v>33.99</v>
      </c>
      <c r="AM84" s="35">
        <v>70</v>
      </c>
      <c r="AN84" s="26">
        <v>71.22</v>
      </c>
      <c r="AO84" s="36"/>
      <c r="AP84" s="5" t="str">
        <f>COUNTIF(F84:AO84,"s")/3 &amp; " "&amp;25-COUNTBLANK(F84:AO84)/3</f>
        <v>2 24,6666666666667</v>
      </c>
    </row>
    <row r="85" spans="1:42" x14ac:dyDescent="0.25">
      <c r="A85" s="23" t="s">
        <v>187</v>
      </c>
      <c r="B85" s="2" t="s">
        <v>188</v>
      </c>
      <c r="C85" s="35">
        <v>1087</v>
      </c>
      <c r="D85" s="26">
        <v>58944.6</v>
      </c>
      <c r="E85" s="36">
        <v>57720.57</v>
      </c>
      <c r="F85" s="35">
        <v>821</v>
      </c>
      <c r="G85" s="26">
        <v>14896.05</v>
      </c>
      <c r="H85" s="36">
        <v>14916.6</v>
      </c>
      <c r="I85" s="35">
        <v>212</v>
      </c>
      <c r="J85" s="26">
        <v>1795.9</v>
      </c>
      <c r="K85" s="36">
        <v>1800.98</v>
      </c>
      <c r="L85" s="35">
        <v>455</v>
      </c>
      <c r="M85" s="26">
        <v>4322.8100000000004</v>
      </c>
      <c r="N85" s="36">
        <v>4325.47</v>
      </c>
      <c r="O85" s="35">
        <v>91</v>
      </c>
      <c r="P85" s="26">
        <v>565.54</v>
      </c>
      <c r="Q85" s="36">
        <v>565.87</v>
      </c>
      <c r="R85" s="35">
        <v>872</v>
      </c>
      <c r="S85" s="26">
        <v>10239.98</v>
      </c>
      <c r="T85" s="36">
        <v>10201.61</v>
      </c>
      <c r="U85" s="35">
        <v>1023</v>
      </c>
      <c r="V85" s="26">
        <v>26686.77</v>
      </c>
      <c r="W85" s="36">
        <v>25795.26</v>
      </c>
      <c r="X85" s="35">
        <v>55</v>
      </c>
      <c r="Y85" s="26">
        <v>18.329999999999998</v>
      </c>
      <c r="Z85" s="36">
        <v>18.3</v>
      </c>
      <c r="AA85" s="35">
        <v>24</v>
      </c>
      <c r="AB85" s="26">
        <v>13.27</v>
      </c>
      <c r="AC85" s="36">
        <v>13.13</v>
      </c>
      <c r="AD85" s="35">
        <v>32</v>
      </c>
      <c r="AE85" s="26">
        <v>27.9</v>
      </c>
      <c r="AF85" s="36">
        <v>27.82</v>
      </c>
      <c r="AG85" s="35">
        <v>4</v>
      </c>
      <c r="AH85" s="26">
        <v>6.58</v>
      </c>
      <c r="AI85" s="36">
        <v>6.57</v>
      </c>
      <c r="AJ85" s="35">
        <v>254</v>
      </c>
      <c r="AK85" s="26">
        <v>131.35</v>
      </c>
      <c r="AL85" s="36">
        <v>48.96</v>
      </c>
      <c r="AM85" s="35">
        <v>505</v>
      </c>
      <c r="AN85" s="26">
        <v>240.12</v>
      </c>
      <c r="AO85" s="36"/>
      <c r="AP85" s="5" t="str">
        <f>COUNTIF(F85:AO85,"s")/3 &amp; " "&amp;25-COUNTBLANK(F85:AO85)/3</f>
        <v>0 24,6666666666667</v>
      </c>
    </row>
    <row r="86" spans="1:42" x14ac:dyDescent="0.25">
      <c r="A86" s="23" t="s">
        <v>189</v>
      </c>
      <c r="B86" s="2" t="s">
        <v>190</v>
      </c>
      <c r="C86" s="35">
        <v>597</v>
      </c>
      <c r="D86" s="26">
        <v>39075.01</v>
      </c>
      <c r="E86" s="36">
        <v>37645.410000000003</v>
      </c>
      <c r="F86" s="35">
        <v>433</v>
      </c>
      <c r="G86" s="26">
        <v>6130.04</v>
      </c>
      <c r="H86" s="36">
        <v>6121.88</v>
      </c>
      <c r="I86" s="35">
        <v>30</v>
      </c>
      <c r="J86" s="26">
        <v>141.6</v>
      </c>
      <c r="K86" s="36">
        <v>141.99</v>
      </c>
      <c r="L86" s="35">
        <v>186</v>
      </c>
      <c r="M86" s="26">
        <v>1343.68</v>
      </c>
      <c r="N86" s="36">
        <v>1342.44</v>
      </c>
      <c r="O86" s="35">
        <v>59</v>
      </c>
      <c r="P86" s="26">
        <v>253.97</v>
      </c>
      <c r="Q86" s="36">
        <v>254.17</v>
      </c>
      <c r="R86" s="35">
        <v>488</v>
      </c>
      <c r="S86" s="26">
        <v>9964.61</v>
      </c>
      <c r="T86" s="36">
        <v>9949.91</v>
      </c>
      <c r="U86" s="35">
        <v>573</v>
      </c>
      <c r="V86" s="26">
        <v>20818.650000000001</v>
      </c>
      <c r="W86" s="36">
        <v>19722.07</v>
      </c>
      <c r="X86" s="35">
        <v>145</v>
      </c>
      <c r="Y86" s="26">
        <v>43.49</v>
      </c>
      <c r="Z86" s="36">
        <v>43.52</v>
      </c>
      <c r="AA86" s="35">
        <v>16</v>
      </c>
      <c r="AB86" s="26">
        <v>3.15</v>
      </c>
      <c r="AC86" s="36">
        <v>3.14</v>
      </c>
      <c r="AD86" s="35">
        <v>18</v>
      </c>
      <c r="AE86" s="26">
        <v>30.6</v>
      </c>
      <c r="AF86" s="36">
        <v>28.27</v>
      </c>
      <c r="AG86" s="35"/>
      <c r="AH86" s="26"/>
      <c r="AI86" s="36"/>
      <c r="AJ86" s="35">
        <v>99</v>
      </c>
      <c r="AK86" s="26">
        <v>59.39</v>
      </c>
      <c r="AL86" s="36">
        <v>38.020000000000003</v>
      </c>
      <c r="AM86" s="35">
        <v>312</v>
      </c>
      <c r="AN86" s="26">
        <v>285.83</v>
      </c>
      <c r="AO86" s="36"/>
      <c r="AP86" s="5" t="str">
        <f>COUNTIF(F86:AO86,"s")/3 &amp; " "&amp;25-COUNTBLANK(F86:AO86)/3</f>
        <v>0 23,6666666666667</v>
      </c>
    </row>
    <row r="87" spans="1:42" x14ac:dyDescent="0.25">
      <c r="A87" s="23" t="s">
        <v>191</v>
      </c>
      <c r="B87" s="2" t="s">
        <v>192</v>
      </c>
      <c r="C87" s="35">
        <v>311</v>
      </c>
      <c r="D87" s="26">
        <v>19507.97</v>
      </c>
      <c r="E87" s="36">
        <v>18875.84</v>
      </c>
      <c r="F87" s="35">
        <v>180</v>
      </c>
      <c r="G87" s="26">
        <v>4529.47</v>
      </c>
      <c r="H87" s="36">
        <v>4576.3500000000004</v>
      </c>
      <c r="I87" s="35">
        <v>51</v>
      </c>
      <c r="J87" s="26">
        <v>601.67999999999995</v>
      </c>
      <c r="K87" s="36">
        <v>606.13</v>
      </c>
      <c r="L87" s="35">
        <v>91</v>
      </c>
      <c r="M87" s="26">
        <v>871.53</v>
      </c>
      <c r="N87" s="36">
        <v>879.56</v>
      </c>
      <c r="O87" s="35">
        <v>32</v>
      </c>
      <c r="P87" s="26">
        <v>226.14</v>
      </c>
      <c r="Q87" s="36">
        <v>228.5</v>
      </c>
      <c r="R87" s="35">
        <v>202</v>
      </c>
      <c r="S87" s="26">
        <v>2683.37</v>
      </c>
      <c r="T87" s="36">
        <v>2690.63</v>
      </c>
      <c r="U87" s="35">
        <v>274</v>
      </c>
      <c r="V87" s="26">
        <v>10276.74</v>
      </c>
      <c r="W87" s="36">
        <v>9772.33</v>
      </c>
      <c r="X87" s="35">
        <v>11</v>
      </c>
      <c r="Y87" s="26">
        <v>10.4</v>
      </c>
      <c r="Z87" s="36">
        <v>10.64</v>
      </c>
      <c r="AA87" s="35">
        <v>14</v>
      </c>
      <c r="AB87" s="26">
        <v>14.86</v>
      </c>
      <c r="AC87" s="36">
        <v>15.08</v>
      </c>
      <c r="AD87" s="35">
        <v>17</v>
      </c>
      <c r="AE87" s="26">
        <v>18.86</v>
      </c>
      <c r="AF87" s="36">
        <v>18.8</v>
      </c>
      <c r="AG87" s="35" t="s">
        <v>400</v>
      </c>
      <c r="AH87" s="26" t="s">
        <v>400</v>
      </c>
      <c r="AI87" s="36" t="s">
        <v>400</v>
      </c>
      <c r="AJ87" s="35" t="s">
        <v>400</v>
      </c>
      <c r="AK87" s="26" t="s">
        <v>400</v>
      </c>
      <c r="AL87" s="36" t="s">
        <v>400</v>
      </c>
      <c r="AM87" s="35">
        <v>126</v>
      </c>
      <c r="AN87" s="26">
        <v>101.91</v>
      </c>
      <c r="AO87" s="36"/>
      <c r="AP87" s="5" t="str">
        <f>COUNTIF(F87:AO87,"s")/3 &amp; " "&amp;25-COUNTBLANK(F87:AO87)/3</f>
        <v>2 24,6666666666667</v>
      </c>
    </row>
    <row r="88" spans="1:42" x14ac:dyDescent="0.25">
      <c r="A88" s="23" t="s">
        <v>193</v>
      </c>
      <c r="B88" s="2" t="s">
        <v>194</v>
      </c>
      <c r="C88" s="35">
        <v>175</v>
      </c>
      <c r="D88" s="26">
        <v>6228.77</v>
      </c>
      <c r="E88" s="36">
        <v>6100.58</v>
      </c>
      <c r="F88" s="35">
        <v>97</v>
      </c>
      <c r="G88" s="26">
        <v>2391.14</v>
      </c>
      <c r="H88" s="36">
        <v>2414.06</v>
      </c>
      <c r="I88" s="35">
        <v>57</v>
      </c>
      <c r="J88" s="26">
        <v>746.76</v>
      </c>
      <c r="K88" s="36">
        <v>754.47</v>
      </c>
      <c r="L88" s="35">
        <v>57</v>
      </c>
      <c r="M88" s="26">
        <v>553.48</v>
      </c>
      <c r="N88" s="36">
        <v>557.63</v>
      </c>
      <c r="O88" s="35">
        <v>21</v>
      </c>
      <c r="P88" s="26">
        <v>92.51</v>
      </c>
      <c r="Q88" s="36">
        <v>92.01</v>
      </c>
      <c r="R88" s="35">
        <v>127</v>
      </c>
      <c r="S88" s="26">
        <v>920.35</v>
      </c>
      <c r="T88" s="36">
        <v>916.03</v>
      </c>
      <c r="U88" s="35">
        <v>113</v>
      </c>
      <c r="V88" s="26">
        <v>1228.7</v>
      </c>
      <c r="W88" s="36">
        <v>1181.8900000000001</v>
      </c>
      <c r="X88" s="35">
        <v>8</v>
      </c>
      <c r="Y88" s="26">
        <v>10.96</v>
      </c>
      <c r="Z88" s="36">
        <v>11.34</v>
      </c>
      <c r="AA88" s="35">
        <v>23</v>
      </c>
      <c r="AB88" s="26">
        <v>40.76</v>
      </c>
      <c r="AC88" s="36">
        <v>41.22</v>
      </c>
      <c r="AD88" s="35">
        <v>35</v>
      </c>
      <c r="AE88" s="26">
        <v>115.17</v>
      </c>
      <c r="AF88" s="36">
        <v>118.07</v>
      </c>
      <c r="AG88" s="35" t="s">
        <v>400</v>
      </c>
      <c r="AH88" s="26" t="s">
        <v>400</v>
      </c>
      <c r="AI88" s="36" t="s">
        <v>400</v>
      </c>
      <c r="AJ88" s="35" t="s">
        <v>400</v>
      </c>
      <c r="AK88" s="26" t="s">
        <v>400</v>
      </c>
      <c r="AL88" s="36" t="s">
        <v>400</v>
      </c>
      <c r="AM88" s="35">
        <v>61</v>
      </c>
      <c r="AN88" s="26">
        <v>58.06</v>
      </c>
      <c r="AO88" s="36"/>
      <c r="AP88" s="5" t="str">
        <f>COUNTIF(F88:AO88,"s")/3 &amp; " "&amp;25-COUNTBLANK(F88:AO88)/3</f>
        <v>2 24,6666666666667</v>
      </c>
    </row>
    <row r="89" spans="1:42" x14ac:dyDescent="0.25">
      <c r="A89" s="23" t="s">
        <v>195</v>
      </c>
      <c r="B89" s="2" t="s">
        <v>196</v>
      </c>
      <c r="C89" s="35">
        <v>1289</v>
      </c>
      <c r="D89" s="26">
        <v>53028.71</v>
      </c>
      <c r="E89" s="36">
        <v>51979.71</v>
      </c>
      <c r="F89" s="35">
        <v>806</v>
      </c>
      <c r="G89" s="26">
        <v>17646.28</v>
      </c>
      <c r="H89" s="36">
        <v>17780.36</v>
      </c>
      <c r="I89" s="35">
        <v>506</v>
      </c>
      <c r="J89" s="26">
        <v>6093.83</v>
      </c>
      <c r="K89" s="36">
        <v>6148.67</v>
      </c>
      <c r="L89" s="35">
        <v>623</v>
      </c>
      <c r="M89" s="26">
        <v>6153.01</v>
      </c>
      <c r="N89" s="36">
        <v>6187.48</v>
      </c>
      <c r="O89" s="35">
        <v>164</v>
      </c>
      <c r="P89" s="26">
        <v>596.53</v>
      </c>
      <c r="Q89" s="36">
        <v>598.61</v>
      </c>
      <c r="R89" s="35">
        <v>949</v>
      </c>
      <c r="S89" s="26">
        <v>5113.83</v>
      </c>
      <c r="T89" s="36">
        <v>5060.41</v>
      </c>
      <c r="U89" s="35">
        <v>890</v>
      </c>
      <c r="V89" s="26">
        <v>10465.540000000001</v>
      </c>
      <c r="W89" s="36">
        <v>10110.540000000001</v>
      </c>
      <c r="X89" s="35">
        <v>57</v>
      </c>
      <c r="Y89" s="26">
        <v>140.22999999999999</v>
      </c>
      <c r="Z89" s="36">
        <v>141.22999999999999</v>
      </c>
      <c r="AA89" s="35">
        <v>227</v>
      </c>
      <c r="AB89" s="26">
        <v>540.49</v>
      </c>
      <c r="AC89" s="36">
        <v>544.26</v>
      </c>
      <c r="AD89" s="35">
        <v>551</v>
      </c>
      <c r="AE89" s="26">
        <v>5120.12</v>
      </c>
      <c r="AF89" s="36">
        <v>5126.6499999999996</v>
      </c>
      <c r="AG89" s="35">
        <v>17</v>
      </c>
      <c r="AH89" s="26">
        <v>105.74</v>
      </c>
      <c r="AI89" s="36">
        <v>107</v>
      </c>
      <c r="AJ89" s="35">
        <v>539</v>
      </c>
      <c r="AK89" s="26">
        <v>571.83000000000004</v>
      </c>
      <c r="AL89" s="36">
        <v>174.5</v>
      </c>
      <c r="AM89" s="35">
        <v>535</v>
      </c>
      <c r="AN89" s="26">
        <v>479.39</v>
      </c>
      <c r="AO89" s="36"/>
      <c r="AP89" s="5" t="str">
        <f>COUNTIF(F89:AO89,"s")/3 &amp; " "&amp;25-COUNTBLANK(F89:AO89)/3</f>
        <v>0 24,6666666666667</v>
      </c>
    </row>
    <row r="90" spans="1:42" x14ac:dyDescent="0.25">
      <c r="A90" s="23" t="s">
        <v>197</v>
      </c>
      <c r="B90" s="2" t="s">
        <v>198</v>
      </c>
      <c r="C90" s="35">
        <v>543</v>
      </c>
      <c r="D90" s="26">
        <v>36091.01</v>
      </c>
      <c r="E90" s="36">
        <v>35733.74</v>
      </c>
      <c r="F90" s="35">
        <v>417</v>
      </c>
      <c r="G90" s="26">
        <v>16407.189999999999</v>
      </c>
      <c r="H90" s="36">
        <v>16596.38</v>
      </c>
      <c r="I90" s="35">
        <v>339</v>
      </c>
      <c r="J90" s="26">
        <v>8072.51</v>
      </c>
      <c r="K90" s="36">
        <v>8171.06</v>
      </c>
      <c r="L90" s="35">
        <v>232</v>
      </c>
      <c r="M90" s="26">
        <v>3044.95</v>
      </c>
      <c r="N90" s="36">
        <v>3077.02</v>
      </c>
      <c r="O90" s="35">
        <v>37</v>
      </c>
      <c r="P90" s="26">
        <v>201.92</v>
      </c>
      <c r="Q90" s="36">
        <v>203.08</v>
      </c>
      <c r="R90" s="35">
        <v>444</v>
      </c>
      <c r="S90" s="26">
        <v>3195.07</v>
      </c>
      <c r="T90" s="36">
        <v>3171</v>
      </c>
      <c r="U90" s="35">
        <v>266</v>
      </c>
      <c r="V90" s="26">
        <v>2343.4299999999998</v>
      </c>
      <c r="W90" s="36">
        <v>2284.71</v>
      </c>
      <c r="X90" s="35">
        <v>19</v>
      </c>
      <c r="Y90" s="26">
        <v>46.55</v>
      </c>
      <c r="Z90" s="36">
        <v>46.72</v>
      </c>
      <c r="AA90" s="35">
        <v>135</v>
      </c>
      <c r="AB90" s="26">
        <v>873.23</v>
      </c>
      <c r="AC90" s="36">
        <v>879.2</v>
      </c>
      <c r="AD90" s="35">
        <v>89</v>
      </c>
      <c r="AE90" s="26">
        <v>1157.33</v>
      </c>
      <c r="AF90" s="36">
        <v>1161.3399999999999</v>
      </c>
      <c r="AG90" s="35">
        <v>8</v>
      </c>
      <c r="AH90" s="26">
        <v>51.33</v>
      </c>
      <c r="AI90" s="36">
        <v>51.93</v>
      </c>
      <c r="AJ90" s="35">
        <v>309</v>
      </c>
      <c r="AK90" s="26">
        <v>504.14</v>
      </c>
      <c r="AL90" s="36">
        <v>91.3</v>
      </c>
      <c r="AM90" s="35">
        <v>209</v>
      </c>
      <c r="AN90" s="26">
        <v>193.36</v>
      </c>
      <c r="AO90" s="36"/>
      <c r="AP90" s="5" t="str">
        <f>COUNTIF(F90:AO90,"s")/3 &amp; " "&amp;25-COUNTBLANK(F90:AO90)/3</f>
        <v>0 24,6666666666667</v>
      </c>
    </row>
    <row r="91" spans="1:42" x14ac:dyDescent="0.25">
      <c r="A91" s="23" t="s">
        <v>199</v>
      </c>
      <c r="B91" s="2" t="s">
        <v>200</v>
      </c>
      <c r="C91" s="35">
        <v>104</v>
      </c>
      <c r="D91" s="26">
        <v>5397.52</v>
      </c>
      <c r="E91" s="36">
        <v>5348.58</v>
      </c>
      <c r="F91" s="35">
        <v>74</v>
      </c>
      <c r="G91" s="26">
        <v>2816.2</v>
      </c>
      <c r="H91" s="36">
        <v>2841.65</v>
      </c>
      <c r="I91" s="35">
        <v>58</v>
      </c>
      <c r="J91" s="26">
        <v>1058.19</v>
      </c>
      <c r="K91" s="36">
        <v>1069.5</v>
      </c>
      <c r="L91" s="35">
        <v>30</v>
      </c>
      <c r="M91" s="26">
        <v>610.23</v>
      </c>
      <c r="N91" s="36">
        <v>615.54999999999995</v>
      </c>
      <c r="O91" s="35">
        <v>7</v>
      </c>
      <c r="P91" s="26">
        <v>7.18</v>
      </c>
      <c r="Q91" s="36">
        <v>7.24</v>
      </c>
      <c r="R91" s="35">
        <v>76</v>
      </c>
      <c r="S91" s="26">
        <v>447.33</v>
      </c>
      <c r="T91" s="36">
        <v>441.2</v>
      </c>
      <c r="U91" s="35">
        <v>45</v>
      </c>
      <c r="V91" s="26">
        <v>244.68</v>
      </c>
      <c r="W91" s="36">
        <v>239.81</v>
      </c>
      <c r="X91" s="35" t="s">
        <v>400</v>
      </c>
      <c r="Y91" s="26" t="s">
        <v>400</v>
      </c>
      <c r="Z91" s="36" t="s">
        <v>400</v>
      </c>
      <c r="AA91" s="35">
        <v>16</v>
      </c>
      <c r="AB91" s="26">
        <v>31.22</v>
      </c>
      <c r="AC91" s="36">
        <v>31.48</v>
      </c>
      <c r="AD91" s="35">
        <v>9</v>
      </c>
      <c r="AE91" s="26">
        <v>52.02</v>
      </c>
      <c r="AF91" s="36">
        <v>52.24</v>
      </c>
      <c r="AG91" s="35">
        <v>4</v>
      </c>
      <c r="AH91" s="26">
        <v>43.34</v>
      </c>
      <c r="AI91" s="36">
        <v>43.59</v>
      </c>
      <c r="AJ91" s="35" t="s">
        <v>400</v>
      </c>
      <c r="AK91" s="26" t="s">
        <v>400</v>
      </c>
      <c r="AL91" s="36" t="s">
        <v>400</v>
      </c>
      <c r="AM91" s="35">
        <v>38</v>
      </c>
      <c r="AN91" s="26">
        <v>24.98</v>
      </c>
      <c r="AO91" s="36"/>
      <c r="AP91" s="5" t="str">
        <f>COUNTIF(F91:AO91,"s")/3 &amp; " "&amp;25-COUNTBLANK(F91:AO91)/3</f>
        <v>2 24,6666666666667</v>
      </c>
    </row>
    <row r="92" spans="1:42" x14ac:dyDescent="0.25">
      <c r="A92" s="23" t="s">
        <v>201</v>
      </c>
      <c r="B92" s="2" t="s">
        <v>202</v>
      </c>
      <c r="C92" s="35">
        <v>1154</v>
      </c>
      <c r="D92" s="26">
        <v>48882.720000000001</v>
      </c>
      <c r="E92" s="36">
        <v>48247.64</v>
      </c>
      <c r="F92" s="35">
        <v>711</v>
      </c>
      <c r="G92" s="26">
        <v>20822.47</v>
      </c>
      <c r="H92" s="36">
        <v>20929.560000000001</v>
      </c>
      <c r="I92" s="35">
        <v>423</v>
      </c>
      <c r="J92" s="26">
        <v>6959.43</v>
      </c>
      <c r="K92" s="36">
        <v>7006.32</v>
      </c>
      <c r="L92" s="35">
        <v>343</v>
      </c>
      <c r="M92" s="26">
        <v>3261.9</v>
      </c>
      <c r="N92" s="36">
        <v>3271.75</v>
      </c>
      <c r="O92" s="35">
        <v>66</v>
      </c>
      <c r="P92" s="26">
        <v>330.56</v>
      </c>
      <c r="Q92" s="36">
        <v>333.51</v>
      </c>
      <c r="R92" s="35">
        <v>778</v>
      </c>
      <c r="S92" s="26">
        <v>4966.58</v>
      </c>
      <c r="T92" s="36">
        <v>4929.47</v>
      </c>
      <c r="U92" s="35">
        <v>506</v>
      </c>
      <c r="V92" s="26">
        <v>4148.3</v>
      </c>
      <c r="W92" s="36">
        <v>4068.38</v>
      </c>
      <c r="X92" s="35">
        <v>43</v>
      </c>
      <c r="Y92" s="26">
        <v>98.38</v>
      </c>
      <c r="Z92" s="36">
        <v>98.37</v>
      </c>
      <c r="AA92" s="35">
        <v>138</v>
      </c>
      <c r="AB92" s="26">
        <v>703.02</v>
      </c>
      <c r="AC92" s="36">
        <v>691.04</v>
      </c>
      <c r="AD92" s="35">
        <v>349</v>
      </c>
      <c r="AE92" s="26">
        <v>6711.69</v>
      </c>
      <c r="AF92" s="36">
        <v>6733.57</v>
      </c>
      <c r="AG92" s="35">
        <v>6</v>
      </c>
      <c r="AH92" s="26">
        <v>21.14</v>
      </c>
      <c r="AI92" s="36">
        <v>21.14</v>
      </c>
      <c r="AJ92" s="35">
        <v>416</v>
      </c>
      <c r="AK92" s="26">
        <v>499.08</v>
      </c>
      <c r="AL92" s="36">
        <v>164.53</v>
      </c>
      <c r="AM92" s="35">
        <v>378</v>
      </c>
      <c r="AN92" s="26">
        <v>353.75</v>
      </c>
      <c r="AO92" s="36"/>
      <c r="AP92" s="5" t="str">
        <f>COUNTIF(F92:AO92,"s")/3 &amp; " "&amp;25-COUNTBLANK(F92:AO92)/3</f>
        <v>0 24,6666666666667</v>
      </c>
    </row>
    <row r="93" spans="1:42" x14ac:dyDescent="0.25">
      <c r="A93" s="23" t="s">
        <v>203</v>
      </c>
      <c r="B93" s="2" t="s">
        <v>204</v>
      </c>
      <c r="C93" s="35">
        <v>278</v>
      </c>
      <c r="D93" s="26">
        <v>9876.2999999999993</v>
      </c>
      <c r="E93" s="36">
        <v>9737.2900000000009</v>
      </c>
      <c r="F93" s="35">
        <v>153</v>
      </c>
      <c r="G93" s="26">
        <v>4169.4399999999996</v>
      </c>
      <c r="H93" s="36">
        <v>4186.8599999999997</v>
      </c>
      <c r="I93" s="35">
        <v>81</v>
      </c>
      <c r="J93" s="26">
        <v>1182.2</v>
      </c>
      <c r="K93" s="36">
        <v>1190.17</v>
      </c>
      <c r="L93" s="35">
        <v>82</v>
      </c>
      <c r="M93" s="26">
        <v>784.77</v>
      </c>
      <c r="N93" s="36">
        <v>788.12</v>
      </c>
      <c r="O93" s="35">
        <v>17</v>
      </c>
      <c r="P93" s="26">
        <v>52.4</v>
      </c>
      <c r="Q93" s="36">
        <v>51.62</v>
      </c>
      <c r="R93" s="35">
        <v>203</v>
      </c>
      <c r="S93" s="26">
        <v>1297.17</v>
      </c>
      <c r="T93" s="36">
        <v>1285.17</v>
      </c>
      <c r="U93" s="35">
        <v>146</v>
      </c>
      <c r="V93" s="26">
        <v>1074.74</v>
      </c>
      <c r="W93" s="36">
        <v>1057.55</v>
      </c>
      <c r="X93" s="35">
        <v>8</v>
      </c>
      <c r="Y93" s="26">
        <v>2.39</v>
      </c>
      <c r="Z93" s="36">
        <v>2.68</v>
      </c>
      <c r="AA93" s="35">
        <v>19</v>
      </c>
      <c r="AB93" s="26">
        <v>42.73</v>
      </c>
      <c r="AC93" s="36">
        <v>42.83</v>
      </c>
      <c r="AD93" s="35">
        <v>75</v>
      </c>
      <c r="AE93" s="26">
        <v>1102.6500000000001</v>
      </c>
      <c r="AF93" s="36">
        <v>1107.8399999999999</v>
      </c>
      <c r="AG93" s="35" t="s">
        <v>400</v>
      </c>
      <c r="AH93" s="26" t="s">
        <v>400</v>
      </c>
      <c r="AI93" s="36" t="s">
        <v>400</v>
      </c>
      <c r="AJ93" s="35" t="s">
        <v>400</v>
      </c>
      <c r="AK93" s="26" t="s">
        <v>400</v>
      </c>
      <c r="AL93" s="36" t="s">
        <v>400</v>
      </c>
      <c r="AM93" s="35">
        <v>94</v>
      </c>
      <c r="AN93" s="26">
        <v>82.23</v>
      </c>
      <c r="AO93" s="36"/>
      <c r="AP93" s="5" t="str">
        <f>COUNTIF(F93:AO93,"s")/3 &amp; " "&amp;25-COUNTBLANK(F93:AO93)/3</f>
        <v>2 24,6666666666667</v>
      </c>
    </row>
    <row r="94" spans="1:42" x14ac:dyDescent="0.25">
      <c r="A94" s="23" t="s">
        <v>205</v>
      </c>
      <c r="B94" s="2" t="s">
        <v>206</v>
      </c>
      <c r="C94" s="35">
        <v>415</v>
      </c>
      <c r="D94" s="26">
        <v>20282.53</v>
      </c>
      <c r="E94" s="36">
        <v>19064.650000000001</v>
      </c>
      <c r="F94" s="35">
        <v>232</v>
      </c>
      <c r="G94" s="26">
        <v>3610.77</v>
      </c>
      <c r="H94" s="36">
        <v>3621.8</v>
      </c>
      <c r="I94" s="35">
        <v>64</v>
      </c>
      <c r="J94" s="26">
        <v>417.59</v>
      </c>
      <c r="K94" s="36">
        <v>418.43</v>
      </c>
      <c r="L94" s="35">
        <v>184</v>
      </c>
      <c r="M94" s="26">
        <v>1863.88</v>
      </c>
      <c r="N94" s="36">
        <v>1863.81</v>
      </c>
      <c r="O94" s="35">
        <v>46</v>
      </c>
      <c r="P94" s="26">
        <v>177.26</v>
      </c>
      <c r="Q94" s="36">
        <v>177.29</v>
      </c>
      <c r="R94" s="35">
        <v>245</v>
      </c>
      <c r="S94" s="26">
        <v>1872.2</v>
      </c>
      <c r="T94" s="36">
        <v>1867.48</v>
      </c>
      <c r="U94" s="35">
        <v>375</v>
      </c>
      <c r="V94" s="26">
        <v>11909.76</v>
      </c>
      <c r="W94" s="36">
        <v>10942.49</v>
      </c>
      <c r="X94" s="35">
        <v>9</v>
      </c>
      <c r="Y94" s="26">
        <v>19.66</v>
      </c>
      <c r="Z94" s="36">
        <v>19.75</v>
      </c>
      <c r="AA94" s="35">
        <v>19</v>
      </c>
      <c r="AB94" s="26">
        <v>27.91</v>
      </c>
      <c r="AC94" s="36">
        <v>28.03</v>
      </c>
      <c r="AD94" s="35">
        <v>29</v>
      </c>
      <c r="AE94" s="26">
        <v>75.260000000000005</v>
      </c>
      <c r="AF94" s="36">
        <v>77.430000000000007</v>
      </c>
      <c r="AG94" s="35" t="s">
        <v>400</v>
      </c>
      <c r="AH94" s="26" t="s">
        <v>400</v>
      </c>
      <c r="AI94" s="36" t="s">
        <v>400</v>
      </c>
      <c r="AJ94" s="35" t="s">
        <v>400</v>
      </c>
      <c r="AK94" s="26" t="s">
        <v>400</v>
      </c>
      <c r="AL94" s="36" t="s">
        <v>400</v>
      </c>
      <c r="AM94" s="35">
        <v>141</v>
      </c>
      <c r="AN94" s="26">
        <v>228.29</v>
      </c>
      <c r="AO94" s="36"/>
      <c r="AP94" s="5" t="str">
        <f>COUNTIF(F94:AO94,"s")/3 &amp; " "&amp;25-COUNTBLANK(F94:AO94)/3</f>
        <v>2 24,6666666666667</v>
      </c>
    </row>
    <row r="95" spans="1:42" x14ac:dyDescent="0.25">
      <c r="A95" s="23" t="s">
        <v>207</v>
      </c>
      <c r="B95" s="2" t="s">
        <v>208</v>
      </c>
      <c r="C95" s="35">
        <v>154</v>
      </c>
      <c r="D95" s="26">
        <v>4539.28</v>
      </c>
      <c r="E95" s="36">
        <v>4441.1899999999996</v>
      </c>
      <c r="F95" s="35">
        <v>95</v>
      </c>
      <c r="G95" s="26">
        <v>1871.75</v>
      </c>
      <c r="H95" s="36">
        <v>1880.32</v>
      </c>
      <c r="I95" s="35">
        <v>59</v>
      </c>
      <c r="J95" s="26">
        <v>540.54999999999995</v>
      </c>
      <c r="K95" s="36">
        <v>545.32000000000005</v>
      </c>
      <c r="L95" s="35">
        <v>68</v>
      </c>
      <c r="M95" s="26">
        <v>648.23</v>
      </c>
      <c r="N95" s="36">
        <v>652.87</v>
      </c>
      <c r="O95" s="35">
        <v>17</v>
      </c>
      <c r="P95" s="26">
        <v>38.43</v>
      </c>
      <c r="Q95" s="36">
        <v>39.21</v>
      </c>
      <c r="R95" s="35">
        <v>105</v>
      </c>
      <c r="S95" s="26">
        <v>419.37</v>
      </c>
      <c r="T95" s="36">
        <v>410.08</v>
      </c>
      <c r="U95" s="35">
        <v>92</v>
      </c>
      <c r="V95" s="26">
        <v>684.67</v>
      </c>
      <c r="W95" s="36">
        <v>632.46</v>
      </c>
      <c r="X95" s="35">
        <v>15</v>
      </c>
      <c r="Y95" s="26">
        <v>35.42</v>
      </c>
      <c r="Z95" s="36">
        <v>35.840000000000003</v>
      </c>
      <c r="AA95" s="35">
        <v>26</v>
      </c>
      <c r="AB95" s="26">
        <v>40.97</v>
      </c>
      <c r="AC95" s="36">
        <v>41.22</v>
      </c>
      <c r="AD95" s="35">
        <v>32</v>
      </c>
      <c r="AE95" s="26">
        <v>121.05</v>
      </c>
      <c r="AF95" s="36">
        <v>120.43</v>
      </c>
      <c r="AG95" s="35">
        <v>5</v>
      </c>
      <c r="AH95" s="26">
        <v>49.27</v>
      </c>
      <c r="AI95" s="36">
        <v>48.7</v>
      </c>
      <c r="AJ95" s="35">
        <v>63</v>
      </c>
      <c r="AK95" s="26">
        <v>64.92</v>
      </c>
      <c r="AL95" s="36">
        <v>34.74</v>
      </c>
      <c r="AM95" s="35">
        <v>53</v>
      </c>
      <c r="AN95" s="26">
        <v>22.57</v>
      </c>
      <c r="AO95" s="36"/>
      <c r="AP95" s="5" t="str">
        <f>COUNTIF(F95:AO95,"s")/3 &amp; " "&amp;25-COUNTBLANK(F95:AO95)/3</f>
        <v>0 24,6666666666667</v>
      </c>
    </row>
    <row r="96" spans="1:42" x14ac:dyDescent="0.25">
      <c r="A96" s="23" t="s">
        <v>209</v>
      </c>
      <c r="B96" s="2" t="s">
        <v>210</v>
      </c>
      <c r="C96" s="35">
        <v>187</v>
      </c>
      <c r="D96" s="26">
        <v>7624.32</v>
      </c>
      <c r="E96" s="36">
        <v>7278.33</v>
      </c>
      <c r="F96" s="35">
        <v>95</v>
      </c>
      <c r="G96" s="26">
        <v>960.49</v>
      </c>
      <c r="H96" s="36">
        <v>960.27</v>
      </c>
      <c r="I96" s="35">
        <v>20</v>
      </c>
      <c r="J96" s="26">
        <v>88.85</v>
      </c>
      <c r="K96" s="36">
        <v>88.93</v>
      </c>
      <c r="L96" s="35">
        <v>66</v>
      </c>
      <c r="M96" s="26">
        <v>492.27</v>
      </c>
      <c r="N96" s="36">
        <v>492.32</v>
      </c>
      <c r="O96" s="35">
        <v>11</v>
      </c>
      <c r="P96" s="26">
        <v>39.29</v>
      </c>
      <c r="Q96" s="36">
        <v>39.270000000000003</v>
      </c>
      <c r="R96" s="35">
        <v>98</v>
      </c>
      <c r="S96" s="26">
        <v>746.64</v>
      </c>
      <c r="T96" s="36">
        <v>745.07</v>
      </c>
      <c r="U96" s="35">
        <v>175</v>
      </c>
      <c r="V96" s="26">
        <v>5225.03</v>
      </c>
      <c r="W96" s="36">
        <v>4928.74</v>
      </c>
      <c r="X96" s="35">
        <v>4</v>
      </c>
      <c r="Y96" s="26">
        <v>4.3899999999999997</v>
      </c>
      <c r="Z96" s="36">
        <v>4.7</v>
      </c>
      <c r="AA96" s="35">
        <v>7</v>
      </c>
      <c r="AB96" s="26">
        <v>2.44</v>
      </c>
      <c r="AC96" s="36">
        <v>2.44</v>
      </c>
      <c r="AD96" s="35">
        <v>4</v>
      </c>
      <c r="AE96" s="26">
        <v>1.54</v>
      </c>
      <c r="AF96" s="36">
        <v>1.54</v>
      </c>
      <c r="AG96" s="35">
        <v>3</v>
      </c>
      <c r="AH96" s="26">
        <v>5.61</v>
      </c>
      <c r="AI96" s="36">
        <v>5.61</v>
      </c>
      <c r="AJ96" s="35">
        <v>18</v>
      </c>
      <c r="AK96" s="26">
        <v>13.28</v>
      </c>
      <c r="AL96" s="36">
        <v>9.44</v>
      </c>
      <c r="AM96" s="35">
        <v>50</v>
      </c>
      <c r="AN96" s="26">
        <v>43.23</v>
      </c>
      <c r="AO96" s="36"/>
      <c r="AP96" s="5" t="str">
        <f>COUNTIF(F96:AO96,"s")/3 &amp; " "&amp;25-COUNTBLANK(F96:AO96)/3</f>
        <v>0 24,6666666666667</v>
      </c>
    </row>
    <row r="97" spans="1:42" x14ac:dyDescent="0.25">
      <c r="A97" s="23" t="s">
        <v>211</v>
      </c>
      <c r="B97" s="2" t="s">
        <v>212</v>
      </c>
      <c r="C97" s="35">
        <v>47</v>
      </c>
      <c r="D97" s="26">
        <v>1573.65</v>
      </c>
      <c r="E97" s="36">
        <v>1548.72</v>
      </c>
      <c r="F97" s="35">
        <v>31</v>
      </c>
      <c r="G97" s="26">
        <v>680.31</v>
      </c>
      <c r="H97" s="36">
        <v>687.41</v>
      </c>
      <c r="I97" s="35">
        <v>17</v>
      </c>
      <c r="J97" s="26">
        <v>320.54000000000002</v>
      </c>
      <c r="K97" s="36">
        <v>321.82</v>
      </c>
      <c r="L97" s="35">
        <v>10</v>
      </c>
      <c r="M97" s="26">
        <v>63.61</v>
      </c>
      <c r="N97" s="36">
        <v>64.790000000000006</v>
      </c>
      <c r="O97" s="35" t="s">
        <v>400</v>
      </c>
      <c r="P97" s="26" t="s">
        <v>400</v>
      </c>
      <c r="Q97" s="36" t="s">
        <v>400</v>
      </c>
      <c r="R97" s="35">
        <v>35</v>
      </c>
      <c r="S97" s="26">
        <v>150.21</v>
      </c>
      <c r="T97" s="36">
        <v>148.49</v>
      </c>
      <c r="U97" s="35">
        <v>19</v>
      </c>
      <c r="V97" s="26">
        <v>101.42</v>
      </c>
      <c r="W97" s="36">
        <v>96.36</v>
      </c>
      <c r="X97" s="35" t="s">
        <v>400</v>
      </c>
      <c r="Y97" s="26" t="s">
        <v>400</v>
      </c>
      <c r="Z97" s="36" t="s">
        <v>400</v>
      </c>
      <c r="AA97" s="35">
        <v>3</v>
      </c>
      <c r="AB97" s="26">
        <v>24.89</v>
      </c>
      <c r="AC97" s="36">
        <v>24.89</v>
      </c>
      <c r="AD97" s="35">
        <v>22</v>
      </c>
      <c r="AE97" s="26">
        <v>178.85</v>
      </c>
      <c r="AF97" s="36">
        <v>179.09</v>
      </c>
      <c r="AG97" s="35" t="s">
        <v>400</v>
      </c>
      <c r="AH97" s="26" t="s">
        <v>400</v>
      </c>
      <c r="AI97" s="36" t="s">
        <v>400</v>
      </c>
      <c r="AJ97" s="35">
        <v>25</v>
      </c>
      <c r="AK97" s="26">
        <v>34.43</v>
      </c>
      <c r="AL97" s="36">
        <v>20.65</v>
      </c>
      <c r="AM97" s="35">
        <v>19</v>
      </c>
      <c r="AN97" s="26">
        <v>14.15</v>
      </c>
      <c r="AO97" s="36"/>
      <c r="AP97" s="5" t="str">
        <f>COUNTIF(F97:AO97,"s")/3 &amp; " "&amp;25-COUNTBLANK(F97:AO97)/3</f>
        <v>3 24,6666666666667</v>
      </c>
    </row>
    <row r="98" spans="1:42" x14ac:dyDescent="0.25">
      <c r="A98" s="24" t="s">
        <v>213</v>
      </c>
      <c r="B98" s="3" t="s">
        <v>214</v>
      </c>
      <c r="C98" s="37">
        <v>309</v>
      </c>
      <c r="D98" s="27">
        <v>15034.79</v>
      </c>
      <c r="E98" s="38">
        <v>14694.94</v>
      </c>
      <c r="F98" s="37">
        <v>206</v>
      </c>
      <c r="G98" s="27">
        <v>5748.45</v>
      </c>
      <c r="H98" s="38">
        <v>5781.5</v>
      </c>
      <c r="I98" s="37">
        <v>135</v>
      </c>
      <c r="J98" s="27">
        <v>1839.4</v>
      </c>
      <c r="K98" s="38">
        <v>1846.9</v>
      </c>
      <c r="L98" s="37">
        <v>154</v>
      </c>
      <c r="M98" s="27">
        <v>2021.2</v>
      </c>
      <c r="N98" s="38">
        <v>2030.07</v>
      </c>
      <c r="O98" s="37">
        <v>32</v>
      </c>
      <c r="P98" s="27">
        <v>228.12</v>
      </c>
      <c r="Q98" s="38">
        <v>227.62</v>
      </c>
      <c r="R98" s="37">
        <v>224</v>
      </c>
      <c r="S98" s="27">
        <v>1472.15</v>
      </c>
      <c r="T98" s="38">
        <v>1458.41</v>
      </c>
      <c r="U98" s="37">
        <v>223</v>
      </c>
      <c r="V98" s="27">
        <v>2869.64</v>
      </c>
      <c r="W98" s="38">
        <v>2654.29</v>
      </c>
      <c r="X98" s="37">
        <v>39</v>
      </c>
      <c r="Y98" s="27">
        <v>176.07</v>
      </c>
      <c r="Z98" s="38">
        <v>177.19</v>
      </c>
      <c r="AA98" s="37">
        <v>36</v>
      </c>
      <c r="AB98" s="27">
        <v>111.3</v>
      </c>
      <c r="AC98" s="38">
        <v>111.52</v>
      </c>
      <c r="AD98" s="37">
        <v>46</v>
      </c>
      <c r="AE98" s="27">
        <v>307.07</v>
      </c>
      <c r="AF98" s="38">
        <v>307.89</v>
      </c>
      <c r="AG98" s="37">
        <v>7</v>
      </c>
      <c r="AH98" s="27">
        <v>67.75</v>
      </c>
      <c r="AI98" s="38">
        <v>67.62</v>
      </c>
      <c r="AJ98" s="37">
        <v>122</v>
      </c>
      <c r="AK98" s="27">
        <v>114.73</v>
      </c>
      <c r="AL98" s="38">
        <v>31.93</v>
      </c>
      <c r="AM98" s="37">
        <v>118</v>
      </c>
      <c r="AN98" s="27">
        <v>78.91</v>
      </c>
      <c r="AO98" s="38"/>
      <c r="AP98" s="5" t="str">
        <f>COUNTIF(F98:AO98,"s")/3 &amp; " "&amp;25-COUNTBLANK(F98:AO98)/3</f>
        <v>0 24,6666666666667</v>
      </c>
    </row>
    <row r="99" spans="1:42" x14ac:dyDescent="0.2">
      <c r="A99" s="5" t="s">
        <v>14</v>
      </c>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row>
  </sheetData>
  <autoFilter ref="A5:AP99"/>
  <mergeCells count="13">
    <mergeCell ref="C4:E4"/>
    <mergeCell ref="I4:K4"/>
    <mergeCell ref="F4:H4"/>
    <mergeCell ref="L4:N4"/>
    <mergeCell ref="O4:Q4"/>
    <mergeCell ref="R4:T4"/>
    <mergeCell ref="U4:W4"/>
    <mergeCell ref="X4:Z4"/>
    <mergeCell ref="AA4:AC4"/>
    <mergeCell ref="AD4:AF4"/>
    <mergeCell ref="AG4:AI4"/>
    <mergeCell ref="AJ4:AL4"/>
    <mergeCell ref="AM4:AO4"/>
  </mergeCells>
  <conditionalFormatting sqref="C6:H98">
    <cfRule type="cellIs" dxfId="4" priority="4" operator="equal">
      <formula>"s"</formula>
    </cfRule>
    <cfRule type="cellIs" dxfId="3" priority="5" operator="lessThan">
      <formula>0</formula>
    </cfRule>
  </conditionalFormatting>
  <conditionalFormatting sqref="I6:AO98">
    <cfRule type="cellIs" dxfId="2" priority="2" operator="equal">
      <formula>"s"</formula>
    </cfRule>
    <cfRule type="cellIs" dxfId="1" priority="3" operator="lessThan">
      <formula>0</formula>
    </cfRule>
  </conditionalFormatting>
  <conditionalFormatting sqref="I6:I98 L6:L98 O6:O98 R6:R98 U6:U98 X6:X98 AA6:AA98 AD6:AD98 AG6:AG98 AM6:AM98 AJ6:AJ98">
    <cfRule type="expression" dxfId="0" priority="1">
      <formula>"'=xxx(I6=MIN($F6;$I6;$L6;$O6;$R6;$U6;$X6;$AA6;$AD6;$AG6;$AJ6;$AM6;$AP$6;$AS6))"</formula>
    </cfRule>
  </conditionalFormatting>
  <printOptions horizontalCentered="1"/>
  <pageMargins left="0.15748031496062992" right="0.15748031496062992" top="0.19685039370078741" bottom="0.19685039370078741" header="0.15748031496062992" footer="0.19685039370078741"/>
  <pageSetup paperSize="9" scale="74" pageOrder="overThenDown" orientation="landscape" r:id="rId1"/>
  <headerFooter alignWithMargins="0"/>
  <colBreaks count="1" manualBreakCount="1">
    <brk id="2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Définitions</vt:lpstr>
      <vt:lpstr>régions</vt:lpstr>
      <vt:lpstr>départements</vt:lpstr>
      <vt:lpstr>cantons</vt:lpstr>
      <vt:lpstr>petite région agricole</vt:lpstr>
      <vt:lpstr>annee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MAS</dc:creator>
  <cp:lastModifiedBy>Utilisateur Windows</cp:lastModifiedBy>
  <cp:lastPrinted>2017-04-27T12:09:58Z</cp:lastPrinted>
  <dcterms:created xsi:type="dcterms:W3CDTF">2015-12-09T15:22:31Z</dcterms:created>
  <dcterms:modified xsi:type="dcterms:W3CDTF">2024-03-15T16:12:50Z</dcterms:modified>
</cp:coreProperties>
</file>