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1-donnees_source_travail\msa_renouvellement des générations\publication\"/>
    </mc:Choice>
  </mc:AlternateContent>
  <xr:revisionPtr revIDLastSave="0" documentId="13_ncr:1_{90E40A0B-F1CB-4A28-81A1-31890769CDAC}" xr6:coauthVersionLast="47" xr6:coauthVersionMax="47" xr10:uidLastSave="{00000000-0000-0000-0000-000000000000}"/>
  <bookViews>
    <workbookView xWindow="-120" yWindow="-120" windowWidth="29040" windowHeight="15720" tabRatio="934" xr2:uid="{4450D6D1-F939-4FF9-86F1-A23B44F6446A}"/>
  </bookViews>
  <sheets>
    <sheet name="Graphique 1" sheetId="1" r:id="rId1"/>
    <sheet name="Graphique 2" sheetId="15" r:id="rId2"/>
    <sheet name="Graphique 3" sheetId="14" r:id="rId3"/>
    <sheet name="Graphique 4" sheetId="13" r:id="rId4"/>
    <sheet name="Graphique 5" sheetId="2" r:id="rId5"/>
    <sheet name="Graphique 6" sheetId="3" r:id="rId6"/>
    <sheet name="Graphique 7" sheetId="12" r:id="rId7"/>
    <sheet name="Graphique 8 ,9 ,10" sheetId="4" r:id="rId8"/>
    <sheet name="Graphique 11" sheetId="6" r:id="rId9"/>
    <sheet name="Graphique 12" sheetId="11" r:id="rId10"/>
    <sheet name="Graphique 13" sheetId="7" r:id="rId11"/>
    <sheet name="Graphique 14" sheetId="10" r:id="rId12"/>
    <sheet name="Graphique 15" sheetId="9" r:id="rId13"/>
    <sheet name="Graphique 16" sheetId="8" r:id="rId14"/>
    <sheet name="Graphique 17" sheetId="16" r:id="rId15"/>
    <sheet name="Graphique 18" sheetId="17" r:id="rId16"/>
    <sheet name="Tableau 1" sheetId="18" r:id="rId17"/>
    <sheet name="Graphique 19" sheetId="20" r:id="rId18"/>
    <sheet name="Graphique 20" sheetId="21" r:id="rId19"/>
    <sheet name="Graphique 21, 22" sheetId="22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4" l="1"/>
  <c r="Q6" i="4"/>
  <c r="Q5" i="4"/>
  <c r="G14" i="17"/>
  <c r="F14" i="17"/>
  <c r="E14" i="17"/>
  <c r="D14" i="17"/>
  <c r="C14" i="17"/>
  <c r="B14" i="17"/>
  <c r="F14" i="16"/>
  <c r="B4" i="21" l="1"/>
  <c r="B5" i="21"/>
  <c r="B6" i="21"/>
  <c r="B7" i="21"/>
  <c r="B8" i="21"/>
  <c r="B9" i="21"/>
  <c r="B10" i="21"/>
  <c r="B11" i="21"/>
  <c r="B12" i="21"/>
  <c r="B13" i="21"/>
  <c r="B3" i="21"/>
  <c r="B4" i="17" l="1"/>
  <c r="C4" i="17"/>
  <c r="D4" i="17"/>
  <c r="E4" i="17"/>
  <c r="F4" i="17"/>
  <c r="G4" i="17"/>
  <c r="C5" i="17"/>
  <c r="D5" i="17"/>
  <c r="E5" i="17"/>
  <c r="F5" i="17"/>
  <c r="G5" i="17"/>
  <c r="C6" i="17"/>
  <c r="D6" i="17"/>
  <c r="E6" i="17"/>
  <c r="F6" i="17"/>
  <c r="G6" i="17"/>
  <c r="C7" i="17"/>
  <c r="D7" i="17"/>
  <c r="E7" i="17"/>
  <c r="F7" i="17"/>
  <c r="G7" i="17"/>
  <c r="C8" i="17"/>
  <c r="D8" i="17"/>
  <c r="E8" i="17"/>
  <c r="F8" i="17"/>
  <c r="G8" i="17"/>
  <c r="C9" i="17"/>
  <c r="D9" i="17"/>
  <c r="E9" i="17"/>
  <c r="F9" i="17"/>
  <c r="G9" i="17"/>
  <c r="C10" i="17"/>
  <c r="D10" i="17"/>
  <c r="E10" i="17"/>
  <c r="F10" i="17"/>
  <c r="G10" i="17"/>
  <c r="C11" i="17"/>
  <c r="D11" i="17"/>
  <c r="E11" i="17"/>
  <c r="F11" i="17"/>
  <c r="G11" i="17"/>
  <c r="C12" i="17"/>
  <c r="D12" i="17"/>
  <c r="E12" i="17"/>
  <c r="F12" i="17"/>
  <c r="G12" i="17"/>
  <c r="C13" i="17"/>
  <c r="D13" i="17"/>
  <c r="E13" i="17"/>
  <c r="F13" i="17"/>
  <c r="G13" i="17"/>
  <c r="B5" i="17"/>
  <c r="B6" i="17"/>
  <c r="B7" i="17"/>
  <c r="B8" i="17"/>
  <c r="B9" i="17"/>
  <c r="B10" i="17"/>
  <c r="B11" i="17"/>
  <c r="B12" i="17"/>
  <c r="B13" i="17"/>
  <c r="F3" i="16"/>
  <c r="F5" i="16"/>
  <c r="F6" i="16"/>
  <c r="F7" i="16"/>
  <c r="F8" i="16"/>
  <c r="F9" i="16"/>
  <c r="F10" i="16"/>
  <c r="F11" i="16"/>
  <c r="F12" i="16"/>
  <c r="F13" i="16"/>
  <c r="F4" i="16"/>
  <c r="G4" i="16"/>
  <c r="G5" i="16"/>
  <c r="G6" i="16"/>
  <c r="G7" i="16"/>
  <c r="G8" i="16"/>
  <c r="G9" i="16"/>
  <c r="G10" i="16"/>
  <c r="G11" i="16"/>
  <c r="G12" i="16"/>
  <c r="G13" i="16"/>
  <c r="G14" i="16"/>
  <c r="G3" i="16"/>
  <c r="N5" i="4" l="1"/>
  <c r="AA7" i="4" l="1"/>
  <c r="AB7" i="4"/>
  <c r="AC7" i="4"/>
  <c r="AD7" i="4"/>
  <c r="AE7" i="4"/>
  <c r="AA8" i="4"/>
  <c r="AB8" i="4"/>
  <c r="AC8" i="4"/>
  <c r="AD8" i="4"/>
  <c r="AE8" i="4"/>
  <c r="AA9" i="4"/>
  <c r="AB9" i="4"/>
  <c r="AC9" i="4"/>
  <c r="AD9" i="4"/>
  <c r="AE9" i="4"/>
  <c r="AA10" i="4"/>
  <c r="AB10" i="4"/>
  <c r="AC10" i="4"/>
  <c r="AD10" i="4"/>
  <c r="AE10" i="4"/>
  <c r="AA11" i="4"/>
  <c r="AB11" i="4"/>
  <c r="AC11" i="4"/>
  <c r="AD11" i="4"/>
  <c r="AE11" i="4"/>
  <c r="AA12" i="4"/>
  <c r="AB12" i="4"/>
  <c r="AC12" i="4"/>
  <c r="AD12" i="4"/>
  <c r="AE12" i="4"/>
  <c r="AA13" i="4"/>
  <c r="AB13" i="4"/>
  <c r="AC13" i="4"/>
  <c r="AD13" i="4"/>
  <c r="AE13" i="4"/>
  <c r="AA14" i="4"/>
  <c r="AB14" i="4"/>
  <c r="AC14" i="4"/>
  <c r="AD14" i="4"/>
  <c r="AE14" i="4"/>
  <c r="AA15" i="4"/>
  <c r="AB15" i="4"/>
  <c r="AC15" i="4"/>
  <c r="AD15" i="4"/>
  <c r="AE15" i="4"/>
  <c r="AA16" i="4"/>
  <c r="AB16" i="4"/>
  <c r="AC16" i="4"/>
  <c r="AD16" i="4"/>
  <c r="AE16" i="4"/>
  <c r="AA17" i="4"/>
  <c r="AB17" i="4"/>
  <c r="AC17" i="4"/>
  <c r="AD17" i="4"/>
  <c r="AE17" i="4"/>
  <c r="AA18" i="4"/>
  <c r="AB18" i="4"/>
  <c r="AC18" i="4"/>
  <c r="AD18" i="4"/>
  <c r="AE18" i="4"/>
  <c r="Z18" i="4"/>
  <c r="Z17" i="4"/>
  <c r="T18" i="4"/>
  <c r="O18" i="4"/>
  <c r="N18" i="4"/>
  <c r="Z9" i="4"/>
  <c r="Z10" i="4"/>
  <c r="Z11" i="4"/>
  <c r="Z12" i="4"/>
  <c r="Z13" i="4"/>
  <c r="Z14" i="4"/>
  <c r="Z15" i="4"/>
  <c r="Z16" i="4"/>
  <c r="Z8" i="4"/>
  <c r="Z7" i="4"/>
  <c r="T8" i="4" l="1"/>
  <c r="U8" i="4"/>
  <c r="V8" i="4"/>
  <c r="W8" i="4"/>
  <c r="X8" i="4"/>
  <c r="Y8" i="4"/>
  <c r="U9" i="4"/>
  <c r="V9" i="4"/>
  <c r="W9" i="4"/>
  <c r="X9" i="4"/>
  <c r="Y9" i="4"/>
  <c r="U10" i="4"/>
  <c r="V10" i="4"/>
  <c r="W10" i="4"/>
  <c r="X10" i="4"/>
  <c r="Y10" i="4"/>
  <c r="U11" i="4"/>
  <c r="V11" i="4"/>
  <c r="W11" i="4"/>
  <c r="X11" i="4"/>
  <c r="Y11" i="4"/>
  <c r="U12" i="4"/>
  <c r="V12" i="4"/>
  <c r="W12" i="4"/>
  <c r="X12" i="4"/>
  <c r="Y12" i="4"/>
  <c r="U13" i="4"/>
  <c r="V13" i="4"/>
  <c r="W13" i="4"/>
  <c r="X13" i="4"/>
  <c r="Y13" i="4"/>
  <c r="U14" i="4"/>
  <c r="V14" i="4"/>
  <c r="W14" i="4"/>
  <c r="X14" i="4"/>
  <c r="Y14" i="4"/>
  <c r="U15" i="4"/>
  <c r="V15" i="4"/>
  <c r="W15" i="4"/>
  <c r="X15" i="4"/>
  <c r="Y15" i="4"/>
  <c r="U16" i="4"/>
  <c r="V16" i="4"/>
  <c r="W16" i="4"/>
  <c r="X16" i="4"/>
  <c r="Y16" i="4"/>
  <c r="U17" i="4"/>
  <c r="V17" i="4"/>
  <c r="W17" i="4"/>
  <c r="X17" i="4"/>
  <c r="Y17" i="4"/>
  <c r="U18" i="4"/>
  <c r="V18" i="4"/>
  <c r="W18" i="4"/>
  <c r="X18" i="4"/>
  <c r="Y18" i="4"/>
  <c r="T9" i="4"/>
  <c r="T10" i="4"/>
  <c r="T11" i="4"/>
  <c r="T12" i="4"/>
  <c r="T13" i="4"/>
  <c r="T14" i="4"/>
  <c r="T15" i="4"/>
  <c r="T16" i="4"/>
  <c r="T17" i="4"/>
  <c r="N6" i="4" l="1"/>
  <c r="O6" i="4"/>
  <c r="P6" i="4"/>
  <c r="R6" i="4"/>
  <c r="S6" i="4"/>
  <c r="N7" i="4"/>
  <c r="O7" i="4"/>
  <c r="P7" i="4"/>
  <c r="R7" i="4"/>
  <c r="S7" i="4"/>
  <c r="N8" i="4"/>
  <c r="O8" i="4"/>
  <c r="P8" i="4"/>
  <c r="Q8" i="4"/>
  <c r="R8" i="4"/>
  <c r="S8" i="4"/>
  <c r="N9" i="4"/>
  <c r="O9" i="4"/>
  <c r="P9" i="4"/>
  <c r="Q9" i="4"/>
  <c r="R9" i="4"/>
  <c r="S9" i="4"/>
  <c r="N10" i="4"/>
  <c r="O10" i="4"/>
  <c r="P10" i="4"/>
  <c r="Q10" i="4"/>
  <c r="R10" i="4"/>
  <c r="S10" i="4"/>
  <c r="N11" i="4"/>
  <c r="O11" i="4"/>
  <c r="P11" i="4"/>
  <c r="Q11" i="4"/>
  <c r="R11" i="4"/>
  <c r="S11" i="4"/>
  <c r="N12" i="4"/>
  <c r="O12" i="4"/>
  <c r="P12" i="4"/>
  <c r="Q12" i="4"/>
  <c r="R12" i="4"/>
  <c r="S12" i="4"/>
  <c r="N13" i="4"/>
  <c r="O13" i="4"/>
  <c r="P13" i="4"/>
  <c r="Q13" i="4"/>
  <c r="R13" i="4"/>
  <c r="S13" i="4"/>
  <c r="N14" i="4"/>
  <c r="O14" i="4"/>
  <c r="P14" i="4"/>
  <c r="Q14" i="4"/>
  <c r="R14" i="4"/>
  <c r="S14" i="4"/>
  <c r="N15" i="4"/>
  <c r="O15" i="4"/>
  <c r="P15" i="4"/>
  <c r="Q15" i="4"/>
  <c r="R15" i="4"/>
  <c r="S15" i="4"/>
  <c r="N16" i="4"/>
  <c r="O16" i="4"/>
  <c r="P16" i="4"/>
  <c r="Q16" i="4"/>
  <c r="R16" i="4"/>
  <c r="S16" i="4"/>
  <c r="N17" i="4"/>
  <c r="O17" i="4"/>
  <c r="P17" i="4"/>
  <c r="Q17" i="4"/>
  <c r="R17" i="4"/>
  <c r="S17" i="4"/>
  <c r="P18" i="4"/>
  <c r="Q18" i="4"/>
  <c r="R18" i="4"/>
  <c r="S18" i="4"/>
  <c r="O5" i="4"/>
  <c r="P5" i="4"/>
  <c r="R5" i="4"/>
  <c r="S5" i="4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3" i="1"/>
</calcChain>
</file>

<file path=xl/sharedStrings.xml><?xml version="1.0" encoding="utf-8"?>
<sst xmlns="http://schemas.openxmlformats.org/spreadsheetml/2006/main" count="325" uniqueCount="107">
  <si>
    <t>Cotisants solidaires</t>
  </si>
  <si>
    <t>Total général</t>
  </si>
  <si>
    <t>Non cotisants solidaires</t>
  </si>
  <si>
    <t>Arboriculture</t>
  </si>
  <si>
    <t>Elevages</t>
  </si>
  <si>
    <t>Viticulture</t>
  </si>
  <si>
    <t>Grandes cultures</t>
  </si>
  <si>
    <t>Maraichage, pepiniere, autres cultures</t>
  </si>
  <si>
    <t>Evolution des installations en agriculture en Occitanie</t>
  </si>
  <si>
    <t>Evolution des installations en agriculture pour les cotisants solidaires en Occitanie</t>
  </si>
  <si>
    <t>Evolution des installations en agriculture pour les non cotisants solidaires en Occitanie</t>
  </si>
  <si>
    <t>Années</t>
  </si>
  <si>
    <t>Evolution des installations en agriculture pour les non cotisants solidaires de moins de 40 ans en Occitanie</t>
  </si>
  <si>
    <t>Evolution des installations en agriculture pour les cotisants solidaires de moins de 40 ans en Occitanie</t>
  </si>
  <si>
    <t>Part des installés de moins de 40 ans selon</t>
  </si>
  <si>
    <t>Moins de 30 ans</t>
  </si>
  <si>
    <t>30 à moins de 40 ans</t>
  </si>
  <si>
    <t>40 à moins de 55 ans</t>
  </si>
  <si>
    <t>55 à moins de 60 ans</t>
  </si>
  <si>
    <t>60 à moins de 65 ans</t>
  </si>
  <si>
    <t>65 ans et plus</t>
  </si>
  <si>
    <t>champ : non-salariés hors cotisants solidaires</t>
  </si>
  <si>
    <t>champ : non-salariés uniquement cotisants solidaires</t>
  </si>
  <si>
    <t>champ : ensemble des non-salariés</t>
  </si>
  <si>
    <t>Maraichage, pepiniere,
autres cultures</t>
  </si>
  <si>
    <t>Nombre moyen d'installations par an et par spécialisation en fonction de l'âge à l'installation - hors cotisants solidaires (moyenne 2021-2023)</t>
  </si>
  <si>
    <t>Total</t>
  </si>
  <si>
    <t>Nombre moyen d'installations agricoles par an par département en fonction de l'âge à l'installation (moyenne 2021-2023) hors cotisants solidaires</t>
  </si>
  <si>
    <t>09</t>
  </si>
  <si>
    <t>11</t>
  </si>
  <si>
    <t>12</t>
  </si>
  <si>
    <t>30</t>
  </si>
  <si>
    <t>31</t>
  </si>
  <si>
    <t>32</t>
  </si>
  <si>
    <t>34</t>
  </si>
  <si>
    <t>46</t>
  </si>
  <si>
    <t>48</t>
  </si>
  <si>
    <t>65</t>
  </si>
  <si>
    <t>66</t>
  </si>
  <si>
    <t>81</t>
  </si>
  <si>
    <t>82</t>
  </si>
  <si>
    <t>Effectif totaux des non-salariés en N-1</t>
  </si>
  <si>
    <t>Taux de renouvellement des non-salariés agricoles</t>
  </si>
  <si>
    <t>Taux de départ des non-salariés agricoles (lissage sur 3 ans)</t>
  </si>
  <si>
    <t>Taux de remplacement des non-salariés agricoles (lissage sur 3 ans)</t>
  </si>
  <si>
    <t>Taux de renouvellement, de départ et de remplacement des non salariés agricoles - hors cotisants solidaires</t>
  </si>
  <si>
    <t>Installation des non-salariés hors cotisants solidaires</t>
  </si>
  <si>
    <t xml:space="preserve">Evolution des surfaces totales à l'installation en agriculture en Occitanie - hors cotisants solidaires </t>
  </si>
  <si>
    <t>Surface moyenne à l'installation 2021-2023 en fonction de l'âge à l'installation en Occitanie - hors cotisants solidaires</t>
  </si>
  <si>
    <t>GAEC</t>
  </si>
  <si>
    <t>EARL</t>
  </si>
  <si>
    <t>SCEA</t>
  </si>
  <si>
    <t>Autres formes sociétaires</t>
  </si>
  <si>
    <t>Exploitation indidivuelle</t>
  </si>
  <si>
    <t>Evolution de la part des différents statuts dans les effectifs et les surfaces des installations</t>
  </si>
  <si>
    <t>Part dans les effectifs des installations</t>
  </si>
  <si>
    <t>Part dans les surfaces des installations</t>
  </si>
  <si>
    <t>Répartition des installés par statut en fonction de la spécialisation en Occitanie (période 2021-23) - hors cotisants solidaires</t>
  </si>
  <si>
    <t>Evolution des installés selon le régime maladie de la MSA en Occitanie</t>
  </si>
  <si>
    <t>exclusif</t>
  </si>
  <si>
    <t>principal</t>
  </si>
  <si>
    <t>secondaire</t>
  </si>
  <si>
    <t>Nombre exploitant 2024</t>
  </si>
  <si>
    <t>80 ans et plus</t>
  </si>
  <si>
    <t>Nombre exploitant 2021</t>
  </si>
  <si>
    <t>Nombre exploitant 2018</t>
  </si>
  <si>
    <t>Effectif et surfaces des non-salarié en 2021 (hors installation en 2021) et en 2024 (hors installation 2021, 2022, 2023 et 2024 et en classe d'âge 2021) hors cotisants solidaires</t>
  </si>
  <si>
    <t>Surface totale 2021</t>
  </si>
  <si>
    <t>Surface totale 2024</t>
  </si>
  <si>
    <t>Taux départ effectif</t>
  </si>
  <si>
    <t>Taux départ surface brute</t>
  </si>
  <si>
    <t>Age</t>
  </si>
  <si>
    <t>Effectif 2021</t>
  </si>
  <si>
    <t>Effectif 2024</t>
  </si>
  <si>
    <t>Taux de départ en 3 ans (2021-2024)</t>
  </si>
  <si>
    <t>Agrandissement des exploitations existantes (1)</t>
  </si>
  <si>
    <t>Installations (1)</t>
  </si>
  <si>
    <t>Changement d'usage ou de spécialisation (2)</t>
  </si>
  <si>
    <t>(1) les taux peuvent être supérieurs à 100 % si la surface consacrée à la spécialisation progresse</t>
  </si>
  <si>
    <t>(2) le taux est négatif si la surface consacrée à la spécialisation progresse</t>
  </si>
  <si>
    <t>60 ans et plus</t>
  </si>
  <si>
    <t>Evolution des effectifs non salariés et des installations annuelles dans les entreprises de travaux agricoles</t>
  </si>
  <si>
    <t>Effectifs non salariés</t>
  </si>
  <si>
    <t>Installations</t>
  </si>
  <si>
    <t>Estimation des parts d'utilisation de la surface libérée par les départs</t>
  </si>
  <si>
    <t>Nombre de salariés</t>
  </si>
  <si>
    <t>Nombre de salariés en CDI</t>
  </si>
  <si>
    <t>Nombre de salariés en CDD</t>
  </si>
  <si>
    <t>Nombre de salarié employé dans l'année en Occitanie, par type de contrat pour le risque ATEXA Entreprises de travaux agricoles</t>
  </si>
  <si>
    <t>champ : ensemble des salariés</t>
  </si>
  <si>
    <t>Cultures spécialisées et champignonnières</t>
  </si>
  <si>
    <t>25 à 30 ans</t>
  </si>
  <si>
    <t>-20 ans</t>
  </si>
  <si>
    <t>20 à 25 ans</t>
  </si>
  <si>
    <t>30 à 35 ans</t>
  </si>
  <si>
    <t>35 à 40 ans</t>
  </si>
  <si>
    <t>40 à 45 ans</t>
  </si>
  <si>
    <t>45 à 50 ans</t>
  </si>
  <si>
    <t>50 à 55 ans</t>
  </si>
  <si>
    <t>55 à 60 ans</t>
  </si>
  <si>
    <t>60 à 65 ans</t>
  </si>
  <si>
    <t>65 à 70 ans</t>
  </si>
  <si>
    <t>70 à 75 ans</t>
  </si>
  <si>
    <t>75 à 80 ans</t>
  </si>
  <si>
    <t>Effectif des non-salarié agricoles en 2018, 2021 et 2024 par classe d'âge - hors cotisants solidaires</t>
  </si>
  <si>
    <t>Source : MSA, traitements Sriset</t>
  </si>
  <si>
    <t>70 ans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</si>
</sst>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arianne"/>
      <family val="3"/>
    </font>
    <font>
      <sz val="10"/>
      <color rgb="FF000000"/>
      <name val="Marianne"/>
      <family val="3"/>
    </font>
    <font>
      <b/>
      <sz val="10"/>
      <color theme="1"/>
      <name val="Marianne"/>
      <family val="3"/>
    </font>
    <font>
      <sz val="9"/>
      <color theme="1"/>
      <name val="Marianne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1" applyFont="1" applyBorder="1" applyAlignment="1">
      <alignment horizontal="left"/>
    </xf>
    <xf numFmtId="9" fontId="3" fillId="0" borderId="0" xfId="2" applyFont="1"/>
    <xf numFmtId="9" fontId="3" fillId="0" borderId="0" xfId="2" applyNumberFormat="1" applyFont="1"/>
    <xf numFmtId="0" fontId="5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9" fontId="3" fillId="0" borderId="1" xfId="2" applyFont="1" applyBorder="1"/>
    <xf numFmtId="0" fontId="6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164" fontId="3" fillId="0" borderId="1" xfId="2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3" fontId="3" fillId="0" borderId="0" xfId="2" applyNumberFormat="1" applyFont="1"/>
    <xf numFmtId="0" fontId="3" fillId="0" borderId="1" xfId="0" quotePrefix="1" applyFont="1" applyBorder="1"/>
    <xf numFmtId="3" fontId="3" fillId="0" borderId="1" xfId="0" applyNumberFormat="1" applyFont="1" applyFill="1" applyBorder="1"/>
    <xf numFmtId="43" fontId="3" fillId="0" borderId="0" xfId="3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Milliers" xfId="3" builtinId="3"/>
    <cellStyle name="Normal" xfId="0" builtinId="0"/>
    <cellStyle name="Normal 2" xfId="1" xr:uid="{31F6BC90-E3F9-4ADE-99CA-462CFCA6C9B3}"/>
    <cellStyle name="Pourcentage" xfId="2" builtinId="5"/>
  </cellStyles>
  <dxfs count="0"/>
  <tableStyles count="0" defaultTableStyle="TableStyleMedium2" defaultPivotStyle="PivotStyleLight16"/>
  <colors>
    <mruColors>
      <color rgb="FFFFC000"/>
      <color rgb="FF660066"/>
      <color rgb="FFED7D31"/>
      <color rgb="FF6666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Evolution des installations en agriculture en Occitanie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1'!$B$2</c:f>
              <c:strCache>
                <c:ptCount val="1"/>
                <c:pt idx="0">
                  <c:v>Non cotisants solidaires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1'!$B$3:$B$16</c:f>
              <c:numCache>
                <c:formatCode>#,##0</c:formatCode>
                <c:ptCount val="14"/>
                <c:pt idx="0">
                  <c:v>1588</c:v>
                </c:pt>
                <c:pt idx="1">
                  <c:v>1587</c:v>
                </c:pt>
                <c:pt idx="2">
                  <c:v>1667</c:v>
                </c:pt>
                <c:pt idx="3">
                  <c:v>1872</c:v>
                </c:pt>
                <c:pt idx="4">
                  <c:v>1716</c:v>
                </c:pt>
                <c:pt idx="5">
                  <c:v>1623</c:v>
                </c:pt>
                <c:pt idx="6">
                  <c:v>1864</c:v>
                </c:pt>
                <c:pt idx="7">
                  <c:v>1900</c:v>
                </c:pt>
                <c:pt idx="8">
                  <c:v>1898</c:v>
                </c:pt>
                <c:pt idx="9">
                  <c:v>1904</c:v>
                </c:pt>
                <c:pt idx="10">
                  <c:v>1807</c:v>
                </c:pt>
                <c:pt idx="11">
                  <c:v>1921</c:v>
                </c:pt>
                <c:pt idx="12">
                  <c:v>1956</c:v>
                </c:pt>
                <c:pt idx="13">
                  <c:v>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C-4F4F-9386-4F2C24F6AF1B}"/>
            </c:ext>
          </c:extLst>
        </c:ser>
        <c:ser>
          <c:idx val="1"/>
          <c:order val="1"/>
          <c:tx>
            <c:strRef>
              <c:f>'Graphique 1'!$C$2</c:f>
              <c:strCache>
                <c:ptCount val="1"/>
                <c:pt idx="0">
                  <c:v>Cotisants solidaires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1'!$C$3:$C$16</c:f>
              <c:numCache>
                <c:formatCode>#,##0</c:formatCode>
                <c:ptCount val="14"/>
                <c:pt idx="0">
                  <c:v>881</c:v>
                </c:pt>
                <c:pt idx="1">
                  <c:v>843</c:v>
                </c:pt>
                <c:pt idx="2">
                  <c:v>778</c:v>
                </c:pt>
                <c:pt idx="3">
                  <c:v>752</c:v>
                </c:pt>
                <c:pt idx="4">
                  <c:v>789</c:v>
                </c:pt>
                <c:pt idx="5">
                  <c:v>875</c:v>
                </c:pt>
                <c:pt idx="6">
                  <c:v>804</c:v>
                </c:pt>
                <c:pt idx="7">
                  <c:v>669</c:v>
                </c:pt>
                <c:pt idx="8">
                  <c:v>701</c:v>
                </c:pt>
                <c:pt idx="9">
                  <c:v>791</c:v>
                </c:pt>
                <c:pt idx="10">
                  <c:v>782</c:v>
                </c:pt>
                <c:pt idx="11">
                  <c:v>926</c:v>
                </c:pt>
                <c:pt idx="12">
                  <c:v>813</c:v>
                </c:pt>
                <c:pt idx="13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C-4F4F-9386-4F2C24F6AF1B}"/>
            </c:ext>
          </c:extLst>
        </c:ser>
        <c:ser>
          <c:idx val="2"/>
          <c:order val="2"/>
          <c:tx>
            <c:strRef>
              <c:f>'Graphique 1'!$D$2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1'!$D$3:$D$16</c:f>
              <c:numCache>
                <c:formatCode>#,##0</c:formatCode>
                <c:ptCount val="14"/>
                <c:pt idx="0">
                  <c:v>2469</c:v>
                </c:pt>
                <c:pt idx="1">
                  <c:v>2430</c:v>
                </c:pt>
                <c:pt idx="2">
                  <c:v>2445</c:v>
                </c:pt>
                <c:pt idx="3">
                  <c:v>2624</c:v>
                </c:pt>
                <c:pt idx="4">
                  <c:v>2505</c:v>
                </c:pt>
                <c:pt idx="5">
                  <c:v>2498</c:v>
                </c:pt>
                <c:pt idx="6">
                  <c:v>2668</c:v>
                </c:pt>
                <c:pt idx="7">
                  <c:v>2569</c:v>
                </c:pt>
                <c:pt idx="8">
                  <c:v>2599</c:v>
                </c:pt>
                <c:pt idx="9">
                  <c:v>2695</c:v>
                </c:pt>
                <c:pt idx="10">
                  <c:v>2589</c:v>
                </c:pt>
                <c:pt idx="11">
                  <c:v>2847</c:v>
                </c:pt>
                <c:pt idx="12">
                  <c:v>2769</c:v>
                </c:pt>
                <c:pt idx="13">
                  <c:v>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C-4F4F-9386-4F2C24F6A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270687"/>
        <c:axId val="2021272351"/>
      </c:lineChart>
      <c:catAx>
        <c:axId val="202127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21272351"/>
        <c:crosses val="autoZero"/>
        <c:auto val="1"/>
        <c:lblAlgn val="ctr"/>
        <c:lblOffset val="100"/>
        <c:noMultiLvlLbl val="0"/>
      </c:catAx>
      <c:valAx>
        <c:axId val="202127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2127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35704630454688"/>
          <c:y val="0.91191258987363422"/>
          <c:w val="0.62756754135525206"/>
          <c:h val="6.1353909708654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Taux de remplacement des non-salariés agricoles - hors cotisants solidaires - (lissage sur 3 ans)</a:t>
            </a:r>
          </a:p>
        </c:rich>
      </c:tx>
      <c:layout>
        <c:manualLayout>
          <c:xMode val="edge"/>
          <c:yMode val="edge"/>
          <c:x val="0.12852068904279881"/>
          <c:y val="9.02707674361217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35648554068E-2"/>
          <c:y val="0.15419345926411152"/>
          <c:w val="0.9216059300525633"/>
          <c:h val="0.61072208928043592"/>
        </c:manualLayout>
      </c:layout>
      <c:lineChart>
        <c:grouping val="standard"/>
        <c:varyColors val="0"/>
        <c:ser>
          <c:idx val="13"/>
          <c:order val="0"/>
          <c:tx>
            <c:strRef>
              <c:f>'Graphique 8 ,9 ,10'!$Z$3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,10'!$A$7:$A$18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'Graphique 8 ,9 ,10'!$Z$7:$Z$18</c:f>
              <c:numCache>
                <c:formatCode>0.0%</c:formatCode>
                <c:ptCount val="12"/>
                <c:pt idx="0">
                  <c:v>0.45962732919254656</c:v>
                </c:pt>
                <c:pt idx="1">
                  <c:v>0.56343283582089554</c:v>
                </c:pt>
                <c:pt idx="2">
                  <c:v>0.53973509933774833</c:v>
                </c:pt>
                <c:pt idx="3">
                  <c:v>0.5</c:v>
                </c:pt>
                <c:pt idx="4">
                  <c:v>0.41935483870967744</c:v>
                </c:pt>
                <c:pt idx="5">
                  <c:v>0.58606557377049184</c:v>
                </c:pt>
                <c:pt idx="6">
                  <c:v>0.67924528301886788</c:v>
                </c:pt>
                <c:pt idx="7">
                  <c:v>0.80341880341880345</c:v>
                </c:pt>
                <c:pt idx="8">
                  <c:v>0.81222707423580787</c:v>
                </c:pt>
                <c:pt idx="9">
                  <c:v>1.1964285714285714</c:v>
                </c:pt>
                <c:pt idx="10">
                  <c:v>1.375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3-4D1B-87FD-97EAC8833345}"/>
            </c:ext>
          </c:extLst>
        </c:ser>
        <c:ser>
          <c:idx val="14"/>
          <c:order val="1"/>
          <c:tx>
            <c:strRef>
              <c:f>'Graphique 8 ,9 ,10'!$AA$3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,10'!$A$7:$A$18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'Graphique 8 ,9 ,10'!$AA$7:$AA$18</c:f>
              <c:numCache>
                <c:formatCode>0.0%</c:formatCode>
                <c:ptCount val="12"/>
                <c:pt idx="0">
                  <c:v>0.56641386782231851</c:v>
                </c:pt>
                <c:pt idx="1">
                  <c:v>0.64301230992034752</c:v>
                </c:pt>
                <c:pt idx="2">
                  <c:v>0.69308780357619426</c:v>
                </c:pt>
                <c:pt idx="3">
                  <c:v>0.65876530346444384</c:v>
                </c:pt>
                <c:pt idx="4">
                  <c:v>0.58081705150976914</c:v>
                </c:pt>
                <c:pt idx="5">
                  <c:v>0.67336561743341405</c:v>
                </c:pt>
                <c:pt idx="6">
                  <c:v>0.7117291414752116</c:v>
                </c:pt>
                <c:pt idx="7">
                  <c:v>0.81117318435754193</c:v>
                </c:pt>
                <c:pt idx="8">
                  <c:v>0.77408008658008653</c:v>
                </c:pt>
                <c:pt idx="9">
                  <c:v>0.8081035453010692</c:v>
                </c:pt>
                <c:pt idx="10">
                  <c:v>0.80311024715356849</c:v>
                </c:pt>
                <c:pt idx="11">
                  <c:v>0.65883644346871573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3-4D1B-87FD-97EAC8833345}"/>
            </c:ext>
          </c:extLst>
        </c:ser>
        <c:ser>
          <c:idx val="15"/>
          <c:order val="2"/>
          <c:tx>
            <c:strRef>
              <c:f>'Graphique 8 ,9 ,10'!$AB$3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,10'!$A$7:$A$18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'Graphique 8 ,9 ,10'!$AB$7:$AB$18</c:f>
              <c:numCache>
                <c:formatCode>0.0%</c:formatCode>
                <c:ptCount val="12"/>
                <c:pt idx="0">
                  <c:v>1.8448687350835322</c:v>
                </c:pt>
                <c:pt idx="1">
                  <c:v>1.6156787762906311</c:v>
                </c:pt>
                <c:pt idx="2">
                  <c:v>0.84722222222222221</c:v>
                </c:pt>
                <c:pt idx="3">
                  <c:v>0.71060842433697347</c:v>
                </c:pt>
                <c:pt idx="4">
                  <c:v>0.51635111876075734</c:v>
                </c:pt>
                <c:pt idx="5">
                  <c:v>0.50167037861915365</c:v>
                </c:pt>
                <c:pt idx="6">
                  <c:v>0.52378255945639862</c:v>
                </c:pt>
                <c:pt idx="7">
                  <c:v>0.57514267596702595</c:v>
                </c:pt>
                <c:pt idx="8">
                  <c:v>0.56861457649376235</c:v>
                </c:pt>
                <c:pt idx="9">
                  <c:v>0.56655052264808359</c:v>
                </c:pt>
                <c:pt idx="10">
                  <c:v>0.67220902612826605</c:v>
                </c:pt>
                <c:pt idx="11">
                  <c:v>0.66820276497695852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3-4D1B-87FD-97EAC8833345}"/>
            </c:ext>
          </c:extLst>
        </c:ser>
        <c:ser>
          <c:idx val="16"/>
          <c:order val="3"/>
          <c:tx>
            <c:strRef>
              <c:f>'Graphique 8 ,9 ,10'!$AC$3</c:f>
              <c:strCache>
                <c:ptCount val="1"/>
                <c:pt idx="0">
                  <c:v>Maraichage, pepiniere,
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,10'!$A$7:$A$18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'Graphique 8 ,9 ,10'!$AC$7:$AC$18</c:f>
              <c:numCache>
                <c:formatCode>0.0%</c:formatCode>
                <c:ptCount val="12"/>
                <c:pt idx="0">
                  <c:v>0.44964871194379391</c:v>
                </c:pt>
                <c:pt idx="1">
                  <c:v>0.64480000000000004</c:v>
                </c:pt>
                <c:pt idx="2">
                  <c:v>0.62640901771336555</c:v>
                </c:pt>
                <c:pt idx="3">
                  <c:v>0.8764044943820225</c:v>
                </c:pt>
                <c:pt idx="4">
                  <c:v>0.66194690265486722</c:v>
                </c:pt>
                <c:pt idx="5">
                  <c:v>1.004566210045662</c:v>
                </c:pt>
                <c:pt idx="6">
                  <c:v>1.1990291262135921</c:v>
                </c:pt>
                <c:pt idx="7">
                  <c:v>1.9963898916967509</c:v>
                </c:pt>
                <c:pt idx="8">
                  <c:v>2.191011235955056</c:v>
                </c:pt>
                <c:pt idx="9">
                  <c:v>2.8296943231441047</c:v>
                </c:pt>
                <c:pt idx="10">
                  <c:v>2.3720136518771331</c:v>
                </c:pt>
                <c:pt idx="11">
                  <c:v>1.3643724696356276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B3-4D1B-87FD-97EAC8833345}"/>
            </c:ext>
          </c:extLst>
        </c:ser>
        <c:ser>
          <c:idx val="17"/>
          <c:order val="4"/>
          <c:tx>
            <c:strRef>
              <c:f>'Graphique 8 ,9 ,10'!$AD$3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,10'!$A$7:$A$18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'Graphique 8 ,9 ,10'!$AD$7:$AD$18</c:f>
              <c:numCache>
                <c:formatCode>0.0%</c:formatCode>
                <c:ptCount val="12"/>
                <c:pt idx="0">
                  <c:v>0.41113585746102449</c:v>
                </c:pt>
                <c:pt idx="1">
                  <c:v>0.61338718984420082</c:v>
                </c:pt>
                <c:pt idx="2">
                  <c:v>0.7240121580547112</c:v>
                </c:pt>
                <c:pt idx="3">
                  <c:v>0.82145236508994002</c:v>
                </c:pt>
                <c:pt idx="4">
                  <c:v>0.51270815074496057</c:v>
                </c:pt>
                <c:pt idx="5">
                  <c:v>0.60550458715596334</c:v>
                </c:pt>
                <c:pt idx="6">
                  <c:v>0.5708460754332314</c:v>
                </c:pt>
                <c:pt idx="7">
                  <c:v>0.77545515846257584</c:v>
                </c:pt>
                <c:pt idx="8">
                  <c:v>0.63631156930125998</c:v>
                </c:pt>
                <c:pt idx="9">
                  <c:v>0.60462555066079293</c:v>
                </c:pt>
                <c:pt idx="10">
                  <c:v>0.54973262032085557</c:v>
                </c:pt>
                <c:pt idx="11">
                  <c:v>0.47098001902949571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B3-4D1B-87FD-97EAC8833345}"/>
            </c:ext>
          </c:extLst>
        </c:ser>
        <c:ser>
          <c:idx val="18"/>
          <c:order val="5"/>
          <c:tx>
            <c:strRef>
              <c:f>'Graphique 8 ,9 ,10'!$AE$3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8 ,9 ,10'!$A$7:$A$18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'Graphique 8 ,9 ,10'!$AE$7:$AE$18</c:f>
              <c:numCache>
                <c:formatCode>0.0%</c:formatCode>
                <c:ptCount val="12"/>
                <c:pt idx="0">
                  <c:v>0.57267888823181545</c:v>
                </c:pt>
                <c:pt idx="1">
                  <c:v>0.70296215030170051</c:v>
                </c:pt>
                <c:pt idx="2">
                  <c:v>0.71061528059499657</c:v>
                </c:pt>
                <c:pt idx="3">
                  <c:v>0.70772782833084336</c:v>
                </c:pt>
                <c:pt idx="4">
                  <c:v>0.55145733969263377</c:v>
                </c:pt>
                <c:pt idx="5">
                  <c:v>0.63668597092542256</c:v>
                </c:pt>
                <c:pt idx="6">
                  <c:v>0.6629976580796253</c:v>
                </c:pt>
                <c:pt idx="7">
                  <c:v>0.7973709970633478</c:v>
                </c:pt>
                <c:pt idx="8">
                  <c:v>0.75177590135370598</c:v>
                </c:pt>
                <c:pt idx="9">
                  <c:v>0.78200499861149686</c:v>
                </c:pt>
                <c:pt idx="10">
                  <c:v>0.79087240851537499</c:v>
                </c:pt>
                <c:pt idx="11">
                  <c:v>0.66279329608938542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B3-4D1B-87FD-97EAC883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46057764229933"/>
          <c:y val="0.84310987442359175"/>
          <c:w val="0.70239544878136417"/>
          <c:h val="0.15623126056611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Evolution des surfaces</a:t>
            </a:r>
            <a:r>
              <a:rPr lang="fr-FR" baseline="0"/>
              <a:t> totales à l'</a:t>
            </a:r>
            <a:r>
              <a:rPr lang="fr-FR"/>
              <a:t>installation en agriculture en Occitanie par spécialisation - </a:t>
            </a:r>
            <a:r>
              <a:rPr lang="fr-FR" sz="1400" b="0" i="0" u="none" strike="noStrike" baseline="0">
                <a:effectLst/>
              </a:rPr>
              <a:t>hors cotisants solidaires </a:t>
            </a:r>
            <a:endParaRPr lang="fr-FR"/>
          </a:p>
        </c:rich>
      </c:tx>
      <c:layout>
        <c:manualLayout>
          <c:xMode val="edge"/>
          <c:yMode val="edge"/>
          <c:x val="0.13466604717888525"/>
          <c:y val="1.0604453870625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6496144503E-2"/>
          <c:y val="0.1881492437754673"/>
          <c:w val="0.91805412910342732"/>
          <c:h val="0.5729934341452281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11'!$B$2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11'!$A$3:$A$16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11'!$B$3:$B$16</c:f>
              <c:numCache>
                <c:formatCode>#,##0</c:formatCode>
                <c:ptCount val="14"/>
                <c:pt idx="0">
                  <c:v>743.77</c:v>
                </c:pt>
                <c:pt idx="1">
                  <c:v>863.83</c:v>
                </c:pt>
                <c:pt idx="2">
                  <c:v>511.06</c:v>
                </c:pt>
                <c:pt idx="3">
                  <c:v>774.58</c:v>
                </c:pt>
                <c:pt idx="4">
                  <c:v>819.98</c:v>
                </c:pt>
                <c:pt idx="5">
                  <c:v>538.97</c:v>
                </c:pt>
                <c:pt idx="6">
                  <c:v>686.97</c:v>
                </c:pt>
                <c:pt idx="7">
                  <c:v>857.18</c:v>
                </c:pt>
                <c:pt idx="8">
                  <c:v>1179.33</c:v>
                </c:pt>
                <c:pt idx="9">
                  <c:v>967.9</c:v>
                </c:pt>
                <c:pt idx="10">
                  <c:v>748.4</c:v>
                </c:pt>
                <c:pt idx="11">
                  <c:v>1059.8800000000001</c:v>
                </c:pt>
                <c:pt idx="12">
                  <c:v>996.97</c:v>
                </c:pt>
                <c:pt idx="13">
                  <c:v>1087.33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F36-B4BB-8C15C1BB2E92}"/>
            </c:ext>
          </c:extLst>
        </c:ser>
        <c:ser>
          <c:idx val="1"/>
          <c:order val="1"/>
          <c:tx>
            <c:strRef>
              <c:f>'Graphique 11'!$C$2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11'!$A$3:$A$16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11'!$C$3:$C$16</c:f>
              <c:numCache>
                <c:formatCode>#,##0</c:formatCode>
                <c:ptCount val="14"/>
                <c:pt idx="0">
                  <c:v>35865.730000000003</c:v>
                </c:pt>
                <c:pt idx="1">
                  <c:v>36515.050000000003</c:v>
                </c:pt>
                <c:pt idx="2">
                  <c:v>38243.56</c:v>
                </c:pt>
                <c:pt idx="3">
                  <c:v>39051.199999999997</c:v>
                </c:pt>
                <c:pt idx="4">
                  <c:v>35037.199999999997</c:v>
                </c:pt>
                <c:pt idx="5">
                  <c:v>36611.1</c:v>
                </c:pt>
                <c:pt idx="6">
                  <c:v>45081.93</c:v>
                </c:pt>
                <c:pt idx="7">
                  <c:v>43762.68</c:v>
                </c:pt>
                <c:pt idx="8">
                  <c:v>43836.71</c:v>
                </c:pt>
                <c:pt idx="9">
                  <c:v>39582.879999999997</c:v>
                </c:pt>
                <c:pt idx="10">
                  <c:v>39398.230000000003</c:v>
                </c:pt>
                <c:pt idx="11">
                  <c:v>40082.26</c:v>
                </c:pt>
                <c:pt idx="12">
                  <c:v>38675.1</c:v>
                </c:pt>
                <c:pt idx="13">
                  <c:v>46473.48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F36-B4BB-8C15C1BB2E92}"/>
            </c:ext>
          </c:extLst>
        </c:ser>
        <c:ser>
          <c:idx val="2"/>
          <c:order val="2"/>
          <c:tx>
            <c:strRef>
              <c:f>'Graphique 11'!$D$2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11'!$A$3:$A$16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11'!$D$3:$D$16</c:f>
              <c:numCache>
                <c:formatCode>#,##0</c:formatCode>
                <c:ptCount val="14"/>
                <c:pt idx="0">
                  <c:v>10897.01</c:v>
                </c:pt>
                <c:pt idx="1">
                  <c:v>10262.870000000001</c:v>
                </c:pt>
                <c:pt idx="2">
                  <c:v>10299.27</c:v>
                </c:pt>
                <c:pt idx="3">
                  <c:v>13317.43</c:v>
                </c:pt>
                <c:pt idx="4">
                  <c:v>13162.04</c:v>
                </c:pt>
                <c:pt idx="5">
                  <c:v>11672.08</c:v>
                </c:pt>
                <c:pt idx="6">
                  <c:v>13586.44</c:v>
                </c:pt>
                <c:pt idx="7">
                  <c:v>14577.64</c:v>
                </c:pt>
                <c:pt idx="8">
                  <c:v>12453.64</c:v>
                </c:pt>
                <c:pt idx="9">
                  <c:v>13293.64</c:v>
                </c:pt>
                <c:pt idx="10">
                  <c:v>14976.66</c:v>
                </c:pt>
                <c:pt idx="11">
                  <c:v>12168.65</c:v>
                </c:pt>
                <c:pt idx="12">
                  <c:v>15354.91</c:v>
                </c:pt>
                <c:pt idx="13">
                  <c:v>16741.13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D5-4F36-B4BB-8C15C1BB2E92}"/>
            </c:ext>
          </c:extLst>
        </c:ser>
        <c:ser>
          <c:idx val="3"/>
          <c:order val="3"/>
          <c:tx>
            <c:strRef>
              <c:f>'Graphique 11'!$E$2</c:f>
              <c:strCache>
                <c:ptCount val="1"/>
                <c:pt idx="0">
                  <c:v>Maraichage, pepiniere, 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11'!$A$3:$A$16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11'!$E$3:$E$16</c:f>
              <c:numCache>
                <c:formatCode>#,##0</c:formatCode>
                <c:ptCount val="14"/>
                <c:pt idx="0">
                  <c:v>897.07</c:v>
                </c:pt>
                <c:pt idx="1">
                  <c:v>894.94</c:v>
                </c:pt>
                <c:pt idx="2">
                  <c:v>532.46</c:v>
                </c:pt>
                <c:pt idx="3">
                  <c:v>927.03</c:v>
                </c:pt>
                <c:pt idx="4">
                  <c:v>635.03</c:v>
                </c:pt>
                <c:pt idx="5">
                  <c:v>809.39</c:v>
                </c:pt>
                <c:pt idx="6">
                  <c:v>724.09</c:v>
                </c:pt>
                <c:pt idx="7">
                  <c:v>988.36</c:v>
                </c:pt>
                <c:pt idx="8">
                  <c:v>1292.56</c:v>
                </c:pt>
                <c:pt idx="9">
                  <c:v>858.14</c:v>
                </c:pt>
                <c:pt idx="10">
                  <c:v>1246.48</c:v>
                </c:pt>
                <c:pt idx="11">
                  <c:v>1455.85</c:v>
                </c:pt>
                <c:pt idx="12">
                  <c:v>1494.44</c:v>
                </c:pt>
                <c:pt idx="13">
                  <c:v>1174.72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D5-4F36-B4BB-8C15C1BB2E92}"/>
            </c:ext>
          </c:extLst>
        </c:ser>
        <c:ser>
          <c:idx val="4"/>
          <c:order val="4"/>
          <c:tx>
            <c:strRef>
              <c:f>'Graphique 11'!$F$2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11'!$A$3:$A$16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11'!$F$3:$F$16</c:f>
              <c:numCache>
                <c:formatCode>#,##0</c:formatCode>
                <c:ptCount val="14"/>
                <c:pt idx="0">
                  <c:v>4739.26</c:v>
                </c:pt>
                <c:pt idx="1">
                  <c:v>4674.6400000000003</c:v>
                </c:pt>
                <c:pt idx="2">
                  <c:v>6090.06</c:v>
                </c:pt>
                <c:pt idx="3">
                  <c:v>6312.71</c:v>
                </c:pt>
                <c:pt idx="4">
                  <c:v>5879.26</c:v>
                </c:pt>
                <c:pt idx="5">
                  <c:v>6111.84</c:v>
                </c:pt>
                <c:pt idx="6">
                  <c:v>5746.57</c:v>
                </c:pt>
                <c:pt idx="7">
                  <c:v>5373.81</c:v>
                </c:pt>
                <c:pt idx="8">
                  <c:v>5341.63</c:v>
                </c:pt>
                <c:pt idx="9">
                  <c:v>5870.79</c:v>
                </c:pt>
                <c:pt idx="10">
                  <c:v>4925.26</c:v>
                </c:pt>
                <c:pt idx="11">
                  <c:v>5609.84</c:v>
                </c:pt>
                <c:pt idx="12">
                  <c:v>5021.87</c:v>
                </c:pt>
                <c:pt idx="13">
                  <c:v>5101.0200000000004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D5-4F36-B4BB-8C15C1BB2E92}"/>
            </c:ext>
          </c:extLst>
        </c:ser>
        <c:ser>
          <c:idx val="5"/>
          <c:order val="5"/>
          <c:tx>
            <c:strRef>
              <c:f>'Graphique 11'!$G$2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11'!$A$3:$A$16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11'!$G$3:$G$16</c:f>
              <c:numCache>
                <c:formatCode>#,##0</c:formatCode>
                <c:ptCount val="14"/>
                <c:pt idx="0">
                  <c:v>53142.84</c:v>
                </c:pt>
                <c:pt idx="1">
                  <c:v>53211.33</c:v>
                </c:pt>
                <c:pt idx="2">
                  <c:v>55676.41</c:v>
                </c:pt>
                <c:pt idx="3">
                  <c:v>60382.95</c:v>
                </c:pt>
                <c:pt idx="4">
                  <c:v>55533.51</c:v>
                </c:pt>
                <c:pt idx="5">
                  <c:v>55743.38</c:v>
                </c:pt>
                <c:pt idx="6">
                  <c:v>65826</c:v>
                </c:pt>
                <c:pt idx="7">
                  <c:v>65559.67</c:v>
                </c:pt>
                <c:pt idx="8">
                  <c:v>64103.87</c:v>
                </c:pt>
                <c:pt idx="9">
                  <c:v>60573.35</c:v>
                </c:pt>
                <c:pt idx="10">
                  <c:v>61295.03</c:v>
                </c:pt>
                <c:pt idx="11">
                  <c:v>60376.480000000003</c:v>
                </c:pt>
                <c:pt idx="12">
                  <c:v>61543.29</c:v>
                </c:pt>
                <c:pt idx="13">
                  <c:v>70577.679999999993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D5-4F36-B4BB-8C15C1BB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Unité : ha </a:t>
                </a:r>
              </a:p>
            </c:rich>
          </c:tx>
          <c:layout>
            <c:manualLayout>
              <c:xMode val="edge"/>
              <c:yMode val="edge"/>
              <c:x val="0"/>
              <c:y val="9.94903650626014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85117598070891"/>
          <c:y val="0.86343239353145362"/>
          <c:w val="0.71634698429336274"/>
          <c:h val="0.12596309872718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Surface moyenne à l'installation 2021-2023 en fonction de l'âge à l'installation en Occitanie - hors cotisants solidaires</a:t>
            </a:r>
          </a:p>
        </c:rich>
      </c:tx>
      <c:layout>
        <c:manualLayout>
          <c:xMode val="edge"/>
          <c:yMode val="edge"/>
          <c:x val="0.16444118288740356"/>
          <c:y val="1.7968972703154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300296845765816E-2"/>
          <c:y val="0.16716049362851931"/>
          <c:w val="0.92890709190318477"/>
          <c:h val="0.526455475526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12'!$A$3</c:f>
              <c:strCache>
                <c:ptCount val="1"/>
                <c:pt idx="0">
                  <c:v>Moins de 30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'Graphique 12'!$B$2:$G$2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12'!$B$3:$G$3</c:f>
              <c:numCache>
                <c:formatCode>#,##0</c:formatCode>
                <c:ptCount val="6"/>
                <c:pt idx="0">
                  <c:v>15.415999999999949</c:v>
                </c:pt>
                <c:pt idx="1">
                  <c:v>49.512897384305788</c:v>
                </c:pt>
                <c:pt idx="2">
                  <c:v>52.233864406779674</c:v>
                </c:pt>
                <c:pt idx="3">
                  <c:v>8.6063865546218512</c:v>
                </c:pt>
                <c:pt idx="4">
                  <c:v>16.812500000000043</c:v>
                </c:pt>
                <c:pt idx="5">
                  <c:v>40.759439999999969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9-4FC0-9E93-24E082AB15D8}"/>
            </c:ext>
          </c:extLst>
        </c:ser>
        <c:ser>
          <c:idx val="1"/>
          <c:order val="1"/>
          <c:tx>
            <c:strRef>
              <c:f>'Graphique 12'!$A$4</c:f>
              <c:strCache>
                <c:ptCount val="1"/>
                <c:pt idx="0">
                  <c:v>30 à moins de 40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12'!$B$2:$G$2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12'!$B$4:$G$4</c:f>
              <c:numCache>
                <c:formatCode>#,##0</c:formatCode>
                <c:ptCount val="6"/>
                <c:pt idx="0">
                  <c:v>14.227124999999983</c:v>
                </c:pt>
                <c:pt idx="1">
                  <c:v>40.281461377870507</c:v>
                </c:pt>
                <c:pt idx="2">
                  <c:v>43.783458904109601</c:v>
                </c:pt>
                <c:pt idx="3">
                  <c:v>5.0064031620553422</c:v>
                </c:pt>
                <c:pt idx="4">
                  <c:v>15.930507812499966</c:v>
                </c:pt>
                <c:pt idx="5">
                  <c:v>31.461343121261521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9-4FC0-9E93-24E082AB15D8}"/>
            </c:ext>
          </c:extLst>
        </c:ser>
        <c:ser>
          <c:idx val="2"/>
          <c:order val="2"/>
          <c:tx>
            <c:strRef>
              <c:f>'Graphique 12'!$A$5</c:f>
              <c:strCache>
                <c:ptCount val="1"/>
                <c:pt idx="0">
                  <c:v>40 à moins de 55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12'!$B$2:$G$2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12'!$B$5:$G$5</c:f>
              <c:numCache>
                <c:formatCode>#,##0</c:formatCode>
                <c:ptCount val="6"/>
                <c:pt idx="0">
                  <c:v>6.7212820512820386</c:v>
                </c:pt>
                <c:pt idx="1">
                  <c:v>33.394254143646464</c:v>
                </c:pt>
                <c:pt idx="2">
                  <c:v>34.766259259259222</c:v>
                </c:pt>
                <c:pt idx="3">
                  <c:v>6.072610619469029</c:v>
                </c:pt>
                <c:pt idx="4">
                  <c:v>14.515905511810978</c:v>
                </c:pt>
                <c:pt idx="5">
                  <c:v>25.224252577319593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9-4FC0-9E93-24E082AB15D8}"/>
            </c:ext>
          </c:extLst>
        </c:ser>
        <c:ser>
          <c:idx val="3"/>
          <c:order val="3"/>
          <c:tx>
            <c:strRef>
              <c:f>'Graphique 12'!$A$6</c:f>
              <c:strCache>
                <c:ptCount val="1"/>
                <c:pt idx="0">
                  <c:v>55 à moins de 60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'Graphique 12'!$B$2:$G$2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12'!$B$6:$G$6</c:f>
              <c:numCache>
                <c:formatCode>#,##0</c:formatCode>
                <c:ptCount val="6"/>
                <c:pt idx="0">
                  <c:v>18.764074074074113</c:v>
                </c:pt>
                <c:pt idx="1">
                  <c:v>39.496767676767725</c:v>
                </c:pt>
                <c:pt idx="2">
                  <c:v>44.686741573033771</c:v>
                </c:pt>
                <c:pt idx="3">
                  <c:v>4.8482051282051302</c:v>
                </c:pt>
                <c:pt idx="4">
                  <c:v>14.800309278350522</c:v>
                </c:pt>
                <c:pt idx="5">
                  <c:v>30.95293333333338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19-4FC0-9E93-24E082AB15D8}"/>
            </c:ext>
          </c:extLst>
        </c:ser>
        <c:ser>
          <c:idx val="4"/>
          <c:order val="4"/>
          <c:tx>
            <c:strRef>
              <c:f>'Graphique 12'!$A$7</c:f>
              <c:strCache>
                <c:ptCount val="1"/>
                <c:pt idx="0">
                  <c:v>60 à moins de 65 ans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'Graphique 12'!$B$2:$G$2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12'!$B$7:$G$7</c:f>
              <c:numCache>
                <c:formatCode>#,##0</c:formatCode>
                <c:ptCount val="6"/>
                <c:pt idx="0">
                  <c:v>15.355000000000008</c:v>
                </c:pt>
                <c:pt idx="1">
                  <c:v>46.34989473684216</c:v>
                </c:pt>
                <c:pt idx="2">
                  <c:v>41.013999999999939</c:v>
                </c:pt>
                <c:pt idx="3">
                  <c:v>6.3122222222222213</c:v>
                </c:pt>
                <c:pt idx="4">
                  <c:v>15.690333333333351</c:v>
                </c:pt>
                <c:pt idx="5">
                  <c:v>31.898099173553742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19-4FC0-9E93-24E082AB15D8}"/>
            </c:ext>
          </c:extLst>
        </c:ser>
        <c:ser>
          <c:idx val="5"/>
          <c:order val="5"/>
          <c:tx>
            <c:strRef>
              <c:f>'Graphique 12'!$A$8</c:f>
              <c:strCache>
                <c:ptCount val="1"/>
                <c:pt idx="0">
                  <c:v>65 ans et plus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12'!$B$2:$G$2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12'!$B$8:$G$8</c:f>
              <c:numCache>
                <c:formatCode>#,##0</c:formatCode>
                <c:ptCount val="6"/>
                <c:pt idx="0">
                  <c:v>7.25285714285714</c:v>
                </c:pt>
                <c:pt idx="1">
                  <c:v>32.010624999999933</c:v>
                </c:pt>
                <c:pt idx="2">
                  <c:v>34.537894736842119</c:v>
                </c:pt>
                <c:pt idx="3">
                  <c:v>10.231</c:v>
                </c:pt>
                <c:pt idx="4">
                  <c:v>21.973548387096844</c:v>
                </c:pt>
                <c:pt idx="5">
                  <c:v>25.402222222222239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19-4FC0-9E93-24E082AB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88928"/>
        <c:axId val="635289344"/>
      </c:barChart>
      <c:catAx>
        <c:axId val="63528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5289344"/>
        <c:crosses val="autoZero"/>
        <c:auto val="1"/>
        <c:lblAlgn val="ctr"/>
        <c:lblOffset val="100"/>
        <c:noMultiLvlLbl val="0"/>
      </c:catAx>
      <c:valAx>
        <c:axId val="635289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Unité : ha</a:t>
                </a:r>
              </a:p>
            </c:rich>
          </c:tx>
          <c:layout>
            <c:manualLayout>
              <c:xMode val="edge"/>
              <c:yMode val="edge"/>
              <c:x val="0"/>
              <c:y val="6.37296821838483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528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27557080195676"/>
          <c:y val="0.87724506396434365"/>
          <c:w val="0.6219821238561396"/>
          <c:h val="0.11983378983826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arianne" panose="02000000000000000000" pitchFamily="50" charset="0"/>
                <a:ea typeface="+mn-ea"/>
                <a:cs typeface="+mn-cs"/>
              </a:rPr>
              <a:t>Evolution de la part des différents statuts dans les effectifs des installations - hors cotisants solidaires</a:t>
            </a:r>
          </a:p>
        </c:rich>
      </c:tx>
      <c:layout>
        <c:manualLayout>
          <c:xMode val="edge"/>
          <c:yMode val="edge"/>
          <c:x val="0.1122367856191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541176918102628E-2"/>
          <c:y val="0.16340544918629604"/>
          <c:w val="0.9301314237894176"/>
          <c:h val="0.66489870102398385"/>
        </c:manualLayout>
      </c:layout>
      <c:lineChart>
        <c:grouping val="standard"/>
        <c:varyColors val="0"/>
        <c:ser>
          <c:idx val="1"/>
          <c:order val="0"/>
          <c:tx>
            <c:strRef>
              <c:f>'Graphique 13'!$B$3</c:f>
              <c:strCache>
                <c:ptCount val="1"/>
                <c:pt idx="0">
                  <c:v>Exploitation indidivuelle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13'!$A$4:$A$17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13'!$B$4:$B$17</c:f>
              <c:numCache>
                <c:formatCode>0%</c:formatCode>
                <c:ptCount val="14"/>
                <c:pt idx="0">
                  <c:v>0.61335012594458438</c:v>
                </c:pt>
                <c:pt idx="1">
                  <c:v>0.5532451165721487</c:v>
                </c:pt>
                <c:pt idx="2">
                  <c:v>0.52789442111577689</c:v>
                </c:pt>
                <c:pt idx="3">
                  <c:v>0.57211538461538458</c:v>
                </c:pt>
                <c:pt idx="4">
                  <c:v>0.5693473193473193</c:v>
                </c:pt>
                <c:pt idx="5">
                  <c:v>0.54035736290819469</c:v>
                </c:pt>
                <c:pt idx="6">
                  <c:v>0.55042918454935619</c:v>
                </c:pt>
                <c:pt idx="7">
                  <c:v>0.54315789473684206</c:v>
                </c:pt>
                <c:pt idx="8">
                  <c:v>0.54109589041095896</c:v>
                </c:pt>
                <c:pt idx="9">
                  <c:v>0.54908136482939629</c:v>
                </c:pt>
                <c:pt idx="10">
                  <c:v>0.54122855561704486</c:v>
                </c:pt>
                <c:pt idx="11">
                  <c:v>0.52680895366996361</c:v>
                </c:pt>
                <c:pt idx="12">
                  <c:v>0.51840490797546013</c:v>
                </c:pt>
                <c:pt idx="13">
                  <c:v>0.50875486381322954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1-4476-856F-B22050EE8C39}"/>
            </c:ext>
          </c:extLst>
        </c:ser>
        <c:ser>
          <c:idx val="2"/>
          <c:order val="1"/>
          <c:tx>
            <c:strRef>
              <c:f>'Graphique 13'!$C$3</c:f>
              <c:strCache>
                <c:ptCount val="1"/>
                <c:pt idx="0">
                  <c:v>GAEC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'Graphique 13'!$A$4:$A$17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13'!$C$4:$C$17</c:f>
              <c:numCache>
                <c:formatCode>0%</c:formatCode>
                <c:ptCount val="14"/>
                <c:pt idx="0">
                  <c:v>0.1857682619647355</c:v>
                </c:pt>
                <c:pt idx="1">
                  <c:v>0.25015752993068685</c:v>
                </c:pt>
                <c:pt idx="2">
                  <c:v>0.24535092981403719</c:v>
                </c:pt>
                <c:pt idx="3">
                  <c:v>0.22863247863247863</c:v>
                </c:pt>
                <c:pt idx="4">
                  <c:v>0.23776223776223776</c:v>
                </c:pt>
                <c:pt idx="5">
                  <c:v>0.26925446703635242</c:v>
                </c:pt>
                <c:pt idx="6">
                  <c:v>0.26502145922746784</c:v>
                </c:pt>
                <c:pt idx="7">
                  <c:v>0.25736842105263158</c:v>
                </c:pt>
                <c:pt idx="8">
                  <c:v>0.26132771338250788</c:v>
                </c:pt>
                <c:pt idx="9">
                  <c:v>0.25984251968503935</c:v>
                </c:pt>
                <c:pt idx="10">
                  <c:v>0.26452684006640842</c:v>
                </c:pt>
                <c:pt idx="11">
                  <c:v>0.25039042165538783</c:v>
                </c:pt>
                <c:pt idx="12">
                  <c:v>0.24386503067484663</c:v>
                </c:pt>
                <c:pt idx="13">
                  <c:v>0.23200389105058367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1-4476-856F-B22050EE8C39}"/>
            </c:ext>
          </c:extLst>
        </c:ser>
        <c:ser>
          <c:idx val="3"/>
          <c:order val="2"/>
          <c:tx>
            <c:strRef>
              <c:f>'Graphique 13'!$D$3</c:f>
              <c:strCache>
                <c:ptCount val="1"/>
                <c:pt idx="0">
                  <c:v>EARL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'Graphique 13'!$A$4:$A$17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13'!$D$4:$D$17</c:f>
              <c:numCache>
                <c:formatCode>0%</c:formatCode>
                <c:ptCount val="14"/>
                <c:pt idx="0">
                  <c:v>0.11838790931989925</c:v>
                </c:pt>
                <c:pt idx="1">
                  <c:v>0.10964083175803403</c:v>
                </c:pt>
                <c:pt idx="2">
                  <c:v>0.1247750449910018</c:v>
                </c:pt>
                <c:pt idx="3">
                  <c:v>0.10683760683760683</c:v>
                </c:pt>
                <c:pt idx="4">
                  <c:v>9.5571095571095568E-2</c:v>
                </c:pt>
                <c:pt idx="5">
                  <c:v>9.5502156500308077E-2</c:v>
                </c:pt>
                <c:pt idx="6">
                  <c:v>7.9935622317596572E-2</c:v>
                </c:pt>
                <c:pt idx="7">
                  <c:v>9.2105263157894732E-2</c:v>
                </c:pt>
                <c:pt idx="8">
                  <c:v>8.7987355110642776E-2</c:v>
                </c:pt>
                <c:pt idx="9">
                  <c:v>7.9265091863517059E-2</c:v>
                </c:pt>
                <c:pt idx="10">
                  <c:v>9.1311566131710015E-2</c:v>
                </c:pt>
                <c:pt idx="11">
                  <c:v>8.745445080687142E-2</c:v>
                </c:pt>
                <c:pt idx="12">
                  <c:v>9.6625766871165641E-2</c:v>
                </c:pt>
                <c:pt idx="13">
                  <c:v>7.8793774319066145E-2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E1-4476-856F-B22050EE8C39}"/>
            </c:ext>
          </c:extLst>
        </c:ser>
        <c:ser>
          <c:idx val="4"/>
          <c:order val="3"/>
          <c:tx>
            <c:strRef>
              <c:f>'Graphique 13'!$E$3</c:f>
              <c:strCache>
                <c:ptCount val="1"/>
                <c:pt idx="0">
                  <c:v>SCEA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'Graphique 13'!$A$4:$A$17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13'!$E$4:$E$17</c:f>
              <c:numCache>
                <c:formatCode>0%</c:formatCode>
                <c:ptCount val="14"/>
                <c:pt idx="0">
                  <c:v>4.4080604534005037E-2</c:v>
                </c:pt>
                <c:pt idx="1">
                  <c:v>4.3478260869565216E-2</c:v>
                </c:pt>
                <c:pt idx="2">
                  <c:v>5.9388122375524897E-2</c:v>
                </c:pt>
                <c:pt idx="3">
                  <c:v>4.2200854700854704E-2</c:v>
                </c:pt>
                <c:pt idx="4">
                  <c:v>5.4195804195804193E-2</c:v>
                </c:pt>
                <c:pt idx="5">
                  <c:v>4.8059149722735672E-2</c:v>
                </c:pt>
                <c:pt idx="6">
                  <c:v>5.0965665236051505E-2</c:v>
                </c:pt>
                <c:pt idx="7">
                  <c:v>6.0526315789473685E-2</c:v>
                </c:pt>
                <c:pt idx="8">
                  <c:v>6.2170706006322442E-2</c:v>
                </c:pt>
                <c:pt idx="9">
                  <c:v>7.1391076115485563E-2</c:v>
                </c:pt>
                <c:pt idx="10">
                  <c:v>5.7553956834532377E-2</c:v>
                </c:pt>
                <c:pt idx="11">
                  <c:v>7.8604893284747526E-2</c:v>
                </c:pt>
                <c:pt idx="12">
                  <c:v>8.7423312883435578E-2</c:v>
                </c:pt>
                <c:pt idx="13">
                  <c:v>0.12889105058365757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E1-4476-856F-B22050EE8C39}"/>
            </c:ext>
          </c:extLst>
        </c:ser>
        <c:ser>
          <c:idx val="5"/>
          <c:order val="4"/>
          <c:tx>
            <c:strRef>
              <c:f>'Graphique 13'!$F$3</c:f>
              <c:strCache>
                <c:ptCount val="1"/>
                <c:pt idx="0">
                  <c:v>Autres formes sociétaires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13'!$A$4:$A$17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13'!$F$4:$F$17</c:f>
              <c:numCache>
                <c:formatCode>0%</c:formatCode>
                <c:ptCount val="14"/>
                <c:pt idx="0">
                  <c:v>3.8413098236775821E-2</c:v>
                </c:pt>
                <c:pt idx="1">
                  <c:v>4.3478260869565223E-2</c:v>
                </c:pt>
                <c:pt idx="2">
                  <c:v>4.259148170365927E-2</c:v>
                </c:pt>
                <c:pt idx="3">
                  <c:v>5.0213675213675216E-2</c:v>
                </c:pt>
                <c:pt idx="4">
                  <c:v>4.312354312354312E-2</c:v>
                </c:pt>
                <c:pt idx="5">
                  <c:v>4.6826863832409117E-2</c:v>
                </c:pt>
                <c:pt idx="6">
                  <c:v>5.3648068669527899E-2</c:v>
                </c:pt>
                <c:pt idx="7">
                  <c:v>4.6842105263157893E-2</c:v>
                </c:pt>
                <c:pt idx="8">
                  <c:v>4.741833508956797E-2</c:v>
                </c:pt>
                <c:pt idx="9">
                  <c:v>4.0419947506561679E-2</c:v>
                </c:pt>
                <c:pt idx="10">
                  <c:v>4.5379081350304371E-2</c:v>
                </c:pt>
                <c:pt idx="11">
                  <c:v>5.6741280583029671E-2</c:v>
                </c:pt>
                <c:pt idx="12">
                  <c:v>5.3680981595092027E-2</c:v>
                </c:pt>
                <c:pt idx="13">
                  <c:v>5.1556420233463032E-2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E1-4476-856F-B22050EE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881623306162"/>
          <c:y val="0.91289767651540921"/>
          <c:w val="0.78482118376693843"/>
          <c:h val="6.489981435247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8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Répartition des installés (période 2021-23) par statut en fonction de la spécialisation - hors cotisants solidaires</a:t>
            </a:r>
            <a:endParaRPr lang="fr-FR"/>
          </a:p>
        </c:rich>
      </c:tx>
      <c:layout>
        <c:manualLayout>
          <c:xMode val="edge"/>
          <c:yMode val="edge"/>
          <c:x val="0.12360285374554102"/>
          <c:y val="8.00320128051220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8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319592036726683E-2"/>
          <c:y val="0.2084134441178046"/>
          <c:w val="0.90782626606870331"/>
          <c:h val="0.500815286917174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14'!$A$3</c:f>
              <c:strCache>
                <c:ptCount val="1"/>
                <c:pt idx="0">
                  <c:v>Exploitation indidivuelle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'Graphique 14'!$B$2:$G$2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14'!$B$3:$G$3</c:f>
              <c:numCache>
                <c:formatCode>0%</c:formatCode>
                <c:ptCount val="6"/>
                <c:pt idx="0">
                  <c:v>0.51984126984126988</c:v>
                </c:pt>
                <c:pt idx="1">
                  <c:v>0.46417860713095632</c:v>
                </c:pt>
                <c:pt idx="2">
                  <c:v>0.56988188976377951</c:v>
                </c:pt>
                <c:pt idx="3">
                  <c:v>0.6172106824925816</c:v>
                </c:pt>
                <c:pt idx="4">
                  <c:v>0.55858585858585863</c:v>
                </c:pt>
                <c:pt idx="5">
                  <c:v>0.5177818978594303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B-4CF6-9EFB-5EFDEFB219D9}"/>
            </c:ext>
          </c:extLst>
        </c:ser>
        <c:ser>
          <c:idx val="1"/>
          <c:order val="1"/>
          <c:tx>
            <c:strRef>
              <c:f>'Graphique 14'!$A$4</c:f>
              <c:strCache>
                <c:ptCount val="1"/>
                <c:pt idx="0">
                  <c:v>GAEC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'Graphique 14'!$B$2:$G$2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14'!$B$4:$G$4</c:f>
              <c:numCache>
                <c:formatCode>0%</c:formatCode>
                <c:ptCount val="6"/>
                <c:pt idx="0">
                  <c:v>7.1428571428571425E-2</c:v>
                </c:pt>
                <c:pt idx="1">
                  <c:v>0.37654115294901702</c:v>
                </c:pt>
                <c:pt idx="2">
                  <c:v>5.7086614173228349E-2</c:v>
                </c:pt>
                <c:pt idx="3">
                  <c:v>0.17507418397626112</c:v>
                </c:pt>
                <c:pt idx="4">
                  <c:v>0.11212121212121212</c:v>
                </c:pt>
                <c:pt idx="5">
                  <c:v>0.24186752064722739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B-4CF6-9EFB-5EFDEFB219D9}"/>
            </c:ext>
          </c:extLst>
        </c:ser>
        <c:ser>
          <c:idx val="2"/>
          <c:order val="2"/>
          <c:tx>
            <c:strRef>
              <c:f>'Graphique 14'!$A$5</c:f>
              <c:strCache>
                <c:ptCount val="1"/>
                <c:pt idx="0">
                  <c:v>EARL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'Graphique 14'!$B$2:$G$2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14'!$B$5:$G$5</c:f>
              <c:numCache>
                <c:formatCode>0%</c:formatCode>
                <c:ptCount val="6"/>
                <c:pt idx="0">
                  <c:v>0.15873015873015872</c:v>
                </c:pt>
                <c:pt idx="1">
                  <c:v>6.797734088637121E-2</c:v>
                </c:pt>
                <c:pt idx="2">
                  <c:v>0.1141732283464567</c:v>
                </c:pt>
                <c:pt idx="3">
                  <c:v>8.6053412462908013E-2</c:v>
                </c:pt>
                <c:pt idx="4">
                  <c:v>0.10202020202020202</c:v>
                </c:pt>
                <c:pt idx="5">
                  <c:v>8.7476824540704531E-2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B-4CF6-9EFB-5EFDEFB219D9}"/>
            </c:ext>
          </c:extLst>
        </c:ser>
        <c:ser>
          <c:idx val="3"/>
          <c:order val="3"/>
          <c:tx>
            <c:strRef>
              <c:f>'Graphique 14'!$A$6</c:f>
              <c:strCache>
                <c:ptCount val="1"/>
                <c:pt idx="0">
                  <c:v>SCEA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'Graphique 14'!$B$2:$G$2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14'!$B$6:$G$6</c:f>
              <c:numCache>
                <c:formatCode>0%</c:formatCode>
                <c:ptCount val="6"/>
                <c:pt idx="0">
                  <c:v>0.12301587301587301</c:v>
                </c:pt>
                <c:pt idx="1">
                  <c:v>5.6981006331222925E-2</c:v>
                </c:pt>
                <c:pt idx="2">
                  <c:v>0.20177165354330709</c:v>
                </c:pt>
                <c:pt idx="3">
                  <c:v>5.3412462908011868E-2</c:v>
                </c:pt>
                <c:pt idx="4">
                  <c:v>0.14545454545454545</c:v>
                </c:pt>
                <c:pt idx="5">
                  <c:v>9.8938142592280467E-2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5B-4CF6-9EFB-5EFDEFB219D9}"/>
            </c:ext>
          </c:extLst>
        </c:ser>
        <c:ser>
          <c:idx val="4"/>
          <c:order val="4"/>
          <c:tx>
            <c:strRef>
              <c:f>'Graphique 14'!$A$7</c:f>
              <c:strCache>
                <c:ptCount val="1"/>
                <c:pt idx="0">
                  <c:v>Autres formes sociétaires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'Graphique 14'!$B$2:$G$2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 général</c:v>
                </c:pt>
              </c:strCache>
            </c:strRef>
          </c:cat>
          <c:val>
            <c:numRef>
              <c:f>'Graphique 14'!$B$7:$G$7</c:f>
              <c:numCache>
                <c:formatCode>0%</c:formatCode>
                <c:ptCount val="6"/>
                <c:pt idx="0">
                  <c:v>0.12698412698412698</c:v>
                </c:pt>
                <c:pt idx="1">
                  <c:v>3.4321892702432522E-2</c:v>
                </c:pt>
                <c:pt idx="2">
                  <c:v>5.7086614173228349E-2</c:v>
                </c:pt>
                <c:pt idx="3">
                  <c:v>6.8249258160237386E-2</c:v>
                </c:pt>
                <c:pt idx="4">
                  <c:v>8.1818181818181818E-2</c:v>
                </c:pt>
                <c:pt idx="5">
                  <c:v>5.393561436035732E-2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5B-4CF6-9EFB-5EFDEFB2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0242719"/>
        <c:axId val="1290240639"/>
      </c:barChart>
      <c:catAx>
        <c:axId val="129024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90240639"/>
        <c:crosses val="autoZero"/>
        <c:auto val="1"/>
        <c:lblAlgn val="ctr"/>
        <c:lblOffset val="100"/>
        <c:noMultiLvlLbl val="0"/>
      </c:catAx>
      <c:valAx>
        <c:axId val="129024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29024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074937853410917"/>
          <c:y val="0.84410483738820707"/>
          <c:w val="0.74699580664444243"/>
          <c:h val="0.10632882280733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arianne" panose="02000000000000000000" pitchFamily="50" charset="0"/>
                <a:ea typeface="+mn-ea"/>
                <a:cs typeface="+mn-cs"/>
              </a:rPr>
              <a:t>Evolution des installés selon le réginma maladie de la MSA</a:t>
            </a:r>
            <a:endParaRPr lang="fr-FR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arianne" panose="02000000000000000000" pitchFamily="50" charset="0"/>
                <a:ea typeface="+mn-ea"/>
                <a:cs typeface="+mn-cs"/>
              </a:rPr>
              <a:t>- hors cotisants solidaires</a:t>
            </a:r>
          </a:p>
        </c:rich>
      </c:tx>
      <c:layout>
        <c:manualLayout>
          <c:xMode val="edge"/>
          <c:yMode val="edge"/>
          <c:x val="0.1225887524928949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541176918102628E-2"/>
          <c:y val="0.16340544918629604"/>
          <c:w val="0.9301314237894176"/>
          <c:h val="0.66489870102398385"/>
        </c:manualLayout>
      </c:layout>
      <c:lineChart>
        <c:grouping val="standard"/>
        <c:varyColors val="0"/>
        <c:ser>
          <c:idx val="1"/>
          <c:order val="0"/>
          <c:tx>
            <c:strRef>
              <c:f>'Graphique 15'!$B$2</c:f>
              <c:strCache>
                <c:ptCount val="1"/>
                <c:pt idx="0">
                  <c:v>exclusif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15'!$A$3:$A$16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15'!$B$3:$B$16</c:f>
              <c:numCache>
                <c:formatCode>0%</c:formatCode>
                <c:ptCount val="14"/>
                <c:pt idx="0">
                  <c:v>0.6782115869017632</c:v>
                </c:pt>
                <c:pt idx="1">
                  <c:v>0.68683049779458094</c:v>
                </c:pt>
                <c:pt idx="2">
                  <c:v>0.67666466706658668</c:v>
                </c:pt>
                <c:pt idx="3">
                  <c:v>0.65170940170940173</c:v>
                </c:pt>
                <c:pt idx="4">
                  <c:v>0.65326340326340326</c:v>
                </c:pt>
                <c:pt idx="5">
                  <c:v>0.70548367221195318</c:v>
                </c:pt>
                <c:pt idx="6">
                  <c:v>0.66040772532188841</c:v>
                </c:pt>
                <c:pt idx="7">
                  <c:v>0.64684210526315788</c:v>
                </c:pt>
                <c:pt idx="8">
                  <c:v>0.64857744994731292</c:v>
                </c:pt>
                <c:pt idx="9">
                  <c:v>0.62834645669291334</c:v>
                </c:pt>
                <c:pt idx="10">
                  <c:v>0.62977310459324842</c:v>
                </c:pt>
                <c:pt idx="11">
                  <c:v>0.6038521603331598</c:v>
                </c:pt>
                <c:pt idx="12">
                  <c:v>0.60276073619631898</c:v>
                </c:pt>
                <c:pt idx="13">
                  <c:v>0.51945525291828798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8-4EEF-82A2-C147AA9DB2F0}"/>
            </c:ext>
          </c:extLst>
        </c:ser>
        <c:ser>
          <c:idx val="2"/>
          <c:order val="1"/>
          <c:tx>
            <c:strRef>
              <c:f>'Graphique 15'!$C$2</c:f>
              <c:strCache>
                <c:ptCount val="1"/>
                <c:pt idx="0">
                  <c:v>principal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'Graphique 15'!$A$3:$A$16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15'!$C$3:$C$16</c:f>
              <c:numCache>
                <c:formatCode>0%</c:formatCode>
                <c:ptCount val="14"/>
                <c:pt idx="0">
                  <c:v>8.4382871536523935E-2</c:v>
                </c:pt>
                <c:pt idx="1">
                  <c:v>9.388783868935098E-2</c:v>
                </c:pt>
                <c:pt idx="2">
                  <c:v>8.4583083383323335E-2</c:v>
                </c:pt>
                <c:pt idx="3">
                  <c:v>7.9059829059829057E-2</c:v>
                </c:pt>
                <c:pt idx="4">
                  <c:v>6.4685314685314688E-2</c:v>
                </c:pt>
                <c:pt idx="5">
                  <c:v>6.592729513247074E-2</c:v>
                </c:pt>
                <c:pt idx="6">
                  <c:v>6.5987124463519314E-2</c:v>
                </c:pt>
                <c:pt idx="7">
                  <c:v>7.5263157894736837E-2</c:v>
                </c:pt>
                <c:pt idx="8">
                  <c:v>8.956796628029505E-2</c:v>
                </c:pt>
                <c:pt idx="9">
                  <c:v>8.2939632545931757E-2</c:v>
                </c:pt>
                <c:pt idx="10">
                  <c:v>9.6292197011621478E-2</c:v>
                </c:pt>
                <c:pt idx="11">
                  <c:v>9.4742321707444038E-2</c:v>
                </c:pt>
                <c:pt idx="12">
                  <c:v>9.5092024539877307E-2</c:v>
                </c:pt>
                <c:pt idx="13">
                  <c:v>8.6575875486381321E-2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8-4EEF-82A2-C147AA9DB2F0}"/>
            </c:ext>
          </c:extLst>
        </c:ser>
        <c:ser>
          <c:idx val="3"/>
          <c:order val="2"/>
          <c:tx>
            <c:strRef>
              <c:f>'Graphique 15'!$D$2</c:f>
              <c:strCache>
                <c:ptCount val="1"/>
                <c:pt idx="0">
                  <c:v>secondaire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'Graphique 15'!$A$3:$A$16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15'!$D$3:$D$16</c:f>
              <c:numCache>
                <c:formatCode>0%</c:formatCode>
                <c:ptCount val="14"/>
                <c:pt idx="0">
                  <c:v>0.23740554156171284</c:v>
                </c:pt>
                <c:pt idx="1">
                  <c:v>0.21928166351606806</c:v>
                </c:pt>
                <c:pt idx="2">
                  <c:v>0.23875224955008997</c:v>
                </c:pt>
                <c:pt idx="3">
                  <c:v>0.26923076923076922</c:v>
                </c:pt>
                <c:pt idx="4">
                  <c:v>0.28205128205128205</c:v>
                </c:pt>
                <c:pt idx="5">
                  <c:v>0.22858903265557609</c:v>
                </c:pt>
                <c:pt idx="6">
                  <c:v>0.27360515021459225</c:v>
                </c:pt>
                <c:pt idx="7">
                  <c:v>0.27789473684210525</c:v>
                </c:pt>
                <c:pt idx="8">
                  <c:v>0.26185458377239201</c:v>
                </c:pt>
                <c:pt idx="9">
                  <c:v>0.28871391076115488</c:v>
                </c:pt>
                <c:pt idx="10">
                  <c:v>0.27393469839513002</c:v>
                </c:pt>
                <c:pt idx="11">
                  <c:v>0.30140551795939613</c:v>
                </c:pt>
                <c:pt idx="12">
                  <c:v>0.30214723926380366</c:v>
                </c:pt>
                <c:pt idx="13">
                  <c:v>0.39396887159533078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8-4EEF-82A2-C147AA9D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5647622616702"/>
          <c:y val="0.92352435266906585"/>
          <c:w val="0.71145650797904447"/>
          <c:h val="6.489981435247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400"/>
              <a:t>Effectifs par classe d'âge des exploitants</a:t>
            </a:r>
          </a:p>
          <a:p>
            <a:pPr>
              <a:defRPr/>
            </a:pPr>
            <a:r>
              <a:rPr lang="fr-FR" sz="1400"/>
              <a:t>comparaison</a:t>
            </a:r>
            <a:r>
              <a:rPr lang="fr-FR" sz="1400" baseline="0"/>
              <a:t> 2018-2021-2024 - hors cotisants solidaires</a:t>
            </a:r>
            <a:endParaRPr lang="fr-FR" sz="1400"/>
          </a:p>
        </c:rich>
      </c:tx>
      <c:layout>
        <c:manualLayout>
          <c:xMode val="edge"/>
          <c:yMode val="edge"/>
          <c:x val="0.18242398207418317"/>
          <c:y val="1.6518004625041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'Graphique 16'!$D$2</c:f>
              <c:strCache>
                <c:ptCount val="1"/>
                <c:pt idx="0">
                  <c:v>Nombre exploitant 2018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'Graphique 16'!$A$3:$A$16</c:f>
              <c:strCache>
                <c:ptCount val="14"/>
                <c:pt idx="0">
                  <c:v>-20 ans</c:v>
                </c:pt>
                <c:pt idx="1">
                  <c:v>20 à 25 ans</c:v>
                </c:pt>
                <c:pt idx="2">
                  <c:v>25 à 30 ans</c:v>
                </c:pt>
                <c:pt idx="3">
                  <c:v>30 à 35 ans</c:v>
                </c:pt>
                <c:pt idx="4">
                  <c:v>35 à 40 ans</c:v>
                </c:pt>
                <c:pt idx="5">
                  <c:v>40 à 45 ans</c:v>
                </c:pt>
                <c:pt idx="6">
                  <c:v>45 à 50 ans</c:v>
                </c:pt>
                <c:pt idx="7">
                  <c:v>50 à 55 ans</c:v>
                </c:pt>
                <c:pt idx="8">
                  <c:v>55 à 60 ans</c:v>
                </c:pt>
                <c:pt idx="9">
                  <c:v>60 à 65 ans</c:v>
                </c:pt>
                <c:pt idx="10">
                  <c:v>65 à 70 ans</c:v>
                </c:pt>
                <c:pt idx="11">
                  <c:v>70 à 75 ans</c:v>
                </c:pt>
                <c:pt idx="12">
                  <c:v>75 à 80 ans</c:v>
                </c:pt>
                <c:pt idx="13">
                  <c:v>80 ans et plus</c:v>
                </c:pt>
              </c:strCache>
            </c:strRef>
          </c:cat>
          <c:val>
            <c:numRef>
              <c:f>'Graphique 16'!$D$3:$D$16</c:f>
              <c:numCache>
                <c:formatCode>#,##0</c:formatCode>
                <c:ptCount val="14"/>
                <c:pt idx="0">
                  <c:v>29</c:v>
                </c:pt>
                <c:pt idx="1">
                  <c:v>776</c:v>
                </c:pt>
                <c:pt idx="2">
                  <c:v>2174</c:v>
                </c:pt>
                <c:pt idx="3">
                  <c:v>3665</c:v>
                </c:pt>
                <c:pt idx="4">
                  <c:v>5061</c:v>
                </c:pt>
                <c:pt idx="5">
                  <c:v>6022</c:v>
                </c:pt>
                <c:pt idx="6">
                  <c:v>7815</c:v>
                </c:pt>
                <c:pt idx="7">
                  <c:v>9893</c:v>
                </c:pt>
                <c:pt idx="8">
                  <c:v>11629</c:v>
                </c:pt>
                <c:pt idx="9">
                  <c:v>7944</c:v>
                </c:pt>
                <c:pt idx="10">
                  <c:v>2657</c:v>
                </c:pt>
                <c:pt idx="11">
                  <c:v>1120</c:v>
                </c:pt>
                <c:pt idx="12">
                  <c:v>461</c:v>
                </c:pt>
                <c:pt idx="13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0-4EB8-88CC-C4DF4C2F4D32}"/>
            </c:ext>
          </c:extLst>
        </c:ser>
        <c:ser>
          <c:idx val="1"/>
          <c:order val="1"/>
          <c:tx>
            <c:strRef>
              <c:f>'Graphique 16'!$C$2</c:f>
              <c:strCache>
                <c:ptCount val="1"/>
                <c:pt idx="0">
                  <c:v>Nombre exploitant 2021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'Graphique 16'!$A$3:$A$16</c:f>
              <c:strCache>
                <c:ptCount val="14"/>
                <c:pt idx="0">
                  <c:v>-20 ans</c:v>
                </c:pt>
                <c:pt idx="1">
                  <c:v>20 à 25 ans</c:v>
                </c:pt>
                <c:pt idx="2">
                  <c:v>25 à 30 ans</c:v>
                </c:pt>
                <c:pt idx="3">
                  <c:v>30 à 35 ans</c:v>
                </c:pt>
                <c:pt idx="4">
                  <c:v>35 à 40 ans</c:v>
                </c:pt>
                <c:pt idx="5">
                  <c:v>40 à 45 ans</c:v>
                </c:pt>
                <c:pt idx="6">
                  <c:v>45 à 50 ans</c:v>
                </c:pt>
                <c:pt idx="7">
                  <c:v>50 à 55 ans</c:v>
                </c:pt>
                <c:pt idx="8">
                  <c:v>55 à 60 ans</c:v>
                </c:pt>
                <c:pt idx="9">
                  <c:v>60 à 65 ans</c:v>
                </c:pt>
                <c:pt idx="10">
                  <c:v>65 à 70 ans</c:v>
                </c:pt>
                <c:pt idx="11">
                  <c:v>70 à 75 ans</c:v>
                </c:pt>
                <c:pt idx="12">
                  <c:v>75 à 80 ans</c:v>
                </c:pt>
                <c:pt idx="13">
                  <c:v>80 ans et plus</c:v>
                </c:pt>
              </c:strCache>
            </c:strRef>
          </c:cat>
          <c:val>
            <c:numRef>
              <c:f>'Graphique 16'!$C$3:$C$16</c:f>
              <c:numCache>
                <c:formatCode>#,##0</c:formatCode>
                <c:ptCount val="14"/>
                <c:pt idx="0">
                  <c:v>26</c:v>
                </c:pt>
                <c:pt idx="1">
                  <c:v>867</c:v>
                </c:pt>
                <c:pt idx="2">
                  <c:v>2212</c:v>
                </c:pt>
                <c:pt idx="3">
                  <c:v>3679</c:v>
                </c:pt>
                <c:pt idx="4">
                  <c:v>4989</c:v>
                </c:pt>
                <c:pt idx="5">
                  <c:v>6028</c:v>
                </c:pt>
                <c:pt idx="6">
                  <c:v>6795</c:v>
                </c:pt>
                <c:pt idx="7">
                  <c:v>8541</c:v>
                </c:pt>
                <c:pt idx="8">
                  <c:v>10722</c:v>
                </c:pt>
                <c:pt idx="9">
                  <c:v>8648</c:v>
                </c:pt>
                <c:pt idx="10">
                  <c:v>2960</c:v>
                </c:pt>
                <c:pt idx="11">
                  <c:v>1375</c:v>
                </c:pt>
                <c:pt idx="12">
                  <c:v>565</c:v>
                </c:pt>
                <c:pt idx="13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0-4EB8-88CC-C4DF4C2F4D32}"/>
            </c:ext>
          </c:extLst>
        </c:ser>
        <c:ser>
          <c:idx val="0"/>
          <c:order val="2"/>
          <c:tx>
            <c:strRef>
              <c:f>'Graphique 16'!$B$2</c:f>
              <c:strCache>
                <c:ptCount val="1"/>
                <c:pt idx="0">
                  <c:v>Nombre exploitant 2024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'Graphique 16'!$A$3:$A$16</c:f>
              <c:strCache>
                <c:ptCount val="14"/>
                <c:pt idx="0">
                  <c:v>-20 ans</c:v>
                </c:pt>
                <c:pt idx="1">
                  <c:v>20 à 25 ans</c:v>
                </c:pt>
                <c:pt idx="2">
                  <c:v>25 à 30 ans</c:v>
                </c:pt>
                <c:pt idx="3">
                  <c:v>30 à 35 ans</c:v>
                </c:pt>
                <c:pt idx="4">
                  <c:v>35 à 40 ans</c:v>
                </c:pt>
                <c:pt idx="5">
                  <c:v>40 à 45 ans</c:v>
                </c:pt>
                <c:pt idx="6">
                  <c:v>45 à 50 ans</c:v>
                </c:pt>
                <c:pt idx="7">
                  <c:v>50 à 55 ans</c:v>
                </c:pt>
                <c:pt idx="8">
                  <c:v>55 à 60 ans</c:v>
                </c:pt>
                <c:pt idx="9">
                  <c:v>60 à 65 ans</c:v>
                </c:pt>
                <c:pt idx="10">
                  <c:v>65 à 70 ans</c:v>
                </c:pt>
                <c:pt idx="11">
                  <c:v>70 à 75 ans</c:v>
                </c:pt>
                <c:pt idx="12">
                  <c:v>75 à 80 ans</c:v>
                </c:pt>
                <c:pt idx="13">
                  <c:v>80 ans et plus</c:v>
                </c:pt>
              </c:strCache>
            </c:strRef>
          </c:cat>
          <c:val>
            <c:numRef>
              <c:f>'Graphique 16'!$B$3:$B$16</c:f>
              <c:numCache>
                <c:formatCode>#,##0</c:formatCode>
                <c:ptCount val="14"/>
                <c:pt idx="0">
                  <c:v>30</c:v>
                </c:pt>
                <c:pt idx="1">
                  <c:v>912</c:v>
                </c:pt>
                <c:pt idx="2">
                  <c:v>2242</c:v>
                </c:pt>
                <c:pt idx="3">
                  <c:v>3707</c:v>
                </c:pt>
                <c:pt idx="4">
                  <c:v>5106</c:v>
                </c:pt>
                <c:pt idx="5">
                  <c:v>6317</c:v>
                </c:pt>
                <c:pt idx="6">
                  <c:v>6243</c:v>
                </c:pt>
                <c:pt idx="7">
                  <c:v>7566</c:v>
                </c:pt>
                <c:pt idx="8">
                  <c:v>9394</c:v>
                </c:pt>
                <c:pt idx="9">
                  <c:v>8204</c:v>
                </c:pt>
                <c:pt idx="10">
                  <c:v>3024</c:v>
                </c:pt>
                <c:pt idx="11">
                  <c:v>1127</c:v>
                </c:pt>
                <c:pt idx="12">
                  <c:v>576</c:v>
                </c:pt>
                <c:pt idx="13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0-4EB8-88CC-C4DF4C2F4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352479"/>
        <c:axId val="673356639"/>
      </c:barChart>
      <c:catAx>
        <c:axId val="6733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73356639"/>
        <c:crosses val="autoZero"/>
        <c:auto val="1"/>
        <c:lblAlgn val="ctr"/>
        <c:lblOffset val="100"/>
        <c:noMultiLvlLbl val="0"/>
      </c:catAx>
      <c:valAx>
        <c:axId val="673356639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73352479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97034691179486"/>
          <c:y val="0.93219328199710494"/>
          <c:w val="0.76623557355067895"/>
          <c:h val="5.6198829140847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600"/>
              <a:t>Taux de cessation d'activité 2021-2024 en effectifs et en</a:t>
            </a:r>
            <a:r>
              <a:rPr lang="fr-FR" sz="1600" baseline="0"/>
              <a:t> surface</a:t>
            </a:r>
            <a:r>
              <a:rPr lang="fr-FR" sz="1600"/>
              <a:t> - hors cotisants solidaires</a:t>
            </a:r>
          </a:p>
        </c:rich>
      </c:tx>
      <c:layout>
        <c:manualLayout>
          <c:xMode val="edge"/>
          <c:yMode val="edge"/>
          <c:x val="0.105639913232104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9590956434531E-2"/>
          <c:y val="0.14034585389744941"/>
          <c:w val="0.91562492483496494"/>
          <c:h val="0.62954439075289326"/>
        </c:manualLayout>
      </c:layout>
      <c:lineChart>
        <c:grouping val="standard"/>
        <c:varyColors val="0"/>
        <c:ser>
          <c:idx val="4"/>
          <c:order val="0"/>
          <c:tx>
            <c:strRef>
              <c:f>'Graphique 17'!$F$2</c:f>
              <c:strCache>
                <c:ptCount val="1"/>
                <c:pt idx="0">
                  <c:v>Taux départ effectif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'Graphique 17'!$A$3:$A$15</c:f>
              <c:strCache>
                <c:ptCount val="13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à 75 ans</c:v>
                </c:pt>
                <c:pt idx="11">
                  <c:v>75 à 80 ans</c:v>
                </c:pt>
                <c:pt idx="12">
                  <c:v>80 ans et plus</c:v>
                </c:pt>
              </c:strCache>
            </c:strRef>
          </c:cat>
          <c:val>
            <c:numRef>
              <c:f>'Graphique 17'!$F$3:$F$15</c:f>
              <c:numCache>
                <c:formatCode>0%</c:formatCode>
                <c:ptCount val="13"/>
                <c:pt idx="0">
                  <c:v>0</c:v>
                </c:pt>
                <c:pt idx="1">
                  <c:v>-6.4350064350064346E-3</c:v>
                </c:pt>
                <c:pt idx="2">
                  <c:v>-2.5603151157065487E-2</c:v>
                </c:pt>
                <c:pt idx="3">
                  <c:v>-2.4200830774787793E-2</c:v>
                </c:pt>
                <c:pt idx="4">
                  <c:v>-4.695048309178744E-2</c:v>
                </c:pt>
                <c:pt idx="5">
                  <c:v>-5.5006096734859775E-2</c:v>
                </c:pt>
                <c:pt idx="6">
                  <c:v>-5.0981252055695647E-2</c:v>
                </c:pt>
                <c:pt idx="7">
                  <c:v>-0.11775168979011028</c:v>
                </c:pt>
                <c:pt idx="8">
                  <c:v>-0.48591157144448155</c:v>
                </c:pt>
                <c:pt idx="9">
                  <c:v>-0.48321928967090255</c:v>
                </c:pt>
                <c:pt idx="10">
                  <c:v>-0.4416491963661775</c:v>
                </c:pt>
                <c:pt idx="11">
                  <c:v>-0.46221441124780316</c:v>
                </c:pt>
                <c:pt idx="12">
                  <c:v>-0.49019607843137253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8-4550-8555-774F03DCC6BC}"/>
            </c:ext>
          </c:extLst>
        </c:ser>
        <c:ser>
          <c:idx val="5"/>
          <c:order val="1"/>
          <c:tx>
            <c:strRef>
              <c:f>'Graphique 17'!$G$2</c:f>
              <c:strCache>
                <c:ptCount val="1"/>
                <c:pt idx="0">
                  <c:v>Taux départ surface brute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'Graphique 17'!$A$3:$A$15</c:f>
              <c:strCache>
                <c:ptCount val="13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à 75 ans</c:v>
                </c:pt>
                <c:pt idx="11">
                  <c:v>75 à 80 ans</c:v>
                </c:pt>
                <c:pt idx="12">
                  <c:v>80 ans et plus</c:v>
                </c:pt>
              </c:strCache>
            </c:strRef>
          </c:cat>
          <c:val>
            <c:numRef>
              <c:f>'Graphique 17'!$G$3:$G$15</c:f>
              <c:numCache>
                <c:formatCode>0%</c:formatCode>
                <c:ptCount val="13"/>
                <c:pt idx="0">
                  <c:v>0.19531384642525157</c:v>
                </c:pt>
                <c:pt idx="1">
                  <c:v>0.15315957905336594</c:v>
                </c:pt>
                <c:pt idx="2">
                  <c:v>0.13962232658640381</c:v>
                </c:pt>
                <c:pt idx="3">
                  <c:v>8.7353560735488583E-2</c:v>
                </c:pt>
                <c:pt idx="4">
                  <c:v>4.0096937852807879E-2</c:v>
                </c:pt>
                <c:pt idx="5">
                  <c:v>5.7731974490016448E-3</c:v>
                </c:pt>
                <c:pt idx="6">
                  <c:v>-1.5708409902470976E-2</c:v>
                </c:pt>
                <c:pt idx="7">
                  <c:v>-8.2243643742034925E-2</c:v>
                </c:pt>
                <c:pt idx="8">
                  <c:v>-0.43396721906819219</c:v>
                </c:pt>
                <c:pt idx="9">
                  <c:v>-0.45267928724515188</c:v>
                </c:pt>
                <c:pt idx="10">
                  <c:v>-0.41232320851913085</c:v>
                </c:pt>
                <c:pt idx="11">
                  <c:v>-0.51352102330772365</c:v>
                </c:pt>
                <c:pt idx="12">
                  <c:v>-0.40112076873768299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8-4550-8555-774F03DC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15503"/>
        <c:axId val="390714255"/>
      </c:lineChart>
      <c:catAx>
        <c:axId val="39071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90714255"/>
        <c:crosses val="autoZero"/>
        <c:auto val="1"/>
        <c:lblAlgn val="ctr"/>
        <c:lblOffset val="100"/>
        <c:noMultiLvlLbl val="0"/>
      </c:catAx>
      <c:valAx>
        <c:axId val="390714255"/>
        <c:scaling>
          <c:orientation val="minMax"/>
          <c:max val="0.30000000000000004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9071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87231341201653"/>
          <c:y val="0.92229614838814999"/>
          <c:w val="0.54002254598869281"/>
          <c:h val="5.856509563098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600"/>
              <a:t>Taux de cessation d'activité moyen 2021-2024 en effectif par âge et spécialisation agricole - hors cotisants solidaires</a:t>
            </a:r>
          </a:p>
        </c:rich>
      </c:tx>
      <c:layout>
        <c:manualLayout>
          <c:xMode val="edge"/>
          <c:yMode val="edge"/>
          <c:x val="0.105639913232104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8099902642321552E-2"/>
          <c:y val="0.18500295118612567"/>
          <c:w val="0.92315779506220264"/>
          <c:h val="0.54914390391632562"/>
        </c:manualLayout>
      </c:layout>
      <c:lineChart>
        <c:grouping val="standard"/>
        <c:varyColors val="0"/>
        <c:ser>
          <c:idx val="4"/>
          <c:order val="0"/>
          <c:tx>
            <c:strRef>
              <c:f>'Graphique 18'!$B$3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strRef>
              <c:f>'Graphique 18'!$A$4:$A$14</c:f>
              <c:strCache>
                <c:ptCount val="11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ans et plus</c:v>
                </c:pt>
              </c:strCache>
            </c:strRef>
          </c:cat>
          <c:val>
            <c:numRef>
              <c:f>'Graphique 18'!$B$4:$B$14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-1.7341040462427744E-2</c:v>
                </c:pt>
                <c:pt idx="5">
                  <c:v>-3.125E-2</c:v>
                </c:pt>
                <c:pt idx="6">
                  <c:v>-5.0583657587548639E-2</c:v>
                </c:pt>
                <c:pt idx="7">
                  <c:v>-0.14730878186968838</c:v>
                </c:pt>
                <c:pt idx="8">
                  <c:v>-0.49494949494949497</c:v>
                </c:pt>
                <c:pt idx="9">
                  <c:v>-0.52</c:v>
                </c:pt>
                <c:pt idx="10">
                  <c:v>-0.32786885245901637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5-4774-B823-7E892877B167}"/>
            </c:ext>
          </c:extLst>
        </c:ser>
        <c:ser>
          <c:idx val="5"/>
          <c:order val="1"/>
          <c:tx>
            <c:strRef>
              <c:f>'Graphique 18'!$C$3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strRef>
              <c:f>'Graphique 18'!$A$4:$A$14</c:f>
              <c:strCache>
                <c:ptCount val="11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ans et plus</c:v>
                </c:pt>
              </c:strCache>
            </c:strRef>
          </c:cat>
          <c:val>
            <c:numRef>
              <c:f>'Graphique 18'!$C$4:$C$14</c:f>
              <c:numCache>
                <c:formatCode>0%</c:formatCode>
                <c:ptCount val="11"/>
                <c:pt idx="0">
                  <c:v>0</c:v>
                </c:pt>
                <c:pt idx="1">
                  <c:v>-1.0657193605683837E-2</c:v>
                </c:pt>
                <c:pt idx="2">
                  <c:v>-1.5495867768595042E-2</c:v>
                </c:pt>
                <c:pt idx="3">
                  <c:v>-2.1538461538461538E-2</c:v>
                </c:pt>
                <c:pt idx="4">
                  <c:v>-3.306045340050378E-2</c:v>
                </c:pt>
                <c:pt idx="5">
                  <c:v>-4.4788273615635178E-2</c:v>
                </c:pt>
                <c:pt idx="6">
                  <c:v>-4.2650918635170607E-2</c:v>
                </c:pt>
                <c:pt idx="7">
                  <c:v>-0.10701235427179398</c:v>
                </c:pt>
                <c:pt idx="8">
                  <c:v>-0.46796288113124174</c:v>
                </c:pt>
                <c:pt idx="9">
                  <c:v>-0.46318439269981121</c:v>
                </c:pt>
                <c:pt idx="10">
                  <c:v>-0.46680286006128702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5-4774-B823-7E892877B167}"/>
            </c:ext>
          </c:extLst>
        </c:ser>
        <c:ser>
          <c:idx val="0"/>
          <c:order val="2"/>
          <c:tx>
            <c:strRef>
              <c:f>'Graphique 18'!$D$3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'Graphique 18'!$A$4:$A$14</c:f>
              <c:strCache>
                <c:ptCount val="11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ans et plus</c:v>
                </c:pt>
              </c:strCache>
            </c:strRef>
          </c:cat>
          <c:val>
            <c:numRef>
              <c:f>'Graphique 18'!$D$4:$D$14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-2.2471910112359553E-3</c:v>
                </c:pt>
                <c:pt idx="5">
                  <c:v>-2.1126760563380281E-2</c:v>
                </c:pt>
                <c:pt idx="6">
                  <c:v>-2.8388928317955996E-2</c:v>
                </c:pt>
                <c:pt idx="7">
                  <c:v>-0.1123052122514777</c:v>
                </c:pt>
                <c:pt idx="8">
                  <c:v>-0.48961038961038961</c:v>
                </c:pt>
                <c:pt idx="9">
                  <c:v>-0.5103969754253308</c:v>
                </c:pt>
                <c:pt idx="10">
                  <c:v>-0.54575707154742092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5-4774-B823-7E892877B167}"/>
            </c:ext>
          </c:extLst>
        </c:ser>
        <c:ser>
          <c:idx val="1"/>
          <c:order val="3"/>
          <c:tx>
            <c:strRef>
              <c:f>'Graphique 18'!$E$3</c:f>
              <c:strCache>
                <c:ptCount val="1"/>
                <c:pt idx="0">
                  <c:v>Maraichage, pepiniere, 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strRef>
              <c:f>'Graphique 18'!$A$4:$A$14</c:f>
              <c:strCache>
                <c:ptCount val="11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ans et plus</c:v>
                </c:pt>
              </c:strCache>
            </c:strRef>
          </c:cat>
          <c:val>
            <c:numRef>
              <c:f>'Graphique 18'!$E$4:$E$14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-8.9130434782608695E-2</c:v>
                </c:pt>
                <c:pt idx="5">
                  <c:v>-0.11357340720221606</c:v>
                </c:pt>
                <c:pt idx="6">
                  <c:v>-5.5155875299760189E-2</c:v>
                </c:pt>
                <c:pt idx="7">
                  <c:v>-0.15118790496760259</c:v>
                </c:pt>
                <c:pt idx="8">
                  <c:v>-0.53825857519788922</c:v>
                </c:pt>
                <c:pt idx="9">
                  <c:v>-0.55208333333333337</c:v>
                </c:pt>
                <c:pt idx="10">
                  <c:v>-0.1891891891891892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5-4774-B823-7E892877B167}"/>
            </c:ext>
          </c:extLst>
        </c:ser>
        <c:ser>
          <c:idx val="2"/>
          <c:order val="4"/>
          <c:tx>
            <c:strRef>
              <c:f>'Graphique 18'!$F$3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strRef>
              <c:f>'Graphique 18'!$A$4:$A$14</c:f>
              <c:strCache>
                <c:ptCount val="11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ans et plus</c:v>
                </c:pt>
              </c:strCache>
            </c:strRef>
          </c:cat>
          <c:val>
            <c:numRef>
              <c:f>'Graphique 18'!$F$4:$F$14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-1.5822784810126583E-2</c:v>
                </c:pt>
                <c:pt idx="3">
                  <c:v>-9.7613882863340565E-3</c:v>
                </c:pt>
                <c:pt idx="4">
                  <c:v>-4.1107382550335574E-2</c:v>
                </c:pt>
                <c:pt idx="5">
                  <c:v>-5.5782312925170066E-2</c:v>
                </c:pt>
                <c:pt idx="6">
                  <c:v>-5.3571428571428568E-2</c:v>
                </c:pt>
                <c:pt idx="7">
                  <c:v>-0.13167587476979742</c:v>
                </c:pt>
                <c:pt idx="8">
                  <c:v>-0.51675675675675681</c:v>
                </c:pt>
                <c:pt idx="9">
                  <c:v>-0.48548387096774193</c:v>
                </c:pt>
                <c:pt idx="10">
                  <c:v>-0.38865248226950355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5-4774-B823-7E892877B167}"/>
            </c:ext>
          </c:extLst>
        </c:ser>
        <c:ser>
          <c:idx val="3"/>
          <c:order val="5"/>
          <c:tx>
            <c:strRef>
              <c:f>'Graphique 18'!$G$3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'Graphique 18'!$A$4:$A$14</c:f>
              <c:strCache>
                <c:ptCount val="11"/>
                <c:pt idx="0">
                  <c:v>20 à 25 ans</c:v>
                </c:pt>
                <c:pt idx="1">
                  <c:v>25 à 30 ans</c:v>
                </c:pt>
                <c:pt idx="2">
                  <c:v>30 à 35 ans</c:v>
                </c:pt>
                <c:pt idx="3">
                  <c:v>35 à 40 ans</c:v>
                </c:pt>
                <c:pt idx="4">
                  <c:v>40 à 45 ans</c:v>
                </c:pt>
                <c:pt idx="5">
                  <c:v>45 à 50 ans</c:v>
                </c:pt>
                <c:pt idx="6">
                  <c:v>50 à 55 ans</c:v>
                </c:pt>
                <c:pt idx="7">
                  <c:v>55 à 60 ans</c:v>
                </c:pt>
                <c:pt idx="8">
                  <c:v>60 à 65 ans</c:v>
                </c:pt>
                <c:pt idx="9">
                  <c:v>65 à 70 ans</c:v>
                </c:pt>
                <c:pt idx="10">
                  <c:v>70 ans et plus</c:v>
                </c:pt>
              </c:strCache>
            </c:strRef>
          </c:cat>
          <c:val>
            <c:numRef>
              <c:f>'Graphique 18'!$G$4:$G$14</c:f>
              <c:numCache>
                <c:formatCode>0%</c:formatCode>
                <c:ptCount val="11"/>
                <c:pt idx="0">
                  <c:v>0</c:v>
                </c:pt>
                <c:pt idx="1">
                  <c:v>-6.4350064350064346E-3</c:v>
                </c:pt>
                <c:pt idx="2">
                  <c:v>-2.5603151157065487E-2</c:v>
                </c:pt>
                <c:pt idx="3">
                  <c:v>-2.4200830774787793E-2</c:v>
                </c:pt>
                <c:pt idx="4">
                  <c:v>-4.695048309178744E-2</c:v>
                </c:pt>
                <c:pt idx="5">
                  <c:v>-5.5006096734859775E-2</c:v>
                </c:pt>
                <c:pt idx="6">
                  <c:v>-5.0981252055695647E-2</c:v>
                </c:pt>
                <c:pt idx="7">
                  <c:v>-0.11783014673188083</c:v>
                </c:pt>
                <c:pt idx="8">
                  <c:v>-0.48596881959910915</c:v>
                </c:pt>
                <c:pt idx="9">
                  <c:v>-0.48321928967090255</c:v>
                </c:pt>
                <c:pt idx="10">
                  <c:v>-0.45546970313135421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5-4774-B823-7E892877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15503"/>
        <c:axId val="390714255"/>
      </c:lineChart>
      <c:catAx>
        <c:axId val="39071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90714255"/>
        <c:crosses val="autoZero"/>
        <c:auto val="1"/>
        <c:lblAlgn val="ctr"/>
        <c:lblOffset val="100"/>
        <c:noMultiLvlLbl val="0"/>
      </c:catAx>
      <c:valAx>
        <c:axId val="390714255"/>
        <c:scaling>
          <c:orientation val="minMax"/>
          <c:max val="0"/>
          <c:min val="-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9071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42289614425814"/>
          <c:y val="0.87788454335045885"/>
          <c:w val="0.7091517587498215"/>
          <c:h val="0.112100328453314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400"/>
              <a:t>Evolution des effectifs non salariés et des installations annuelles dans les entreprises de travaux agricoles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19'!$B$2</c:f>
              <c:strCache>
                <c:ptCount val="1"/>
                <c:pt idx="0">
                  <c:v>Effectifs non salariés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19'!$A$3:$A$17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'Graphique 19'!$B$3:$B$17</c:f>
              <c:numCache>
                <c:formatCode>#,##0</c:formatCode>
                <c:ptCount val="15"/>
                <c:pt idx="0">
                  <c:v>958</c:v>
                </c:pt>
                <c:pt idx="1">
                  <c:v>936</c:v>
                </c:pt>
                <c:pt idx="2">
                  <c:v>964</c:v>
                </c:pt>
                <c:pt idx="3">
                  <c:v>976</c:v>
                </c:pt>
                <c:pt idx="4">
                  <c:v>1005</c:v>
                </c:pt>
                <c:pt idx="5">
                  <c:v>1027</c:v>
                </c:pt>
                <c:pt idx="6">
                  <c:v>1074</c:v>
                </c:pt>
                <c:pt idx="7">
                  <c:v>1079</c:v>
                </c:pt>
                <c:pt idx="8">
                  <c:v>1102</c:v>
                </c:pt>
                <c:pt idx="9">
                  <c:v>1083</c:v>
                </c:pt>
                <c:pt idx="10">
                  <c:v>1120</c:v>
                </c:pt>
                <c:pt idx="11">
                  <c:v>1143</c:v>
                </c:pt>
                <c:pt idx="12">
                  <c:v>1169</c:v>
                </c:pt>
                <c:pt idx="13">
                  <c:v>1178</c:v>
                </c:pt>
                <c:pt idx="14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7-40F7-80A8-C902525DAFF9}"/>
            </c:ext>
          </c:extLst>
        </c:ser>
        <c:ser>
          <c:idx val="1"/>
          <c:order val="1"/>
          <c:tx>
            <c:strRef>
              <c:f>'Graphique 19'!$C$2</c:f>
              <c:strCache>
                <c:ptCount val="1"/>
                <c:pt idx="0">
                  <c:v>Installations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19'!$A$3:$A$17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'Graphique 19'!$C$3:$C$17</c:f>
              <c:numCache>
                <c:formatCode>#,##0</c:formatCode>
                <c:ptCount val="15"/>
                <c:pt idx="0">
                  <c:v>44</c:v>
                </c:pt>
                <c:pt idx="1">
                  <c:v>61</c:v>
                </c:pt>
                <c:pt idx="2">
                  <c:v>65</c:v>
                </c:pt>
                <c:pt idx="3">
                  <c:v>67</c:v>
                </c:pt>
                <c:pt idx="4">
                  <c:v>63</c:v>
                </c:pt>
                <c:pt idx="5">
                  <c:v>81</c:v>
                </c:pt>
                <c:pt idx="6">
                  <c:v>81</c:v>
                </c:pt>
                <c:pt idx="7">
                  <c:v>69</c:v>
                </c:pt>
                <c:pt idx="8">
                  <c:v>56</c:v>
                </c:pt>
                <c:pt idx="9">
                  <c:v>72</c:v>
                </c:pt>
                <c:pt idx="10">
                  <c:v>100</c:v>
                </c:pt>
                <c:pt idx="11">
                  <c:v>73</c:v>
                </c:pt>
                <c:pt idx="12">
                  <c:v>92</c:v>
                </c:pt>
                <c:pt idx="13">
                  <c:v>110</c:v>
                </c:pt>
                <c:pt idx="1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7-40F7-80A8-C902525D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6867535"/>
        <c:axId val="786870447"/>
      </c:lineChart>
      <c:catAx>
        <c:axId val="78686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86870447"/>
        <c:crosses val="autoZero"/>
        <c:auto val="1"/>
        <c:lblAlgn val="ctr"/>
        <c:lblOffset val="100"/>
        <c:noMultiLvlLbl val="0"/>
      </c:catAx>
      <c:valAx>
        <c:axId val="78687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8686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09342652393171"/>
          <c:y val="0.9229800280899606"/>
          <c:w val="0.47443320521264432"/>
          <c:h val="6.0534643852011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Evolution des installations en agriculture en Occitanie par spécialisation - hors cotisants solidaires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6496144503E-2"/>
          <c:y val="0.1881492437754673"/>
          <c:w val="0.91805412910342732"/>
          <c:h val="0.5729934341452281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2'!$B$2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2'!$B$3:$B$16</c:f>
              <c:numCache>
                <c:formatCode>#,##0</c:formatCode>
                <c:ptCount val="14"/>
                <c:pt idx="0">
                  <c:v>55</c:v>
                </c:pt>
                <c:pt idx="1">
                  <c:v>47</c:v>
                </c:pt>
                <c:pt idx="2">
                  <c:v>46</c:v>
                </c:pt>
                <c:pt idx="3">
                  <c:v>58</c:v>
                </c:pt>
                <c:pt idx="4">
                  <c:v>59</c:v>
                </c:pt>
                <c:pt idx="5">
                  <c:v>31</c:v>
                </c:pt>
                <c:pt idx="6">
                  <c:v>53</c:v>
                </c:pt>
                <c:pt idx="7">
                  <c:v>59</c:v>
                </c:pt>
                <c:pt idx="8">
                  <c:v>68</c:v>
                </c:pt>
                <c:pt idx="9">
                  <c:v>61</c:v>
                </c:pt>
                <c:pt idx="10">
                  <c:v>57</c:v>
                </c:pt>
                <c:pt idx="11">
                  <c:v>83</c:v>
                </c:pt>
                <c:pt idx="12">
                  <c:v>80</c:v>
                </c:pt>
                <c:pt idx="13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2-4740-AF8B-340DBDA8A6C0}"/>
            </c:ext>
          </c:extLst>
        </c:ser>
        <c:ser>
          <c:idx val="1"/>
          <c:order val="1"/>
          <c:tx>
            <c:strRef>
              <c:f>'Graphique 2'!$C$2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2'!$C$3:$C$16</c:f>
              <c:numCache>
                <c:formatCode>#,##0</c:formatCode>
                <c:ptCount val="14"/>
                <c:pt idx="0">
                  <c:v>852</c:v>
                </c:pt>
                <c:pt idx="1">
                  <c:v>877</c:v>
                </c:pt>
                <c:pt idx="2">
                  <c:v>885</c:v>
                </c:pt>
                <c:pt idx="3">
                  <c:v>902</c:v>
                </c:pt>
                <c:pt idx="4">
                  <c:v>810</c:v>
                </c:pt>
                <c:pt idx="5">
                  <c:v>817</c:v>
                </c:pt>
                <c:pt idx="6">
                  <c:v>989</c:v>
                </c:pt>
                <c:pt idx="7">
                  <c:v>975</c:v>
                </c:pt>
                <c:pt idx="8">
                  <c:v>979</c:v>
                </c:pt>
                <c:pt idx="9">
                  <c:v>950</c:v>
                </c:pt>
                <c:pt idx="10">
                  <c:v>932</c:v>
                </c:pt>
                <c:pt idx="11">
                  <c:v>990</c:v>
                </c:pt>
                <c:pt idx="12">
                  <c:v>970</c:v>
                </c:pt>
                <c:pt idx="13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2-4740-AF8B-340DBDA8A6C0}"/>
            </c:ext>
          </c:extLst>
        </c:ser>
        <c:ser>
          <c:idx val="2"/>
          <c:order val="2"/>
          <c:tx>
            <c:strRef>
              <c:f>'Graphique 2'!$D$2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2'!$D$3:$D$16</c:f>
              <c:numCache>
                <c:formatCode>#,##0</c:formatCode>
                <c:ptCount val="14"/>
                <c:pt idx="0">
                  <c:v>241</c:v>
                </c:pt>
                <c:pt idx="1">
                  <c:v>258</c:v>
                </c:pt>
                <c:pt idx="2">
                  <c:v>274</c:v>
                </c:pt>
                <c:pt idx="3">
                  <c:v>313</c:v>
                </c:pt>
                <c:pt idx="4">
                  <c:v>328</c:v>
                </c:pt>
                <c:pt idx="5">
                  <c:v>270</c:v>
                </c:pt>
                <c:pt idx="6">
                  <c:v>302</c:v>
                </c:pt>
                <c:pt idx="7">
                  <c:v>329</c:v>
                </c:pt>
                <c:pt idx="8">
                  <c:v>294</c:v>
                </c:pt>
                <c:pt idx="9">
                  <c:v>284</c:v>
                </c:pt>
                <c:pt idx="10">
                  <c:v>288</c:v>
                </c:pt>
                <c:pt idx="11">
                  <c:v>241</c:v>
                </c:pt>
                <c:pt idx="12">
                  <c:v>320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2-4740-AF8B-340DBDA8A6C0}"/>
            </c:ext>
          </c:extLst>
        </c:ser>
        <c:ser>
          <c:idx val="3"/>
          <c:order val="3"/>
          <c:tx>
            <c:strRef>
              <c:f>'Graphique 2'!$E$2</c:f>
              <c:strCache>
                <c:ptCount val="1"/>
                <c:pt idx="0">
                  <c:v>Maraichage, pepiniere, 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2'!$E$3:$E$16</c:f>
              <c:numCache>
                <c:formatCode>#,##0</c:formatCode>
                <c:ptCount val="14"/>
                <c:pt idx="0">
                  <c:v>134</c:v>
                </c:pt>
                <c:pt idx="1">
                  <c:v>129</c:v>
                </c:pt>
                <c:pt idx="2">
                  <c:v>121</c:v>
                </c:pt>
                <c:pt idx="3">
                  <c:v>153</c:v>
                </c:pt>
                <c:pt idx="4">
                  <c:v>115</c:v>
                </c:pt>
                <c:pt idx="5">
                  <c:v>122</c:v>
                </c:pt>
                <c:pt idx="6">
                  <c:v>137</c:v>
                </c:pt>
                <c:pt idx="7">
                  <c:v>181</c:v>
                </c:pt>
                <c:pt idx="8">
                  <c:v>176</c:v>
                </c:pt>
                <c:pt idx="9">
                  <c:v>196</c:v>
                </c:pt>
                <c:pt idx="10">
                  <c:v>213</c:v>
                </c:pt>
                <c:pt idx="11">
                  <c:v>239</c:v>
                </c:pt>
                <c:pt idx="12">
                  <c:v>243</c:v>
                </c:pt>
                <c:pt idx="13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72-4740-AF8B-340DBDA8A6C0}"/>
            </c:ext>
          </c:extLst>
        </c:ser>
        <c:ser>
          <c:idx val="4"/>
          <c:order val="4"/>
          <c:tx>
            <c:strRef>
              <c:f>'Graphique 2'!$F$2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2'!$F$3:$F$16</c:f>
              <c:numCache>
                <c:formatCode>#,##0</c:formatCode>
                <c:ptCount val="14"/>
                <c:pt idx="0">
                  <c:v>306</c:v>
                </c:pt>
                <c:pt idx="1">
                  <c:v>276</c:v>
                </c:pt>
                <c:pt idx="2">
                  <c:v>341</c:v>
                </c:pt>
                <c:pt idx="3">
                  <c:v>446</c:v>
                </c:pt>
                <c:pt idx="4">
                  <c:v>404</c:v>
                </c:pt>
                <c:pt idx="5">
                  <c:v>383</c:v>
                </c:pt>
                <c:pt idx="6">
                  <c:v>383</c:v>
                </c:pt>
                <c:pt idx="7">
                  <c:v>356</c:v>
                </c:pt>
                <c:pt idx="8">
                  <c:v>381</c:v>
                </c:pt>
                <c:pt idx="9">
                  <c:v>413</c:v>
                </c:pt>
                <c:pt idx="10">
                  <c:v>317</c:v>
                </c:pt>
                <c:pt idx="11">
                  <c:v>368</c:v>
                </c:pt>
                <c:pt idx="12">
                  <c:v>343</c:v>
                </c:pt>
                <c:pt idx="1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72-4740-AF8B-340DBDA8A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412420277513257"/>
          <c:y val="0.86672934983296868"/>
          <c:w val="0.7042355520690442"/>
          <c:h val="0.12522106528836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400"/>
              <a:t>Evolution des effectifs salariés (contrats)  en CDI et en CDD dans les entreprises de travaux agricoles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'Graphique 20'!$C$2</c:f>
              <c:strCache>
                <c:ptCount val="1"/>
                <c:pt idx="0">
                  <c:v>Nombre de salariés en CDD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20'!$A$3:$A$13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20'!$C$3:$C$13</c:f>
              <c:numCache>
                <c:formatCode>#,##0</c:formatCode>
                <c:ptCount val="11"/>
                <c:pt idx="0">
                  <c:v>7631</c:v>
                </c:pt>
                <c:pt idx="1">
                  <c:v>7868</c:v>
                </c:pt>
                <c:pt idx="2">
                  <c:v>9170</c:v>
                </c:pt>
                <c:pt idx="3">
                  <c:v>9415</c:v>
                </c:pt>
                <c:pt idx="4">
                  <c:v>8064</c:v>
                </c:pt>
                <c:pt idx="5">
                  <c:v>9181</c:v>
                </c:pt>
                <c:pt idx="6">
                  <c:v>9067</c:v>
                </c:pt>
                <c:pt idx="7">
                  <c:v>9276</c:v>
                </c:pt>
                <c:pt idx="8">
                  <c:v>10610</c:v>
                </c:pt>
                <c:pt idx="9">
                  <c:v>11137</c:v>
                </c:pt>
                <c:pt idx="10">
                  <c:v>12752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A-4B73-9DF5-4E966DBE6607}"/>
            </c:ext>
          </c:extLst>
        </c:ser>
        <c:ser>
          <c:idx val="2"/>
          <c:order val="2"/>
          <c:tx>
            <c:strRef>
              <c:f>'Graphique 20'!$D$2</c:f>
              <c:strCache>
                <c:ptCount val="1"/>
                <c:pt idx="0">
                  <c:v>Nombre de salariés en CDI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'Graphique 20'!$A$3:$A$13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20'!$D$3:$D$13</c:f>
              <c:numCache>
                <c:formatCode>#,##0</c:formatCode>
                <c:ptCount val="11"/>
                <c:pt idx="0">
                  <c:v>1319</c:v>
                </c:pt>
                <c:pt idx="1">
                  <c:v>1326</c:v>
                </c:pt>
                <c:pt idx="2">
                  <c:v>1391</c:v>
                </c:pt>
                <c:pt idx="3">
                  <c:v>1455</c:v>
                </c:pt>
                <c:pt idx="4">
                  <c:v>1506</c:v>
                </c:pt>
                <c:pt idx="5">
                  <c:v>2258</c:v>
                </c:pt>
                <c:pt idx="6">
                  <c:v>2217</c:v>
                </c:pt>
                <c:pt idx="7">
                  <c:v>2320</c:v>
                </c:pt>
                <c:pt idx="8">
                  <c:v>2279</c:v>
                </c:pt>
                <c:pt idx="9">
                  <c:v>2579</c:v>
                </c:pt>
                <c:pt idx="10">
                  <c:v>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EA-4B73-9DF5-4E966DBE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6867535"/>
        <c:axId val="7868704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'Graphique 20'!$B$2</c15:sqref>
                        </c15:formulaRef>
                      </c:ext>
                    </c:extLst>
                    <c:strCache>
                      <c:ptCount val="1"/>
                      <c:pt idx="0">
                        <c:v>Nombre de salariés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'Graphique 20'!$A$3:$A$13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'Graphique 20'!$B$3:$B$13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8950</c:v>
                      </c:pt>
                      <c:pt idx="1">
                        <c:v>9194</c:v>
                      </c:pt>
                      <c:pt idx="2">
                        <c:v>10561</c:v>
                      </c:pt>
                      <c:pt idx="3">
                        <c:v>10870</c:v>
                      </c:pt>
                      <c:pt idx="4">
                        <c:v>9570</c:v>
                      </c:pt>
                      <c:pt idx="5">
                        <c:v>11439</c:v>
                      </c:pt>
                      <c:pt idx="6">
                        <c:v>11284</c:v>
                      </c:pt>
                      <c:pt idx="7">
                        <c:v>11596</c:v>
                      </c:pt>
                      <c:pt idx="8">
                        <c:v>12889</c:v>
                      </c:pt>
                      <c:pt idx="9">
                        <c:v>13716</c:v>
                      </c:pt>
                      <c:pt idx="10">
                        <c:v>15476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EA-4B73-9DF5-4E966DBE6607}"/>
                  </c:ext>
                </c:extLst>
              </c15:ser>
            </c15:filteredLineSeries>
          </c:ext>
        </c:extLst>
      </c:lineChart>
      <c:catAx>
        <c:axId val="78686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86870447"/>
        <c:crosses val="autoZero"/>
        <c:auto val="1"/>
        <c:lblAlgn val="ctr"/>
        <c:lblOffset val="100"/>
        <c:noMultiLvlLbl val="0"/>
      </c:catAx>
      <c:valAx>
        <c:axId val="78687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8686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67500564355002"/>
          <c:y val="0.9229799993355261"/>
          <c:w val="0.65832499435644998"/>
          <c:h val="6.4557515753568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Evolution des contrats salariés en CDD dans les exploitations agricoles en Occitanie</a:t>
            </a:r>
          </a:p>
        </c:rich>
      </c:tx>
      <c:layout>
        <c:manualLayout>
          <c:xMode val="edge"/>
          <c:yMode val="edge"/>
          <c:x val="0.13466604717888525"/>
          <c:y val="1.0604453870625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6496144503E-2"/>
          <c:y val="0.1881492437754673"/>
          <c:w val="0.91805412910342732"/>
          <c:h val="0.57299343414522819"/>
        </c:manualLayout>
      </c:layout>
      <c:lineChart>
        <c:grouping val="standard"/>
        <c:varyColors val="0"/>
        <c:ser>
          <c:idx val="1"/>
          <c:order val="0"/>
          <c:tx>
            <c:strRef>
              <c:f>'Graphique 21, 22'!$B$3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21, 22'!$A$4:$A$14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21, 22'!$B$4:$B$14</c:f>
              <c:numCache>
                <c:formatCode>#,##0</c:formatCode>
                <c:ptCount val="11"/>
                <c:pt idx="0">
                  <c:v>41657</c:v>
                </c:pt>
                <c:pt idx="1">
                  <c:v>40998</c:v>
                </c:pt>
                <c:pt idx="2">
                  <c:v>38971</c:v>
                </c:pt>
                <c:pt idx="3">
                  <c:v>37329</c:v>
                </c:pt>
                <c:pt idx="4">
                  <c:v>35756</c:v>
                </c:pt>
                <c:pt idx="5">
                  <c:v>36171</c:v>
                </c:pt>
                <c:pt idx="6">
                  <c:v>35922</c:v>
                </c:pt>
                <c:pt idx="7">
                  <c:v>34900</c:v>
                </c:pt>
                <c:pt idx="8">
                  <c:v>35397</c:v>
                </c:pt>
                <c:pt idx="9">
                  <c:v>33022</c:v>
                </c:pt>
                <c:pt idx="10">
                  <c:v>31693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0-4DF7-8D3B-71D24601F25B}"/>
            </c:ext>
          </c:extLst>
        </c:ser>
        <c:ser>
          <c:idx val="3"/>
          <c:order val="1"/>
          <c:tx>
            <c:strRef>
              <c:f>'Graphique 21, 22'!$C$3</c:f>
              <c:strCache>
                <c:ptCount val="1"/>
                <c:pt idx="0">
                  <c:v>Cultures spécialisées et champignonnières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21, 22'!$A$4:$A$14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21, 22'!$C$4:$C$14</c:f>
              <c:numCache>
                <c:formatCode>#,##0</c:formatCode>
                <c:ptCount val="11"/>
                <c:pt idx="0">
                  <c:v>49370</c:v>
                </c:pt>
                <c:pt idx="1">
                  <c:v>49512</c:v>
                </c:pt>
                <c:pt idx="2">
                  <c:v>49847</c:v>
                </c:pt>
                <c:pt idx="3">
                  <c:v>49587</c:v>
                </c:pt>
                <c:pt idx="4">
                  <c:v>47360</c:v>
                </c:pt>
                <c:pt idx="5">
                  <c:v>54808</c:v>
                </c:pt>
                <c:pt idx="6">
                  <c:v>53782</c:v>
                </c:pt>
                <c:pt idx="7">
                  <c:v>54206</c:v>
                </c:pt>
                <c:pt idx="8">
                  <c:v>54095</c:v>
                </c:pt>
                <c:pt idx="9">
                  <c:v>53323</c:v>
                </c:pt>
                <c:pt idx="10">
                  <c:v>52307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80-4DF7-8D3B-71D24601F25B}"/>
            </c:ext>
          </c:extLst>
        </c:ser>
        <c:ser>
          <c:idx val="4"/>
          <c:order val="2"/>
          <c:tx>
            <c:strRef>
              <c:f>'Graphique 21, 22'!$D$3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21, 22'!$A$4:$A$14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21, 22'!$D$4:$D$14</c:f>
              <c:numCache>
                <c:formatCode>#,##0</c:formatCode>
                <c:ptCount val="11"/>
                <c:pt idx="0">
                  <c:v>65223</c:v>
                </c:pt>
                <c:pt idx="1">
                  <c:v>66432</c:v>
                </c:pt>
                <c:pt idx="2">
                  <c:v>64993</c:v>
                </c:pt>
                <c:pt idx="3">
                  <c:v>61538</c:v>
                </c:pt>
                <c:pt idx="4">
                  <c:v>61001</c:v>
                </c:pt>
                <c:pt idx="5">
                  <c:v>57320</c:v>
                </c:pt>
                <c:pt idx="6">
                  <c:v>53715</c:v>
                </c:pt>
                <c:pt idx="7">
                  <c:v>49291</c:v>
                </c:pt>
                <c:pt idx="8">
                  <c:v>49997</c:v>
                </c:pt>
                <c:pt idx="9">
                  <c:v>46083</c:v>
                </c:pt>
                <c:pt idx="10">
                  <c:v>42540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80-4DF7-8D3B-71D24601F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24857418083364"/>
          <c:y val="0.86343239353145362"/>
          <c:w val="0.73594958609323791"/>
          <c:h val="0.12596309872718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Evolution des contrats salariés en CDI dans les exploitations agricoles en Occitanie</a:t>
            </a:r>
          </a:p>
        </c:rich>
      </c:tx>
      <c:layout>
        <c:manualLayout>
          <c:xMode val="edge"/>
          <c:yMode val="edge"/>
          <c:x val="0.13466604717888525"/>
          <c:y val="1.0604453870625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6496144503E-2"/>
          <c:y val="0.1881492437754673"/>
          <c:w val="0.91805412910342732"/>
          <c:h val="0.57299343414522819"/>
        </c:manualLayout>
      </c:layout>
      <c:lineChart>
        <c:grouping val="standard"/>
        <c:varyColors val="0"/>
        <c:ser>
          <c:idx val="1"/>
          <c:order val="0"/>
          <c:tx>
            <c:strRef>
              <c:f>'Graphique 21, 22'!$E$3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21, 22'!$A$4:$A$14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21, 22'!$E$4:$E$14</c:f>
              <c:numCache>
                <c:formatCode>#,##0</c:formatCode>
                <c:ptCount val="11"/>
                <c:pt idx="0">
                  <c:v>5939</c:v>
                </c:pt>
                <c:pt idx="1">
                  <c:v>6032</c:v>
                </c:pt>
                <c:pt idx="2">
                  <c:v>6146</c:v>
                </c:pt>
                <c:pt idx="3">
                  <c:v>6346</c:v>
                </c:pt>
                <c:pt idx="4">
                  <c:v>6253</c:v>
                </c:pt>
                <c:pt idx="5">
                  <c:v>7450</c:v>
                </c:pt>
                <c:pt idx="6">
                  <c:v>7757</c:v>
                </c:pt>
                <c:pt idx="7">
                  <c:v>8371</c:v>
                </c:pt>
                <c:pt idx="8">
                  <c:v>8554</c:v>
                </c:pt>
                <c:pt idx="9">
                  <c:v>8485</c:v>
                </c:pt>
                <c:pt idx="10">
                  <c:v>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D-47D5-BF6A-581DEB87F5B1}"/>
            </c:ext>
          </c:extLst>
        </c:ser>
        <c:ser>
          <c:idx val="3"/>
          <c:order val="1"/>
          <c:tx>
            <c:strRef>
              <c:f>'Graphique 21, 22'!$F$3</c:f>
              <c:strCache>
                <c:ptCount val="1"/>
                <c:pt idx="0">
                  <c:v>Cultures spécialisées et champignonnières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21, 22'!$A$4:$A$14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21, 22'!$F$4:$F$14</c:f>
              <c:numCache>
                <c:formatCode>#,##0</c:formatCode>
                <c:ptCount val="11"/>
                <c:pt idx="0">
                  <c:v>5290</c:v>
                </c:pt>
                <c:pt idx="1">
                  <c:v>5159</c:v>
                </c:pt>
                <c:pt idx="2">
                  <c:v>5361</c:v>
                </c:pt>
                <c:pt idx="3">
                  <c:v>5449</c:v>
                </c:pt>
                <c:pt idx="4">
                  <c:v>5667</c:v>
                </c:pt>
                <c:pt idx="5">
                  <c:v>6467</c:v>
                </c:pt>
                <c:pt idx="6">
                  <c:v>6460</c:v>
                </c:pt>
                <c:pt idx="7">
                  <c:v>7335</c:v>
                </c:pt>
                <c:pt idx="8">
                  <c:v>7449</c:v>
                </c:pt>
                <c:pt idx="9">
                  <c:v>7604</c:v>
                </c:pt>
                <c:pt idx="10">
                  <c:v>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D-47D5-BF6A-581DEB87F5B1}"/>
            </c:ext>
          </c:extLst>
        </c:ser>
        <c:ser>
          <c:idx val="4"/>
          <c:order val="2"/>
          <c:tx>
            <c:strRef>
              <c:f>'Graphique 21, 22'!$G$3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21, 22'!$A$4:$A$14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'Graphique 21, 22'!$G$4:$G$14</c:f>
              <c:numCache>
                <c:formatCode>#,##0</c:formatCode>
                <c:ptCount val="11"/>
                <c:pt idx="0">
                  <c:v>8826</c:v>
                </c:pt>
                <c:pt idx="1">
                  <c:v>8899</c:v>
                </c:pt>
                <c:pt idx="2">
                  <c:v>8903</c:v>
                </c:pt>
                <c:pt idx="3">
                  <c:v>8647</c:v>
                </c:pt>
                <c:pt idx="4">
                  <c:v>9018</c:v>
                </c:pt>
                <c:pt idx="5">
                  <c:v>11035</c:v>
                </c:pt>
                <c:pt idx="6">
                  <c:v>10852</c:v>
                </c:pt>
                <c:pt idx="7">
                  <c:v>11290</c:v>
                </c:pt>
                <c:pt idx="8">
                  <c:v>11147</c:v>
                </c:pt>
                <c:pt idx="9">
                  <c:v>11113</c:v>
                </c:pt>
                <c:pt idx="10">
                  <c:v>11063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5D-47D5-BF6A-581DEB87F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3062888991324"/>
          <c:y val="0.85965952048863159"/>
          <c:w val="0.73416753138415825"/>
          <c:h val="0.12596309872718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Evolution des installations en agriculture en Occitanie </a:t>
            </a:r>
            <a:r>
              <a:rPr lang="fr-FR" sz="1400" b="0" i="0" u="none" strike="noStrike" baseline="0">
                <a:effectLst/>
              </a:rPr>
              <a:t>des cotisants solidaires </a:t>
            </a:r>
            <a:r>
              <a:rPr lang="fr-FR"/>
              <a:t>par spécialisation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6496144503E-2"/>
          <c:y val="0.1881492437754673"/>
          <c:w val="0.91805412910342732"/>
          <c:h val="0.5729934341452281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3'!$B$2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3'!$A$3:$A$16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3'!$B$3:$B$16</c:f>
              <c:numCache>
                <c:formatCode>#,##0</c:formatCode>
                <c:ptCount val="14"/>
                <c:pt idx="0">
                  <c:v>41</c:v>
                </c:pt>
                <c:pt idx="1">
                  <c:v>53</c:v>
                </c:pt>
                <c:pt idx="2">
                  <c:v>40</c:v>
                </c:pt>
                <c:pt idx="3">
                  <c:v>33</c:v>
                </c:pt>
                <c:pt idx="4">
                  <c:v>44</c:v>
                </c:pt>
                <c:pt idx="5">
                  <c:v>43</c:v>
                </c:pt>
                <c:pt idx="6">
                  <c:v>39</c:v>
                </c:pt>
                <c:pt idx="7">
                  <c:v>27</c:v>
                </c:pt>
                <c:pt idx="8">
                  <c:v>38</c:v>
                </c:pt>
                <c:pt idx="9">
                  <c:v>47</c:v>
                </c:pt>
                <c:pt idx="10">
                  <c:v>49</c:v>
                </c:pt>
                <c:pt idx="11">
                  <c:v>66</c:v>
                </c:pt>
                <c:pt idx="12">
                  <c:v>59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3-4D54-80B7-A10AF39A3F2B}"/>
            </c:ext>
          </c:extLst>
        </c:ser>
        <c:ser>
          <c:idx val="1"/>
          <c:order val="1"/>
          <c:tx>
            <c:strRef>
              <c:f>'Graphique 3'!$C$2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3'!$A$3:$A$16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3'!$C$3:$C$16</c:f>
              <c:numCache>
                <c:formatCode>#,##0</c:formatCode>
                <c:ptCount val="14"/>
                <c:pt idx="0">
                  <c:v>301</c:v>
                </c:pt>
                <c:pt idx="1">
                  <c:v>298</c:v>
                </c:pt>
                <c:pt idx="2">
                  <c:v>259</c:v>
                </c:pt>
                <c:pt idx="3">
                  <c:v>261</c:v>
                </c:pt>
                <c:pt idx="4">
                  <c:v>270</c:v>
                </c:pt>
                <c:pt idx="5">
                  <c:v>282</c:v>
                </c:pt>
                <c:pt idx="6">
                  <c:v>383</c:v>
                </c:pt>
                <c:pt idx="7">
                  <c:v>246</c:v>
                </c:pt>
                <c:pt idx="8">
                  <c:v>268</c:v>
                </c:pt>
                <c:pt idx="9">
                  <c:v>299</c:v>
                </c:pt>
                <c:pt idx="10">
                  <c:v>299</c:v>
                </c:pt>
                <c:pt idx="11">
                  <c:v>370</c:v>
                </c:pt>
                <c:pt idx="12">
                  <c:v>297</c:v>
                </c:pt>
                <c:pt idx="13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3-4D54-80B7-A10AF39A3F2B}"/>
            </c:ext>
          </c:extLst>
        </c:ser>
        <c:ser>
          <c:idx val="2"/>
          <c:order val="2"/>
          <c:tx>
            <c:strRef>
              <c:f>'Graphique 3'!$D$2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3'!$A$3:$A$16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3'!$D$3:$D$16</c:f>
              <c:numCache>
                <c:formatCode>#,##0</c:formatCode>
                <c:ptCount val="14"/>
                <c:pt idx="0">
                  <c:v>126</c:v>
                </c:pt>
                <c:pt idx="1">
                  <c:v>146</c:v>
                </c:pt>
                <c:pt idx="2">
                  <c:v>153</c:v>
                </c:pt>
                <c:pt idx="3">
                  <c:v>133</c:v>
                </c:pt>
                <c:pt idx="4">
                  <c:v>126</c:v>
                </c:pt>
                <c:pt idx="5">
                  <c:v>132</c:v>
                </c:pt>
                <c:pt idx="6">
                  <c:v>103</c:v>
                </c:pt>
                <c:pt idx="7">
                  <c:v>88</c:v>
                </c:pt>
                <c:pt idx="8">
                  <c:v>77</c:v>
                </c:pt>
                <c:pt idx="9">
                  <c:v>63</c:v>
                </c:pt>
                <c:pt idx="10">
                  <c:v>71</c:v>
                </c:pt>
                <c:pt idx="11">
                  <c:v>55</c:v>
                </c:pt>
                <c:pt idx="12">
                  <c:v>60</c:v>
                </c:pt>
                <c:pt idx="13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3-4D54-80B7-A10AF39A3F2B}"/>
            </c:ext>
          </c:extLst>
        </c:ser>
        <c:ser>
          <c:idx val="3"/>
          <c:order val="3"/>
          <c:tx>
            <c:strRef>
              <c:f>'Graphique 3'!$E$2</c:f>
              <c:strCache>
                <c:ptCount val="1"/>
                <c:pt idx="0">
                  <c:v>Maraichage, pepiniere, 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3'!$A$3:$A$16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3'!$E$3:$E$16</c:f>
              <c:numCache>
                <c:formatCode>#,##0</c:formatCode>
                <c:ptCount val="14"/>
                <c:pt idx="0">
                  <c:v>144</c:v>
                </c:pt>
                <c:pt idx="1">
                  <c:v>142</c:v>
                </c:pt>
                <c:pt idx="2">
                  <c:v>138</c:v>
                </c:pt>
                <c:pt idx="3">
                  <c:v>117</c:v>
                </c:pt>
                <c:pt idx="4">
                  <c:v>142</c:v>
                </c:pt>
                <c:pt idx="5">
                  <c:v>174</c:v>
                </c:pt>
                <c:pt idx="6">
                  <c:v>132</c:v>
                </c:pt>
                <c:pt idx="7">
                  <c:v>170</c:v>
                </c:pt>
                <c:pt idx="8">
                  <c:v>179</c:v>
                </c:pt>
                <c:pt idx="9">
                  <c:v>206</c:v>
                </c:pt>
                <c:pt idx="10">
                  <c:v>225</c:v>
                </c:pt>
                <c:pt idx="11">
                  <c:v>277</c:v>
                </c:pt>
                <c:pt idx="12">
                  <c:v>271</c:v>
                </c:pt>
                <c:pt idx="1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73-4D54-80B7-A10AF39A3F2B}"/>
            </c:ext>
          </c:extLst>
        </c:ser>
        <c:ser>
          <c:idx val="4"/>
          <c:order val="4"/>
          <c:tx>
            <c:strRef>
              <c:f>'Graphique 3'!$F$2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3'!$A$3:$A$16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3'!$F$3:$F$16</c:f>
              <c:numCache>
                <c:formatCode>#,##0</c:formatCode>
                <c:ptCount val="14"/>
                <c:pt idx="0">
                  <c:v>269</c:v>
                </c:pt>
                <c:pt idx="1">
                  <c:v>204</c:v>
                </c:pt>
                <c:pt idx="2">
                  <c:v>188</c:v>
                </c:pt>
                <c:pt idx="3">
                  <c:v>208</c:v>
                </c:pt>
                <c:pt idx="4">
                  <c:v>207</c:v>
                </c:pt>
                <c:pt idx="5">
                  <c:v>244</c:v>
                </c:pt>
                <c:pt idx="6">
                  <c:v>147</c:v>
                </c:pt>
                <c:pt idx="7">
                  <c:v>138</c:v>
                </c:pt>
                <c:pt idx="8">
                  <c:v>139</c:v>
                </c:pt>
                <c:pt idx="9">
                  <c:v>176</c:v>
                </c:pt>
                <c:pt idx="10">
                  <c:v>138</c:v>
                </c:pt>
                <c:pt idx="11">
                  <c:v>158</c:v>
                </c:pt>
                <c:pt idx="12">
                  <c:v>126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73-4D54-80B7-A10AF39A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28785624787855"/>
          <c:y val="0.87050208331593759"/>
          <c:w val="0.72029601941055932"/>
          <c:h val="0.12522106528836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Part</a:t>
            </a:r>
            <a:r>
              <a:rPr lang="fr-FR" baseline="0"/>
              <a:t> des installés de moins de 40 ans - hors cotisants solidaires</a:t>
            </a:r>
            <a:endParaRPr lang="fr-FR"/>
          </a:p>
        </c:rich>
      </c:tx>
      <c:layout>
        <c:manualLayout>
          <c:xMode val="edge"/>
          <c:yMode val="edge"/>
          <c:x val="0.132072456046883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35648554068E-2"/>
          <c:y val="0.15419345926411152"/>
          <c:w val="0.9216059300525633"/>
          <c:h val="0.61072208928043592"/>
        </c:manualLayout>
      </c:layout>
      <c:lineChart>
        <c:grouping val="standard"/>
        <c:varyColors val="0"/>
        <c:ser>
          <c:idx val="1"/>
          <c:order val="0"/>
          <c:tx>
            <c:strRef>
              <c:f>'Graphique 4'!$H$3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4'!$H$4:$H$17</c:f>
              <c:numCache>
                <c:formatCode>0%</c:formatCode>
                <c:ptCount val="14"/>
                <c:pt idx="0">
                  <c:v>0.49090909090909091</c:v>
                </c:pt>
                <c:pt idx="1">
                  <c:v>0.42553191489361702</c:v>
                </c:pt>
                <c:pt idx="2">
                  <c:v>0.58695652173913049</c:v>
                </c:pt>
                <c:pt idx="3">
                  <c:v>0.53448275862068961</c:v>
                </c:pt>
                <c:pt idx="4">
                  <c:v>0.61016949152542377</c:v>
                </c:pt>
                <c:pt idx="5">
                  <c:v>0.70967741935483875</c:v>
                </c:pt>
                <c:pt idx="6">
                  <c:v>0.54716981132075471</c:v>
                </c:pt>
                <c:pt idx="7">
                  <c:v>0.5423728813559322</c:v>
                </c:pt>
                <c:pt idx="8">
                  <c:v>0.6029411764705882</c:v>
                </c:pt>
                <c:pt idx="9">
                  <c:v>0.50819672131147542</c:v>
                </c:pt>
                <c:pt idx="10">
                  <c:v>0.57894736842105265</c:v>
                </c:pt>
                <c:pt idx="11">
                  <c:v>0.54216867469879515</c:v>
                </c:pt>
                <c:pt idx="12">
                  <c:v>0.5</c:v>
                </c:pt>
                <c:pt idx="13">
                  <c:v>0.5056179775280899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E-4F39-85D7-159B97730808}"/>
            </c:ext>
          </c:extLst>
        </c:ser>
        <c:ser>
          <c:idx val="2"/>
          <c:order val="1"/>
          <c:tx>
            <c:strRef>
              <c:f>'Graphique 4'!$I$3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4'!$I$4:$I$17</c:f>
              <c:numCache>
                <c:formatCode>0%</c:formatCode>
                <c:ptCount val="14"/>
                <c:pt idx="0">
                  <c:v>0.63967136150234738</c:v>
                </c:pt>
                <c:pt idx="1">
                  <c:v>0.61801596351197263</c:v>
                </c:pt>
                <c:pt idx="2">
                  <c:v>0.61920903954802264</c:v>
                </c:pt>
                <c:pt idx="3">
                  <c:v>0.6430155210643016</c:v>
                </c:pt>
                <c:pt idx="4">
                  <c:v>0.61728395061728392</c:v>
                </c:pt>
                <c:pt idx="5">
                  <c:v>0.61933904528763772</c:v>
                </c:pt>
                <c:pt idx="6">
                  <c:v>0.60262891809909003</c:v>
                </c:pt>
                <c:pt idx="7">
                  <c:v>0.64923076923076928</c:v>
                </c:pt>
                <c:pt idx="8">
                  <c:v>0.65577119509703774</c:v>
                </c:pt>
                <c:pt idx="9">
                  <c:v>0.68421052631578949</c:v>
                </c:pt>
                <c:pt idx="10">
                  <c:v>0.66738197424892709</c:v>
                </c:pt>
                <c:pt idx="11">
                  <c:v>0.64949494949494946</c:v>
                </c:pt>
                <c:pt idx="12">
                  <c:v>0.65773195876288659</c:v>
                </c:pt>
                <c:pt idx="13">
                  <c:v>0.64457252641690677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E-4F39-85D7-159B97730808}"/>
            </c:ext>
          </c:extLst>
        </c:ser>
        <c:ser>
          <c:idx val="3"/>
          <c:order val="2"/>
          <c:tx>
            <c:strRef>
              <c:f>'Graphique 4'!$J$3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4'!$J$4:$J$17</c:f>
              <c:numCache>
                <c:formatCode>0%</c:formatCode>
                <c:ptCount val="14"/>
                <c:pt idx="0">
                  <c:v>0.50622406639004147</c:v>
                </c:pt>
                <c:pt idx="1">
                  <c:v>0.52325581395348841</c:v>
                </c:pt>
                <c:pt idx="2">
                  <c:v>0.54014598540145986</c:v>
                </c:pt>
                <c:pt idx="3">
                  <c:v>0.61022364217252401</c:v>
                </c:pt>
                <c:pt idx="4">
                  <c:v>0.57926829268292679</c:v>
                </c:pt>
                <c:pt idx="5">
                  <c:v>0.58888888888888891</c:v>
                </c:pt>
                <c:pt idx="6">
                  <c:v>0.59933774834437081</c:v>
                </c:pt>
                <c:pt idx="7">
                  <c:v>0.60486322188449848</c:v>
                </c:pt>
                <c:pt idx="8">
                  <c:v>0.61564625850340138</c:v>
                </c:pt>
                <c:pt idx="9">
                  <c:v>0.61971830985915488</c:v>
                </c:pt>
                <c:pt idx="10">
                  <c:v>0.64930555555555558</c:v>
                </c:pt>
                <c:pt idx="11">
                  <c:v>0.61825726141078841</c:v>
                </c:pt>
                <c:pt idx="12">
                  <c:v>0.63749999999999996</c:v>
                </c:pt>
                <c:pt idx="13">
                  <c:v>0.51541850220264318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E-4F39-85D7-159B97730808}"/>
            </c:ext>
          </c:extLst>
        </c:ser>
        <c:ser>
          <c:idx val="4"/>
          <c:order val="3"/>
          <c:tx>
            <c:strRef>
              <c:f>'Graphique 4'!$K$3</c:f>
              <c:strCache>
                <c:ptCount val="1"/>
                <c:pt idx="0">
                  <c:v>Maraichage, pepiniere, 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4'!$K$4:$K$17</c:f>
              <c:numCache>
                <c:formatCode>0%</c:formatCode>
                <c:ptCount val="14"/>
                <c:pt idx="0">
                  <c:v>0.61194029850746268</c:v>
                </c:pt>
                <c:pt idx="1">
                  <c:v>0.58914728682170547</c:v>
                </c:pt>
                <c:pt idx="2">
                  <c:v>0.51239669421487599</c:v>
                </c:pt>
                <c:pt idx="3">
                  <c:v>0.58823529411764708</c:v>
                </c:pt>
                <c:pt idx="4">
                  <c:v>0.65217391304347827</c:v>
                </c:pt>
                <c:pt idx="5">
                  <c:v>0.56557377049180324</c:v>
                </c:pt>
                <c:pt idx="6">
                  <c:v>0.61313868613138689</c:v>
                </c:pt>
                <c:pt idx="7">
                  <c:v>0.52486187845303867</c:v>
                </c:pt>
                <c:pt idx="8">
                  <c:v>0.54545454545454541</c:v>
                </c:pt>
                <c:pt idx="9">
                  <c:v>0.62244897959183676</c:v>
                </c:pt>
                <c:pt idx="10">
                  <c:v>0.63380281690140849</c:v>
                </c:pt>
                <c:pt idx="11">
                  <c:v>0.59414225941422594</c:v>
                </c:pt>
                <c:pt idx="12">
                  <c:v>0.51851851851851849</c:v>
                </c:pt>
                <c:pt idx="13">
                  <c:v>0.54166666666666663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E-4F39-85D7-159B97730808}"/>
            </c:ext>
          </c:extLst>
        </c:ser>
        <c:ser>
          <c:idx val="5"/>
          <c:order val="4"/>
          <c:tx>
            <c:strRef>
              <c:f>'Graphique 4'!$L$3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4'!$L$4:$L$17</c:f>
              <c:numCache>
                <c:formatCode>0%</c:formatCode>
                <c:ptCount val="14"/>
                <c:pt idx="0">
                  <c:v>0.48039215686274511</c:v>
                </c:pt>
                <c:pt idx="1">
                  <c:v>0.45652173913043476</c:v>
                </c:pt>
                <c:pt idx="2">
                  <c:v>0.5161290322580645</c:v>
                </c:pt>
                <c:pt idx="3">
                  <c:v>0.44843049327354262</c:v>
                </c:pt>
                <c:pt idx="4">
                  <c:v>0.53217821782178221</c:v>
                </c:pt>
                <c:pt idx="5">
                  <c:v>0.56919060052219317</c:v>
                </c:pt>
                <c:pt idx="6">
                  <c:v>0.57702349869451697</c:v>
                </c:pt>
                <c:pt idx="7">
                  <c:v>0.550561797752809</c:v>
                </c:pt>
                <c:pt idx="8">
                  <c:v>0.53543307086614178</c:v>
                </c:pt>
                <c:pt idx="9">
                  <c:v>0.56174334140435833</c:v>
                </c:pt>
                <c:pt idx="10">
                  <c:v>0.62145110410094639</c:v>
                </c:pt>
                <c:pt idx="11">
                  <c:v>0.55706521739130432</c:v>
                </c:pt>
                <c:pt idx="12">
                  <c:v>0.56851311953352768</c:v>
                </c:pt>
                <c:pt idx="13">
                  <c:v>0.53046594982078854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E-4F39-85D7-159B97730808}"/>
            </c:ext>
          </c:extLst>
        </c:ser>
        <c:ser>
          <c:idx val="0"/>
          <c:order val="5"/>
          <c:tx>
            <c:strRef>
              <c:f>'Graphique 4'!$M$3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4'!$A$4:$A$17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4'!$M$4:$M$17</c:f>
              <c:numCache>
                <c:formatCode>0%</c:formatCode>
                <c:ptCount val="14"/>
                <c:pt idx="0">
                  <c:v>0.58123425692695219</c:v>
                </c:pt>
                <c:pt idx="1">
                  <c:v>0.56647763074984248</c:v>
                </c:pt>
                <c:pt idx="2">
                  <c:v>0.57648470305938815</c:v>
                </c:pt>
                <c:pt idx="3">
                  <c:v>0.58333333333333337</c:v>
                </c:pt>
                <c:pt idx="4">
                  <c:v>0.59207459207459212</c:v>
                </c:pt>
                <c:pt idx="5">
                  <c:v>0.60012322858903266</c:v>
                </c:pt>
                <c:pt idx="6">
                  <c:v>0.59603004291845496</c:v>
                </c:pt>
                <c:pt idx="7">
                  <c:v>0.60789473684210527</c:v>
                </c:pt>
                <c:pt idx="8">
                  <c:v>0.61327713382507898</c:v>
                </c:pt>
                <c:pt idx="9">
                  <c:v>0.63602941176470584</c:v>
                </c:pt>
                <c:pt idx="10">
                  <c:v>0.64969562811289427</c:v>
                </c:pt>
                <c:pt idx="11">
                  <c:v>0.61634565330557001</c:v>
                </c:pt>
                <c:pt idx="12">
                  <c:v>0.61503067484662577</c:v>
                </c:pt>
                <c:pt idx="13">
                  <c:v>0.58491484184914844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AE-4F39-85D7-159B9773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943145709037776"/>
          <c:y val="0.87050208331593759"/>
          <c:w val="0.71056854290962224"/>
          <c:h val="0.12586363886178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Part</a:t>
            </a:r>
            <a:r>
              <a:rPr lang="fr-FR" baseline="0"/>
              <a:t> des installés de moins de 40 ans - cotisants solidaires</a:t>
            </a:r>
            <a:endParaRPr lang="fr-FR"/>
          </a:p>
        </c:rich>
      </c:tx>
      <c:layout>
        <c:manualLayout>
          <c:xMode val="edge"/>
          <c:yMode val="edge"/>
          <c:x val="0.14805540756526372"/>
          <c:y val="3.3955857385398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35648554068E-2"/>
          <c:y val="0.15419345926411152"/>
          <c:w val="0.9216059300525633"/>
          <c:h val="0.61072208928043592"/>
        </c:manualLayout>
      </c:layout>
      <c:lineChart>
        <c:grouping val="standard"/>
        <c:varyColors val="0"/>
        <c:ser>
          <c:idx val="1"/>
          <c:order val="0"/>
          <c:tx>
            <c:strRef>
              <c:f>'Graphique 5'!$H$3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5'!$H$4:$H$17</c:f>
              <c:numCache>
                <c:formatCode>0%</c:formatCode>
                <c:ptCount val="14"/>
                <c:pt idx="0">
                  <c:v>0.51219512195121952</c:v>
                </c:pt>
                <c:pt idx="1">
                  <c:v>0.56603773584905659</c:v>
                </c:pt>
                <c:pt idx="2">
                  <c:v>0.25</c:v>
                </c:pt>
                <c:pt idx="3">
                  <c:v>0.39393939393939392</c:v>
                </c:pt>
                <c:pt idx="4">
                  <c:v>0.45454545454545453</c:v>
                </c:pt>
                <c:pt idx="5">
                  <c:v>0.44186046511627908</c:v>
                </c:pt>
                <c:pt idx="6">
                  <c:v>0.46153846153846156</c:v>
                </c:pt>
                <c:pt idx="7">
                  <c:v>0.40740740740740738</c:v>
                </c:pt>
                <c:pt idx="8">
                  <c:v>0.42105263157894735</c:v>
                </c:pt>
                <c:pt idx="9">
                  <c:v>0.44680851063829785</c:v>
                </c:pt>
                <c:pt idx="10">
                  <c:v>0.32653061224489793</c:v>
                </c:pt>
                <c:pt idx="11">
                  <c:v>0.39393939393939392</c:v>
                </c:pt>
                <c:pt idx="12">
                  <c:v>0.49152542372881358</c:v>
                </c:pt>
                <c:pt idx="13">
                  <c:v>0.43137254901960786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A-4E00-AB62-03BDFE23BBCD}"/>
            </c:ext>
          </c:extLst>
        </c:ser>
        <c:ser>
          <c:idx val="2"/>
          <c:order val="1"/>
          <c:tx>
            <c:strRef>
              <c:f>'Graphique 5'!$I$3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5'!$I$4:$I$17</c:f>
              <c:numCache>
                <c:formatCode>0%</c:formatCode>
                <c:ptCount val="14"/>
                <c:pt idx="0">
                  <c:v>0.36212624584717606</c:v>
                </c:pt>
                <c:pt idx="1">
                  <c:v>0.45302013422818793</c:v>
                </c:pt>
                <c:pt idx="2">
                  <c:v>0.44401544401544402</c:v>
                </c:pt>
                <c:pt idx="3">
                  <c:v>0.44444444444444442</c:v>
                </c:pt>
                <c:pt idx="4">
                  <c:v>0.45925925925925926</c:v>
                </c:pt>
                <c:pt idx="5">
                  <c:v>0.45390070921985815</c:v>
                </c:pt>
                <c:pt idx="6">
                  <c:v>0.49869451697127937</c:v>
                </c:pt>
                <c:pt idx="7">
                  <c:v>0.45934959349593496</c:v>
                </c:pt>
                <c:pt idx="8">
                  <c:v>0.44402985074626866</c:v>
                </c:pt>
                <c:pt idx="9">
                  <c:v>0.4682274247491639</c:v>
                </c:pt>
                <c:pt idx="10">
                  <c:v>0.50836120401337792</c:v>
                </c:pt>
                <c:pt idx="11">
                  <c:v>0.45945945945945948</c:v>
                </c:pt>
                <c:pt idx="12">
                  <c:v>0.48484848484848486</c:v>
                </c:pt>
                <c:pt idx="13">
                  <c:v>0.46692607003891051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A-4E00-AB62-03BDFE23BBCD}"/>
            </c:ext>
          </c:extLst>
        </c:ser>
        <c:ser>
          <c:idx val="3"/>
          <c:order val="2"/>
          <c:tx>
            <c:strRef>
              <c:f>'Graphique 5'!$J$3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5'!$J$4:$J$17</c:f>
              <c:numCache>
                <c:formatCode>0%</c:formatCode>
                <c:ptCount val="14"/>
                <c:pt idx="0">
                  <c:v>0.34920634920634919</c:v>
                </c:pt>
                <c:pt idx="1">
                  <c:v>0.35616438356164382</c:v>
                </c:pt>
                <c:pt idx="2">
                  <c:v>0.32679738562091504</c:v>
                </c:pt>
                <c:pt idx="3">
                  <c:v>0.38345864661654133</c:v>
                </c:pt>
                <c:pt idx="4">
                  <c:v>0.36507936507936506</c:v>
                </c:pt>
                <c:pt idx="5">
                  <c:v>0.39393939393939392</c:v>
                </c:pt>
                <c:pt idx="6">
                  <c:v>0.41747572815533979</c:v>
                </c:pt>
                <c:pt idx="7">
                  <c:v>0.44318181818181818</c:v>
                </c:pt>
                <c:pt idx="8">
                  <c:v>0.42857142857142855</c:v>
                </c:pt>
                <c:pt idx="9">
                  <c:v>0.53968253968253965</c:v>
                </c:pt>
                <c:pt idx="10">
                  <c:v>0.57746478873239437</c:v>
                </c:pt>
                <c:pt idx="11">
                  <c:v>0.49090909090909091</c:v>
                </c:pt>
                <c:pt idx="12">
                  <c:v>0.48333333333333334</c:v>
                </c:pt>
                <c:pt idx="13">
                  <c:v>0.38297872340425532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DA-4E00-AB62-03BDFE23BBCD}"/>
            </c:ext>
          </c:extLst>
        </c:ser>
        <c:ser>
          <c:idx val="4"/>
          <c:order val="3"/>
          <c:tx>
            <c:strRef>
              <c:f>'Graphique 5'!$K$3</c:f>
              <c:strCache>
                <c:ptCount val="1"/>
                <c:pt idx="0">
                  <c:v>Maraichage, pepiniere, 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5'!$K$4:$K$17</c:f>
              <c:numCache>
                <c:formatCode>0%</c:formatCode>
                <c:ptCount val="14"/>
                <c:pt idx="0">
                  <c:v>0.53472222222222221</c:v>
                </c:pt>
                <c:pt idx="1">
                  <c:v>0.44366197183098594</c:v>
                </c:pt>
                <c:pt idx="2">
                  <c:v>0.60869565217391308</c:v>
                </c:pt>
                <c:pt idx="3">
                  <c:v>0.47008547008547008</c:v>
                </c:pt>
                <c:pt idx="4">
                  <c:v>0.57746478873239437</c:v>
                </c:pt>
                <c:pt idx="5">
                  <c:v>0.52873563218390807</c:v>
                </c:pt>
                <c:pt idx="6">
                  <c:v>0.62878787878787878</c:v>
                </c:pt>
                <c:pt idx="7">
                  <c:v>0.55882352941176472</c:v>
                </c:pt>
                <c:pt idx="8">
                  <c:v>0.56983240223463683</c:v>
                </c:pt>
                <c:pt idx="9">
                  <c:v>0.529126213592233</c:v>
                </c:pt>
                <c:pt idx="10">
                  <c:v>0.59111111111111114</c:v>
                </c:pt>
                <c:pt idx="11">
                  <c:v>0.51985559566786999</c:v>
                </c:pt>
                <c:pt idx="12">
                  <c:v>0.56457564575645758</c:v>
                </c:pt>
                <c:pt idx="13">
                  <c:v>0.46396396396396394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DA-4E00-AB62-03BDFE23BBCD}"/>
            </c:ext>
          </c:extLst>
        </c:ser>
        <c:ser>
          <c:idx val="5"/>
          <c:order val="4"/>
          <c:tx>
            <c:strRef>
              <c:f>'Graphique 5'!$L$3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5'!$L$4:$L$17</c:f>
              <c:numCache>
                <c:formatCode>0%</c:formatCode>
                <c:ptCount val="14"/>
                <c:pt idx="0">
                  <c:v>0.43122676579925651</c:v>
                </c:pt>
                <c:pt idx="1">
                  <c:v>0.44607843137254904</c:v>
                </c:pt>
                <c:pt idx="2">
                  <c:v>0.44680851063829785</c:v>
                </c:pt>
                <c:pt idx="3">
                  <c:v>0.47596153846153844</c:v>
                </c:pt>
                <c:pt idx="4">
                  <c:v>0.51207729468599039</c:v>
                </c:pt>
                <c:pt idx="5">
                  <c:v>0.44672131147540983</c:v>
                </c:pt>
                <c:pt idx="6">
                  <c:v>0.53061224489795922</c:v>
                </c:pt>
                <c:pt idx="7">
                  <c:v>0.46376811594202899</c:v>
                </c:pt>
                <c:pt idx="8">
                  <c:v>0.41007194244604317</c:v>
                </c:pt>
                <c:pt idx="9">
                  <c:v>0.43181818181818182</c:v>
                </c:pt>
                <c:pt idx="10">
                  <c:v>0.40579710144927539</c:v>
                </c:pt>
                <c:pt idx="11">
                  <c:v>0.48101265822784811</c:v>
                </c:pt>
                <c:pt idx="12">
                  <c:v>0.48412698412698413</c:v>
                </c:pt>
                <c:pt idx="13">
                  <c:v>0.52857142857142858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DA-4E00-AB62-03BDFE23BBCD}"/>
            </c:ext>
          </c:extLst>
        </c:ser>
        <c:ser>
          <c:idx val="0"/>
          <c:order val="5"/>
          <c:tx>
            <c:strRef>
              <c:f>'Graphique 5'!$M$3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'Graphique 5'!$M$4:$M$17</c:f>
              <c:numCache>
                <c:formatCode>0%</c:formatCode>
                <c:ptCount val="14"/>
                <c:pt idx="0">
                  <c:v>0.41657207718501704</c:v>
                </c:pt>
                <c:pt idx="1">
                  <c:v>0.44009489916963229</c:v>
                </c:pt>
                <c:pt idx="2">
                  <c:v>0.44087403598971725</c:v>
                </c:pt>
                <c:pt idx="3">
                  <c:v>0.44414893617021278</c:v>
                </c:pt>
                <c:pt idx="4">
                  <c:v>0.47908745247148288</c:v>
                </c:pt>
                <c:pt idx="5">
                  <c:v>0.45714285714285713</c:v>
                </c:pt>
                <c:pt idx="6">
                  <c:v>0.51368159203980102</c:v>
                </c:pt>
                <c:pt idx="7">
                  <c:v>0.48131539611360241</c:v>
                </c:pt>
                <c:pt idx="8">
                  <c:v>0.46647646219686162</c:v>
                </c:pt>
                <c:pt idx="9">
                  <c:v>0.48040455120101139</c:v>
                </c:pt>
                <c:pt idx="10">
                  <c:v>0.50895140664961636</c:v>
                </c:pt>
                <c:pt idx="11">
                  <c:v>0.47840172786177104</c:v>
                </c:pt>
                <c:pt idx="12">
                  <c:v>0.51168511685116846</c:v>
                </c:pt>
                <c:pt idx="13">
                  <c:v>0.45821325648414984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DA-4E00-AB62-03BDFE23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77737767392402"/>
          <c:y val="0.87050208331593759"/>
          <c:w val="0.72322262232607593"/>
          <c:h val="0.12586363886178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Répartition des installés</a:t>
            </a:r>
            <a:r>
              <a:rPr lang="fr-FR" baseline="0"/>
              <a:t> par spécialisation et classe d'âge </a:t>
            </a:r>
          </a:p>
          <a:p>
            <a:pPr algn="ctr">
              <a:defRPr/>
            </a:pPr>
            <a:r>
              <a:rPr lang="fr-FR" baseline="0"/>
              <a:t>(moyenne 2021-2023) - hors</a:t>
            </a:r>
            <a:r>
              <a:rPr lang="fr-FR"/>
              <a:t> cotisants solidaires</a:t>
            </a:r>
          </a:p>
        </c:rich>
      </c:tx>
      <c:layout>
        <c:manualLayout>
          <c:xMode val="edge"/>
          <c:yMode val="edge"/>
          <c:x val="0.16444118288740356"/>
          <c:y val="1.7968972703154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300296845765816E-2"/>
          <c:y val="0.16716049362851931"/>
          <c:w val="0.92890709190318477"/>
          <c:h val="0.526455475526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6'!$A$3</c:f>
              <c:strCache>
                <c:ptCount val="1"/>
                <c:pt idx="0">
                  <c:v>Moins de 30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'Graphique 6'!$B$2:$G$2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</c:v>
                </c:pt>
              </c:strCache>
            </c:strRef>
          </c:cat>
          <c:val>
            <c:numRef>
              <c:f>'Graphique 6'!$B$3:$G$3</c:f>
              <c:numCache>
                <c:formatCode>#,##0</c:formatCode>
                <c:ptCount val="6"/>
                <c:pt idx="0">
                  <c:v>16.6666666666667</c:v>
                </c:pt>
                <c:pt idx="1">
                  <c:v>331.33333333333297</c:v>
                </c:pt>
                <c:pt idx="2">
                  <c:v>98.3333333333333</c:v>
                </c:pt>
                <c:pt idx="3">
                  <c:v>39.6666666666667</c:v>
                </c:pt>
                <c:pt idx="4">
                  <c:v>97.3333333333333</c:v>
                </c:pt>
                <c:pt idx="5">
                  <c:v>583.33333333333292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2-4549-9943-10FDCDE6AE62}"/>
            </c:ext>
          </c:extLst>
        </c:ser>
        <c:ser>
          <c:idx val="1"/>
          <c:order val="1"/>
          <c:tx>
            <c:strRef>
              <c:f>'Graphique 6'!$A$4</c:f>
              <c:strCache>
                <c:ptCount val="1"/>
                <c:pt idx="0">
                  <c:v>30 à moins de 40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6'!$B$2:$G$2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</c:v>
                </c:pt>
              </c:strCache>
            </c:strRef>
          </c:cat>
          <c:val>
            <c:numRef>
              <c:f>'Graphique 6'!$B$4:$G$4</c:f>
              <c:numCache>
                <c:formatCode>#,##0</c:formatCode>
                <c:ptCount val="6"/>
                <c:pt idx="0">
                  <c:v>26.6666666666667</c:v>
                </c:pt>
                <c:pt idx="1">
                  <c:v>319.33333333333297</c:v>
                </c:pt>
                <c:pt idx="2">
                  <c:v>97.3333333333333</c:v>
                </c:pt>
                <c:pt idx="3">
                  <c:v>84.3333333333333</c:v>
                </c:pt>
                <c:pt idx="4">
                  <c:v>85.3333333333333</c:v>
                </c:pt>
                <c:pt idx="5">
                  <c:v>612.99999999999955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2-4549-9943-10FDCDE6AE62}"/>
            </c:ext>
          </c:extLst>
        </c:ser>
        <c:ser>
          <c:idx val="2"/>
          <c:order val="2"/>
          <c:tx>
            <c:strRef>
              <c:f>'Graphique 6'!$A$5</c:f>
              <c:strCache>
                <c:ptCount val="1"/>
                <c:pt idx="0">
                  <c:v>40 à moins de 55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6'!$B$2:$G$2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</c:v>
                </c:pt>
              </c:strCache>
            </c:strRef>
          </c:cat>
          <c:val>
            <c:numRef>
              <c:f>'Graphique 6'!$B$5:$G$5</c:f>
              <c:numCache>
                <c:formatCode>#,##0</c:formatCode>
                <c:ptCount val="6"/>
                <c:pt idx="0">
                  <c:v>26</c:v>
                </c:pt>
                <c:pt idx="1">
                  <c:v>241.333333333333</c:v>
                </c:pt>
                <c:pt idx="2">
                  <c:v>90</c:v>
                </c:pt>
                <c:pt idx="3">
                  <c:v>75.3333333333333</c:v>
                </c:pt>
                <c:pt idx="4">
                  <c:v>84.6666666666667</c:v>
                </c:pt>
                <c:pt idx="5">
                  <c:v>517.33333333333303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D2-4549-9943-10FDCDE6AE62}"/>
            </c:ext>
          </c:extLst>
        </c:ser>
        <c:ser>
          <c:idx val="3"/>
          <c:order val="3"/>
          <c:tx>
            <c:strRef>
              <c:f>'Graphique 6'!$A$6</c:f>
              <c:strCache>
                <c:ptCount val="1"/>
                <c:pt idx="0">
                  <c:v>55 à moins de 60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'Graphique 6'!$B$2:$G$2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</c:v>
                </c:pt>
              </c:strCache>
            </c:strRef>
          </c:cat>
          <c:val>
            <c:numRef>
              <c:f>'Graphique 6'!$B$6:$G$6</c:f>
              <c:numCache>
                <c:formatCode>#,##0</c:formatCode>
                <c:ptCount val="6"/>
                <c:pt idx="0">
                  <c:v>9</c:v>
                </c:pt>
                <c:pt idx="1">
                  <c:v>66</c:v>
                </c:pt>
                <c:pt idx="2">
                  <c:v>29.6666666666667</c:v>
                </c:pt>
                <c:pt idx="3">
                  <c:v>13</c:v>
                </c:pt>
                <c:pt idx="4">
                  <c:v>32.3333333333333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D2-4549-9943-10FDCDE6AE62}"/>
            </c:ext>
          </c:extLst>
        </c:ser>
        <c:ser>
          <c:idx val="4"/>
          <c:order val="4"/>
          <c:tx>
            <c:strRef>
              <c:f>'Graphique 6'!$A$7</c:f>
              <c:strCache>
                <c:ptCount val="1"/>
                <c:pt idx="0">
                  <c:v>60 à moins de 65 ans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'Graphique 6'!$B$2:$G$2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</c:v>
                </c:pt>
              </c:strCache>
            </c:strRef>
          </c:cat>
          <c:val>
            <c:numRef>
              <c:f>'Graphique 6'!$B$7:$G$7</c:f>
              <c:numCache>
                <c:formatCode>#,##0</c:formatCode>
                <c:ptCount val="6"/>
                <c:pt idx="0">
                  <c:v>3.3333333333333299</c:v>
                </c:pt>
                <c:pt idx="1">
                  <c:v>31.6666666666667</c:v>
                </c:pt>
                <c:pt idx="2">
                  <c:v>16.6666666666667</c:v>
                </c:pt>
                <c:pt idx="3">
                  <c:v>9</c:v>
                </c:pt>
                <c:pt idx="4">
                  <c:v>20</c:v>
                </c:pt>
                <c:pt idx="5">
                  <c:v>80.666666666666728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D2-4549-9943-10FDCDE6AE62}"/>
            </c:ext>
          </c:extLst>
        </c:ser>
        <c:ser>
          <c:idx val="5"/>
          <c:order val="5"/>
          <c:tx>
            <c:strRef>
              <c:f>'Graphique 6'!$A$8</c:f>
              <c:strCache>
                <c:ptCount val="1"/>
                <c:pt idx="0">
                  <c:v>65 ans et plus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6'!$B$2:$G$2</c:f>
              <c:strCache>
                <c:ptCount val="6"/>
                <c:pt idx="0">
                  <c:v>Arboriculture</c:v>
                </c:pt>
                <c:pt idx="1">
                  <c:v>Elevages</c:v>
                </c:pt>
                <c:pt idx="2">
                  <c:v>Grandes cultures</c:v>
                </c:pt>
                <c:pt idx="3">
                  <c:v>Maraichage, pepiniere, autres cultures</c:v>
                </c:pt>
                <c:pt idx="4">
                  <c:v>Viticulture</c:v>
                </c:pt>
                <c:pt idx="5">
                  <c:v>Total</c:v>
                </c:pt>
              </c:strCache>
            </c:strRef>
          </c:cat>
          <c:val>
            <c:numRef>
              <c:f>'Graphique 6'!$B$8:$G$8</c:f>
              <c:numCache>
                <c:formatCode>#,##0</c:formatCode>
                <c:ptCount val="6"/>
                <c:pt idx="0">
                  <c:v>2.3333333333333299</c:v>
                </c:pt>
                <c:pt idx="1">
                  <c:v>10.6666666666667</c:v>
                </c:pt>
                <c:pt idx="2">
                  <c:v>6.3333333333333304</c:v>
                </c:pt>
                <c:pt idx="3">
                  <c:v>3.3333333333333299</c:v>
                </c:pt>
                <c:pt idx="4">
                  <c:v>10.3333333333333</c:v>
                </c:pt>
                <c:pt idx="5">
                  <c:v>32.999999999999986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D2-4549-9943-10FDCDE6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88928"/>
        <c:axId val="635289344"/>
      </c:barChart>
      <c:catAx>
        <c:axId val="63528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5289344"/>
        <c:crosses val="autoZero"/>
        <c:auto val="1"/>
        <c:lblAlgn val="ctr"/>
        <c:lblOffset val="100"/>
        <c:noMultiLvlLbl val="0"/>
      </c:catAx>
      <c:valAx>
        <c:axId val="635289344"/>
        <c:scaling>
          <c:orientation val="minMax"/>
          <c:max val="6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528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03461729446"/>
          <c:y val="0.85785101119772"/>
          <c:w val="0.6219821238561396"/>
          <c:h val="0.11983378983826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200"/>
              <a:t>Nombre d'installés moyen par an par département </a:t>
            </a:r>
          </a:p>
          <a:p>
            <a:pPr>
              <a:defRPr sz="1200"/>
            </a:pPr>
            <a:r>
              <a:rPr lang="fr-FR" sz="1200"/>
              <a:t>hors cotisants solidaires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'Graphique 7'!$A$3</c:f>
              <c:strCache>
                <c:ptCount val="1"/>
                <c:pt idx="0">
                  <c:v>Moins de 30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'Graphique 7'!$B$2:$N$2</c:f>
              <c:strCache>
                <c:ptCount val="13"/>
                <c:pt idx="0">
                  <c:v>09</c:v>
                </c:pt>
                <c:pt idx="1">
                  <c:v>11</c:v>
                </c:pt>
                <c:pt idx="2">
                  <c:v>12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34</c:v>
                </c:pt>
                <c:pt idx="7">
                  <c:v>46</c:v>
                </c:pt>
                <c:pt idx="8">
                  <c:v>48</c:v>
                </c:pt>
                <c:pt idx="9">
                  <c:v>65</c:v>
                </c:pt>
                <c:pt idx="10">
                  <c:v>66</c:v>
                </c:pt>
                <c:pt idx="11">
                  <c:v>81</c:v>
                </c:pt>
                <c:pt idx="12">
                  <c:v>82</c:v>
                </c:pt>
              </c:strCache>
            </c:strRef>
          </c:cat>
          <c:val>
            <c:numRef>
              <c:f>'Graphique 7'!$B$3:$N$3</c:f>
              <c:numCache>
                <c:formatCode>#,##0</c:formatCode>
                <c:ptCount val="13"/>
                <c:pt idx="0">
                  <c:v>29</c:v>
                </c:pt>
                <c:pt idx="1">
                  <c:v>36</c:v>
                </c:pt>
                <c:pt idx="2">
                  <c:v>94.666666666666671</c:v>
                </c:pt>
                <c:pt idx="3">
                  <c:v>51.000000000000007</c:v>
                </c:pt>
                <c:pt idx="4">
                  <c:v>42.333333333333336</c:v>
                </c:pt>
                <c:pt idx="5">
                  <c:v>56.333333333333336</c:v>
                </c:pt>
                <c:pt idx="6">
                  <c:v>53</c:v>
                </c:pt>
                <c:pt idx="7">
                  <c:v>33.666666666666657</c:v>
                </c:pt>
                <c:pt idx="8">
                  <c:v>43</c:v>
                </c:pt>
                <c:pt idx="9">
                  <c:v>34.999999999999993</c:v>
                </c:pt>
                <c:pt idx="10">
                  <c:v>25</c:v>
                </c:pt>
                <c:pt idx="11">
                  <c:v>52</c:v>
                </c:pt>
                <c:pt idx="12">
                  <c:v>32.333333333333329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5B7-40A0-8D7A-59AD0114E1DC}"/>
            </c:ext>
          </c:extLst>
        </c:ser>
        <c:ser>
          <c:idx val="0"/>
          <c:order val="1"/>
          <c:tx>
            <c:strRef>
              <c:f>'Graphique 7'!$A$4</c:f>
              <c:strCache>
                <c:ptCount val="1"/>
                <c:pt idx="0">
                  <c:v>30 à moins de 40 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7'!$B$2:$N$2</c:f>
              <c:strCache>
                <c:ptCount val="13"/>
                <c:pt idx="0">
                  <c:v>09</c:v>
                </c:pt>
                <c:pt idx="1">
                  <c:v>11</c:v>
                </c:pt>
                <c:pt idx="2">
                  <c:v>12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34</c:v>
                </c:pt>
                <c:pt idx="7">
                  <c:v>46</c:v>
                </c:pt>
                <c:pt idx="8">
                  <c:v>48</c:v>
                </c:pt>
                <c:pt idx="9">
                  <c:v>65</c:v>
                </c:pt>
                <c:pt idx="10">
                  <c:v>66</c:v>
                </c:pt>
                <c:pt idx="11">
                  <c:v>81</c:v>
                </c:pt>
                <c:pt idx="12">
                  <c:v>82</c:v>
                </c:pt>
              </c:strCache>
            </c:strRef>
          </c:cat>
          <c:val>
            <c:numRef>
              <c:f>'Graphique 7'!$B$4:$N$4</c:f>
              <c:numCache>
                <c:formatCode>#,##0</c:formatCode>
                <c:ptCount val="13"/>
                <c:pt idx="0">
                  <c:v>40.666666666666657</c:v>
                </c:pt>
                <c:pt idx="1">
                  <c:v>55.333333333333343</c:v>
                </c:pt>
                <c:pt idx="2">
                  <c:v>95.333333333333357</c:v>
                </c:pt>
                <c:pt idx="3">
                  <c:v>58</c:v>
                </c:pt>
                <c:pt idx="4">
                  <c:v>46.666666666666664</c:v>
                </c:pt>
                <c:pt idx="5">
                  <c:v>50.666666666666671</c:v>
                </c:pt>
                <c:pt idx="6">
                  <c:v>56.333333333333336</c:v>
                </c:pt>
                <c:pt idx="7">
                  <c:v>34.333333333333343</c:v>
                </c:pt>
                <c:pt idx="8">
                  <c:v>25.999999999999996</c:v>
                </c:pt>
                <c:pt idx="9">
                  <c:v>32.666666666666664</c:v>
                </c:pt>
                <c:pt idx="10">
                  <c:v>32.333333333333336</c:v>
                </c:pt>
                <c:pt idx="11">
                  <c:v>46.999999999999993</c:v>
                </c:pt>
                <c:pt idx="12">
                  <c:v>37.666666666666664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5B7-40A0-8D7A-59AD0114E1DC}"/>
            </c:ext>
          </c:extLst>
        </c:ser>
        <c:ser>
          <c:idx val="2"/>
          <c:order val="2"/>
          <c:tx>
            <c:strRef>
              <c:f>'Graphique 7'!$A$5</c:f>
              <c:strCache>
                <c:ptCount val="1"/>
                <c:pt idx="0">
                  <c:v>40 à moins de 55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7'!$B$2:$N$2</c:f>
              <c:strCache>
                <c:ptCount val="13"/>
                <c:pt idx="0">
                  <c:v>09</c:v>
                </c:pt>
                <c:pt idx="1">
                  <c:v>11</c:v>
                </c:pt>
                <c:pt idx="2">
                  <c:v>12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34</c:v>
                </c:pt>
                <c:pt idx="7">
                  <c:v>46</c:v>
                </c:pt>
                <c:pt idx="8">
                  <c:v>48</c:v>
                </c:pt>
                <c:pt idx="9">
                  <c:v>65</c:v>
                </c:pt>
                <c:pt idx="10">
                  <c:v>66</c:v>
                </c:pt>
                <c:pt idx="11">
                  <c:v>81</c:v>
                </c:pt>
                <c:pt idx="12">
                  <c:v>82</c:v>
                </c:pt>
              </c:strCache>
            </c:strRef>
          </c:cat>
          <c:val>
            <c:numRef>
              <c:f>'Graphique 7'!$B$5:$N$5</c:f>
              <c:numCache>
                <c:formatCode>#,##0</c:formatCode>
                <c:ptCount val="13"/>
                <c:pt idx="0">
                  <c:v>27.333333333333332</c:v>
                </c:pt>
                <c:pt idx="1">
                  <c:v>46.333333333333329</c:v>
                </c:pt>
                <c:pt idx="2">
                  <c:v>59.333333333333336</c:v>
                </c:pt>
                <c:pt idx="3">
                  <c:v>49.666666666666671</c:v>
                </c:pt>
                <c:pt idx="4">
                  <c:v>41.333333333333329</c:v>
                </c:pt>
                <c:pt idx="5">
                  <c:v>46</c:v>
                </c:pt>
                <c:pt idx="6">
                  <c:v>64.333333333333329</c:v>
                </c:pt>
                <c:pt idx="7">
                  <c:v>24</c:v>
                </c:pt>
                <c:pt idx="8">
                  <c:v>23.999999999999996</c:v>
                </c:pt>
                <c:pt idx="9">
                  <c:v>25.999999999999996</c:v>
                </c:pt>
                <c:pt idx="10">
                  <c:v>33.333333333333343</c:v>
                </c:pt>
                <c:pt idx="11">
                  <c:v>44</c:v>
                </c:pt>
                <c:pt idx="12">
                  <c:v>31.666666666666664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5B7-40A0-8D7A-59AD0114E1DC}"/>
            </c:ext>
          </c:extLst>
        </c:ser>
        <c:ser>
          <c:idx val="3"/>
          <c:order val="3"/>
          <c:tx>
            <c:strRef>
              <c:f>'Graphique 7'!$A$6</c:f>
              <c:strCache>
                <c:ptCount val="1"/>
                <c:pt idx="0">
                  <c:v>55 à moins de 60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'Graphique 7'!$B$2:$N$2</c:f>
              <c:strCache>
                <c:ptCount val="13"/>
                <c:pt idx="0">
                  <c:v>09</c:v>
                </c:pt>
                <c:pt idx="1">
                  <c:v>11</c:v>
                </c:pt>
                <c:pt idx="2">
                  <c:v>12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34</c:v>
                </c:pt>
                <c:pt idx="7">
                  <c:v>46</c:v>
                </c:pt>
                <c:pt idx="8">
                  <c:v>48</c:v>
                </c:pt>
                <c:pt idx="9">
                  <c:v>65</c:v>
                </c:pt>
                <c:pt idx="10">
                  <c:v>66</c:v>
                </c:pt>
                <c:pt idx="11">
                  <c:v>81</c:v>
                </c:pt>
                <c:pt idx="12">
                  <c:v>82</c:v>
                </c:pt>
              </c:strCache>
            </c:strRef>
          </c:cat>
          <c:val>
            <c:numRef>
              <c:f>'Graphique 7'!$B$6:$N$6</c:f>
              <c:numCache>
                <c:formatCode>#,##0</c:formatCode>
                <c:ptCount val="13"/>
                <c:pt idx="0">
                  <c:v>5.6666666666666661</c:v>
                </c:pt>
                <c:pt idx="1">
                  <c:v>12.999999999999998</c:v>
                </c:pt>
                <c:pt idx="2">
                  <c:v>21.333333333333332</c:v>
                </c:pt>
                <c:pt idx="3">
                  <c:v>12</c:v>
                </c:pt>
                <c:pt idx="4">
                  <c:v>14.666666666666666</c:v>
                </c:pt>
                <c:pt idx="5">
                  <c:v>13</c:v>
                </c:pt>
                <c:pt idx="6">
                  <c:v>18.666666666666668</c:v>
                </c:pt>
                <c:pt idx="7">
                  <c:v>10.66666666666667</c:v>
                </c:pt>
                <c:pt idx="8">
                  <c:v>6</c:v>
                </c:pt>
                <c:pt idx="9">
                  <c:v>8</c:v>
                </c:pt>
                <c:pt idx="10">
                  <c:v>7.333333333333333</c:v>
                </c:pt>
                <c:pt idx="11">
                  <c:v>9</c:v>
                </c:pt>
                <c:pt idx="12">
                  <c:v>10.666666666666664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0A0-8D7A-59AD0114E1DC}"/>
            </c:ext>
          </c:extLst>
        </c:ser>
        <c:ser>
          <c:idx val="4"/>
          <c:order val="4"/>
          <c:tx>
            <c:strRef>
              <c:f>'Graphique 7'!$A$7</c:f>
              <c:strCache>
                <c:ptCount val="1"/>
                <c:pt idx="0">
                  <c:v>60 ans et plus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7'!$B$2:$N$2</c:f>
              <c:strCache>
                <c:ptCount val="13"/>
                <c:pt idx="0">
                  <c:v>09</c:v>
                </c:pt>
                <c:pt idx="1">
                  <c:v>11</c:v>
                </c:pt>
                <c:pt idx="2">
                  <c:v>12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34</c:v>
                </c:pt>
                <c:pt idx="7">
                  <c:v>46</c:v>
                </c:pt>
                <c:pt idx="8">
                  <c:v>48</c:v>
                </c:pt>
                <c:pt idx="9">
                  <c:v>65</c:v>
                </c:pt>
                <c:pt idx="10">
                  <c:v>66</c:v>
                </c:pt>
                <c:pt idx="11">
                  <c:v>81</c:v>
                </c:pt>
                <c:pt idx="12">
                  <c:v>82</c:v>
                </c:pt>
              </c:strCache>
            </c:strRef>
          </c:cat>
          <c:val>
            <c:numRef>
              <c:f>'Graphique 7'!$B$7:$N$7</c:f>
              <c:numCache>
                <c:formatCode>#,##0</c:formatCode>
                <c:ptCount val="13"/>
                <c:pt idx="0">
                  <c:v>4.3333333333333339</c:v>
                </c:pt>
                <c:pt idx="1">
                  <c:v>12.333333333333332</c:v>
                </c:pt>
                <c:pt idx="2">
                  <c:v>13.333333333333332</c:v>
                </c:pt>
                <c:pt idx="3">
                  <c:v>8.3333333333333321</c:v>
                </c:pt>
                <c:pt idx="4">
                  <c:v>8.6666666666666661</c:v>
                </c:pt>
                <c:pt idx="5">
                  <c:v>7.6666666666666661</c:v>
                </c:pt>
                <c:pt idx="6">
                  <c:v>19</c:v>
                </c:pt>
                <c:pt idx="7">
                  <c:v>9.3333333333333321</c:v>
                </c:pt>
                <c:pt idx="8">
                  <c:v>3.6666666666666661</c:v>
                </c:pt>
                <c:pt idx="9">
                  <c:v>6.333333333333333</c:v>
                </c:pt>
                <c:pt idx="10">
                  <c:v>6.666666666666667</c:v>
                </c:pt>
                <c:pt idx="11">
                  <c:v>5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0A0-8D7A-59AD0114E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9910751"/>
        <c:axId val="199907423"/>
        <c:extLst/>
      </c:barChart>
      <c:catAx>
        <c:axId val="19991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9907423"/>
        <c:crosses val="autoZero"/>
        <c:auto val="1"/>
        <c:lblAlgn val="ctr"/>
        <c:lblOffset val="100"/>
        <c:noMultiLvlLbl val="0"/>
      </c:catAx>
      <c:valAx>
        <c:axId val="19990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991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5670331828287"/>
          <c:y val="0.91900197014026608"/>
          <c:w val="0.72997108611004868"/>
          <c:h val="8.099800777914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Taux de renouvellement des non-salariés agricoles - hors cotisants solidaires</a:t>
            </a:r>
          </a:p>
        </c:rich>
      </c:tx>
      <c:layout>
        <c:manualLayout>
          <c:xMode val="edge"/>
          <c:yMode val="edge"/>
          <c:x val="0.12852068904279881"/>
          <c:y val="9.02707674361217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35648554068E-2"/>
          <c:y val="0.15419345926411152"/>
          <c:w val="0.9216059300525633"/>
          <c:h val="0.61072208928043592"/>
        </c:manualLayout>
      </c:layout>
      <c:lineChart>
        <c:grouping val="standard"/>
        <c:varyColors val="0"/>
        <c:ser>
          <c:idx val="13"/>
          <c:order val="0"/>
          <c:tx>
            <c:strRef>
              <c:f>'Graphique 8 ,9 ,10'!$N$3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8 ,9 ,10'!$N$5:$N$18</c:f>
              <c:numCache>
                <c:formatCode>0.0%</c:formatCode>
                <c:ptCount val="14"/>
                <c:pt idx="0">
                  <c:v>2.4619516562220233E-2</c:v>
                </c:pt>
                <c:pt idx="1">
                  <c:v>2.1276595744680851E-2</c:v>
                </c:pt>
                <c:pt idx="2">
                  <c:v>2.1626704278326282E-2</c:v>
                </c:pt>
                <c:pt idx="3">
                  <c:v>2.7965284474445518E-2</c:v>
                </c:pt>
                <c:pt idx="4">
                  <c:v>2.8992628992628992E-2</c:v>
                </c:pt>
                <c:pt idx="5">
                  <c:v>1.5422885572139304E-2</c:v>
                </c:pt>
                <c:pt idx="6">
                  <c:v>2.739018087855297E-2</c:v>
                </c:pt>
                <c:pt idx="7">
                  <c:v>3.1266560678325381E-2</c:v>
                </c:pt>
                <c:pt idx="8">
                  <c:v>3.7527593818984545E-2</c:v>
                </c:pt>
                <c:pt idx="9">
                  <c:v>3.3260632497273721E-2</c:v>
                </c:pt>
                <c:pt idx="10">
                  <c:v>3.1631520532741396E-2</c:v>
                </c:pt>
                <c:pt idx="11">
                  <c:v>4.6998867497168743E-2</c:v>
                </c:pt>
                <c:pt idx="12">
                  <c:v>4.4667783361250699E-2</c:v>
                </c:pt>
                <c:pt idx="13">
                  <c:v>4.8501362397820165E-2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2B5-498C-A18B-1C254D3B1225}"/>
            </c:ext>
          </c:extLst>
        </c:ser>
        <c:ser>
          <c:idx val="14"/>
          <c:order val="1"/>
          <c:tx>
            <c:strRef>
              <c:f>'Graphique 8 ,9 ,10'!$O$3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8 ,9 ,10'!$O$5:$O$18</c:f>
              <c:numCache>
                <c:formatCode>0.0%</c:formatCode>
                <c:ptCount val="14"/>
                <c:pt idx="0">
                  <c:v>2.3291416074357571E-2</c:v>
                </c:pt>
                <c:pt idx="1">
                  <c:v>2.43529934466289E-2</c:v>
                </c:pt>
                <c:pt idx="2">
                  <c:v>2.5095703955763504E-2</c:v>
                </c:pt>
                <c:pt idx="3">
                  <c:v>2.6240763367661606E-2</c:v>
                </c:pt>
                <c:pt idx="4">
                  <c:v>2.381582429214078E-2</c:v>
                </c:pt>
                <c:pt idx="5">
                  <c:v>2.4181613686142189E-2</c:v>
                </c:pt>
                <c:pt idx="6">
                  <c:v>2.9767637852155068E-2</c:v>
                </c:pt>
                <c:pt idx="7">
                  <c:v>2.9815601969358736E-2</c:v>
                </c:pt>
                <c:pt idx="8">
                  <c:v>3.069157940936736E-2</c:v>
                </c:pt>
                <c:pt idx="9">
                  <c:v>2.9803921568627451E-2</c:v>
                </c:pt>
                <c:pt idx="10">
                  <c:v>2.9578850487162398E-2</c:v>
                </c:pt>
                <c:pt idx="11">
                  <c:v>3.1708410736019474E-2</c:v>
                </c:pt>
                <c:pt idx="12">
                  <c:v>3.125E-2</c:v>
                </c:pt>
                <c:pt idx="13">
                  <c:v>3.3769098517533333E-2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2B5-498C-A18B-1C254D3B1225}"/>
            </c:ext>
          </c:extLst>
        </c:ser>
        <c:ser>
          <c:idx val="15"/>
          <c:order val="2"/>
          <c:tx>
            <c:strRef>
              <c:f>'Graphique 8 ,9 ,10'!$P$3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8 ,9 ,10'!$P$5:$P$18</c:f>
              <c:numCache>
                <c:formatCode>0.0%</c:formatCode>
                <c:ptCount val="14"/>
                <c:pt idx="0">
                  <c:v>2.1445096992347392E-2</c:v>
                </c:pt>
                <c:pt idx="1">
                  <c:v>2.3361101050344078E-2</c:v>
                </c:pt>
                <c:pt idx="2">
                  <c:v>2.4536580997582162E-2</c:v>
                </c:pt>
                <c:pt idx="3">
                  <c:v>2.726005922313186E-2</c:v>
                </c:pt>
                <c:pt idx="4">
                  <c:v>2.8776978417266189E-2</c:v>
                </c:pt>
                <c:pt idx="5">
                  <c:v>2.3500739838106015E-2</c:v>
                </c:pt>
                <c:pt idx="6">
                  <c:v>2.6685517363258814E-2</c:v>
                </c:pt>
                <c:pt idx="7">
                  <c:v>2.9835857440827059E-2</c:v>
                </c:pt>
                <c:pt idx="8">
                  <c:v>2.7616006011647567E-2</c:v>
                </c:pt>
                <c:pt idx="9">
                  <c:v>2.7250047975436578E-2</c:v>
                </c:pt>
                <c:pt idx="10">
                  <c:v>2.827410170822698E-2</c:v>
                </c:pt>
                <c:pt idx="11">
                  <c:v>2.4157979149959905E-2</c:v>
                </c:pt>
                <c:pt idx="12">
                  <c:v>3.2770097286226318E-2</c:v>
                </c:pt>
                <c:pt idx="13">
                  <c:v>4.7469677959012968E-2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2B5-498C-A18B-1C254D3B1225}"/>
            </c:ext>
          </c:extLst>
        </c:ser>
        <c:ser>
          <c:idx val="16"/>
          <c:order val="3"/>
          <c:tx>
            <c:strRef>
              <c:f>'Graphique 8 ,9 ,10'!$Q$3</c:f>
              <c:strCache>
                <c:ptCount val="1"/>
                <c:pt idx="0">
                  <c:v>Maraichage, pepiniere,
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8 ,9 ,10'!$Q$5:$Q$18</c:f>
              <c:numCache>
                <c:formatCode>0.0%</c:formatCode>
                <c:ptCount val="14"/>
                <c:pt idx="0">
                  <c:v>4.0204020402040207E-2</c:v>
                </c:pt>
                <c:pt idx="1">
                  <c:v>3.8972809667673719E-2</c:v>
                </c:pt>
                <c:pt idx="2">
                  <c:v>3.9133247089262614E-2</c:v>
                </c:pt>
                <c:pt idx="3">
                  <c:v>5.0196850393700788E-2</c:v>
                </c:pt>
                <c:pt idx="4">
                  <c:v>4.0492957746478875E-2</c:v>
                </c:pt>
                <c:pt idx="5">
                  <c:v>4.2508710801393727E-2</c:v>
                </c:pt>
                <c:pt idx="6">
                  <c:v>4.8650568181818184E-2</c:v>
                </c:pt>
                <c:pt idx="7">
                  <c:v>6.4991023339317777E-2</c:v>
                </c:pt>
                <c:pt idx="8">
                  <c:v>6.5696155281821572E-2</c:v>
                </c:pt>
                <c:pt idx="9">
                  <c:v>6.9552874378992199E-2</c:v>
                </c:pt>
                <c:pt idx="10">
                  <c:v>7.429368678060691E-2</c:v>
                </c:pt>
                <c:pt idx="11">
                  <c:v>8.0879864636209817E-2</c:v>
                </c:pt>
                <c:pt idx="12">
                  <c:v>7.748724489795919E-2</c:v>
                </c:pt>
                <c:pt idx="13">
                  <c:v>5.8429701765063909E-2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B5-498C-A18B-1C254D3B1225}"/>
            </c:ext>
          </c:extLst>
        </c:ser>
        <c:ser>
          <c:idx val="17"/>
          <c:order val="4"/>
          <c:tx>
            <c:strRef>
              <c:f>'Graphique 8 ,9 ,10'!$R$3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8 ,9 ,10'!$R$5:$R$18</c:f>
              <c:numCache>
                <c:formatCode>0.0%</c:formatCode>
                <c:ptCount val="14"/>
                <c:pt idx="0">
                  <c:v>1.9971283122307792E-2</c:v>
                </c:pt>
                <c:pt idx="1">
                  <c:v>1.8467714954834392E-2</c:v>
                </c:pt>
                <c:pt idx="2">
                  <c:v>2.3619865623051881E-2</c:v>
                </c:pt>
                <c:pt idx="3">
                  <c:v>3.1955291251701656E-2</c:v>
                </c:pt>
                <c:pt idx="4">
                  <c:v>2.9655729281362401E-2</c:v>
                </c:pt>
                <c:pt idx="5">
                  <c:v>2.7820149633180795E-2</c:v>
                </c:pt>
                <c:pt idx="6">
                  <c:v>2.8364067244316078E-2</c:v>
                </c:pt>
                <c:pt idx="7">
                  <c:v>2.6656682890303256E-2</c:v>
                </c:pt>
                <c:pt idx="8">
                  <c:v>3.0106677202686685E-2</c:v>
                </c:pt>
                <c:pt idx="9">
                  <c:v>3.2336360789226436E-2</c:v>
                </c:pt>
                <c:pt idx="10">
                  <c:v>2.5333653000879086E-2</c:v>
                </c:pt>
                <c:pt idx="11">
                  <c:v>2.9865281610128226E-2</c:v>
                </c:pt>
                <c:pt idx="12">
                  <c:v>2.8260690450687978E-2</c:v>
                </c:pt>
                <c:pt idx="13">
                  <c:v>2.3654090716405257E-2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2B5-498C-A18B-1C254D3B1225}"/>
            </c:ext>
          </c:extLst>
        </c:ser>
        <c:ser>
          <c:idx val="18"/>
          <c:order val="5"/>
          <c:tx>
            <c:strRef>
              <c:f>'Graphique 8 ,9 ,10'!$S$3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8 ,9 ,10'!$A$5:$A$18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8 ,9 ,10'!$S$5:$S$18</c:f>
              <c:numCache>
                <c:formatCode>0.0%</c:formatCode>
                <c:ptCount val="14"/>
                <c:pt idx="0">
                  <c:v>2.3112637722502802E-2</c:v>
                </c:pt>
                <c:pt idx="1">
                  <c:v>2.3504146919431281E-2</c:v>
                </c:pt>
                <c:pt idx="2">
                  <c:v>2.5223943832465803E-2</c:v>
                </c:pt>
                <c:pt idx="3">
                  <c:v>2.8828828828828829E-2</c:v>
                </c:pt>
                <c:pt idx="4">
                  <c:v>2.6851518612984494E-2</c:v>
                </c:pt>
                <c:pt idx="5">
                  <c:v>2.5390319451831921E-2</c:v>
                </c:pt>
                <c:pt idx="6">
                  <c:v>2.9683892029620192E-2</c:v>
                </c:pt>
                <c:pt idx="7">
                  <c:v>3.0766739535260303E-2</c:v>
                </c:pt>
                <c:pt idx="8">
                  <c:v>3.1797621042050597E-2</c:v>
                </c:pt>
                <c:pt idx="9">
                  <c:v>3.1881582692855112E-2</c:v>
                </c:pt>
                <c:pt idx="10">
                  <c:v>3.0691101788474277E-2</c:v>
                </c:pt>
                <c:pt idx="11">
                  <c:v>3.2983636956783025E-2</c:v>
                </c:pt>
                <c:pt idx="12">
                  <c:v>3.3800480395375761E-2</c:v>
                </c:pt>
                <c:pt idx="13">
                  <c:v>3.5859493604620728E-2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2B5-498C-A18B-1C254D3B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15269404196685"/>
          <c:y val="0.84310987442359175"/>
          <c:w val="0.71819944368468802"/>
          <c:h val="0.15623126056611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/>
              <a:t>Taux de départ des non-salariés agricoles - hors cotisants solidaires -(lissage sur 3 ans)</a:t>
            </a:r>
          </a:p>
        </c:rich>
      </c:tx>
      <c:layout>
        <c:manualLayout>
          <c:xMode val="edge"/>
          <c:yMode val="edge"/>
          <c:x val="0.12852068904279881"/>
          <c:y val="9.02707674361217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7235648554068E-2"/>
          <c:y val="0.15419345926411152"/>
          <c:w val="0.9216059300525633"/>
          <c:h val="0.61072208928043592"/>
        </c:manualLayout>
      </c:layout>
      <c:lineChart>
        <c:grouping val="standard"/>
        <c:varyColors val="0"/>
        <c:ser>
          <c:idx val="13"/>
          <c:order val="0"/>
          <c:tx>
            <c:strRef>
              <c:f>'Graphique 8 ,9 ,10'!$T$3</c:f>
              <c:strCache>
                <c:ptCount val="1"/>
                <c:pt idx="0">
                  <c:v>Arboriculture</c:v>
                </c:pt>
              </c:strCache>
            </c:strRef>
          </c:tx>
          <c:spPr>
            <a:ln w="2857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,10'!$A$8:$A$18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'Graphique 8 ,9 ,10'!$T$8:$T$18</c:f>
              <c:numCache>
                <c:formatCode>0.0%</c:formatCode>
                <c:ptCount val="11"/>
                <c:pt idx="0">
                  <c:v>4.5956430916144431E-2</c:v>
                </c:pt>
                <c:pt idx="1">
                  <c:v>4.9041798702278559E-2</c:v>
                </c:pt>
                <c:pt idx="2">
                  <c:v>4.3880269550227231E-2</c:v>
                </c:pt>
                <c:pt idx="3">
                  <c:v>4.6126647380263584E-2</c:v>
                </c:pt>
                <c:pt idx="4">
                  <c:v>4.7665847665847666E-2</c:v>
                </c:pt>
                <c:pt idx="5">
                  <c:v>5.6550580431177444E-2</c:v>
                </c:pt>
                <c:pt idx="6">
                  <c:v>4.8406546080964681E-2</c:v>
                </c:pt>
                <c:pt idx="7">
                  <c:v>4.8224695283518811E-2</c:v>
                </c:pt>
                <c:pt idx="8">
                  <c:v>4.2678440029433405E-2</c:v>
                </c:pt>
                <c:pt idx="9">
                  <c:v>4.4347509996364963E-2</c:v>
                </c:pt>
                <c:pt idx="10">
                  <c:v>3.4591194968553458E-2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F-4F7A-A4E5-C795C5699937}"/>
            </c:ext>
          </c:extLst>
        </c:ser>
        <c:ser>
          <c:idx val="14"/>
          <c:order val="1"/>
          <c:tx>
            <c:strRef>
              <c:f>'Graphique 8 ,9 ,10'!$U$3</c:f>
              <c:strCache>
                <c:ptCount val="1"/>
                <c:pt idx="0">
                  <c:v>Elevages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,10'!$A$8:$A$18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'Graphique 8 ,9 ,10'!$U$8:$U$18</c:f>
              <c:numCache>
                <c:formatCode>0.0%</c:formatCode>
                <c:ptCount val="11"/>
                <c:pt idx="0">
                  <c:v>4.3921997448514667E-2</c:v>
                </c:pt>
                <c:pt idx="1">
                  <c:v>4.3180051094079748E-2</c:v>
                </c:pt>
                <c:pt idx="2">
                  <c:v>3.8527340611560094E-2</c:v>
                </c:pt>
                <c:pt idx="3">
                  <c:v>3.5676189367933125E-2</c:v>
                </c:pt>
                <c:pt idx="4">
                  <c:v>3.8477747395450491E-2</c:v>
                </c:pt>
                <c:pt idx="5">
                  <c:v>4.6064444839085221E-2</c:v>
                </c:pt>
                <c:pt idx="6">
                  <c:v>4.306124087005378E-2</c:v>
                </c:pt>
                <c:pt idx="7">
                  <c:v>4.1752036125296883E-2</c:v>
                </c:pt>
                <c:pt idx="8">
                  <c:v>3.6961564988400523E-2</c:v>
                </c:pt>
                <c:pt idx="9">
                  <c:v>3.8766013071895429E-2</c:v>
                </c:pt>
                <c:pt idx="10">
                  <c:v>3.7809303162059514E-2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F-4F7A-A4E5-C795C5699937}"/>
            </c:ext>
          </c:extLst>
        </c:ser>
        <c:ser>
          <c:idx val="15"/>
          <c:order val="2"/>
          <c:tx>
            <c:strRef>
              <c:f>'Graphique 8 ,9 ,10'!$V$3</c:f>
              <c:strCache>
                <c:ptCount val="1"/>
                <c:pt idx="0">
                  <c:v>Grandes cultures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,10'!$A$8:$A$18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'Graphique 8 ,9 ,10'!$V$8:$V$18</c:f>
              <c:numCache>
                <c:formatCode>0.0%</c:formatCode>
                <c:ptCount val="11"/>
                <c:pt idx="0">
                  <c:v>1.5690810939075754E-2</c:v>
                </c:pt>
                <c:pt idx="1">
                  <c:v>1.4819509839430159E-2</c:v>
                </c:pt>
                <c:pt idx="2">
                  <c:v>1.7700964150323871E-2</c:v>
                </c:pt>
                <c:pt idx="3">
                  <c:v>3.1237298960692095E-2</c:v>
                </c:pt>
                <c:pt idx="4">
                  <c:v>3.7170263788968823E-2</c:v>
                </c:pt>
                <c:pt idx="5">
                  <c:v>5.0599123799576408E-2</c:v>
                </c:pt>
                <c:pt idx="6">
                  <c:v>5.3606668433919473E-2</c:v>
                </c:pt>
                <c:pt idx="7">
                  <c:v>5.2839998790846714E-2</c:v>
                </c:pt>
                <c:pt idx="8">
                  <c:v>4.8093180537291003E-2</c:v>
                </c:pt>
                <c:pt idx="9">
                  <c:v>4.7015927844943385E-2</c:v>
                </c:pt>
                <c:pt idx="10">
                  <c:v>4.8137967144446625E-2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F-4F7A-A4E5-C795C5699937}"/>
            </c:ext>
          </c:extLst>
        </c:ser>
        <c:ser>
          <c:idx val="16"/>
          <c:order val="3"/>
          <c:tx>
            <c:strRef>
              <c:f>'Graphique 8 ,9 ,10'!$W$3</c:f>
              <c:strCache>
                <c:ptCount val="1"/>
                <c:pt idx="0">
                  <c:v>Maraichage, pepiniere,
autres cultures</c:v>
                </c:pt>
              </c:strCache>
            </c:strRef>
          </c:tx>
          <c:spPr>
            <a:ln w="28575" cap="rnd">
              <a:solidFill>
                <a:srgbClr val="666633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,10'!$A$8:$A$18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'Graphique 8 ,9 ,10'!$W$8:$W$18</c:f>
              <c:numCache>
                <c:formatCode>0.0%</c:formatCode>
                <c:ptCount val="11"/>
                <c:pt idx="0">
                  <c:v>6.6906690669066904E-2</c:v>
                </c:pt>
                <c:pt idx="1">
                  <c:v>8.7915407854984903E-2</c:v>
                </c:pt>
                <c:pt idx="2">
                  <c:v>6.5868909012505389E-2</c:v>
                </c:pt>
                <c:pt idx="3">
                  <c:v>6.8022747156605431E-2</c:v>
                </c:pt>
                <c:pt idx="4">
                  <c:v>5.0352112676056333E-2</c:v>
                </c:pt>
                <c:pt idx="5">
                  <c:v>7.3286875725900119E-2</c:v>
                </c:pt>
                <c:pt idx="6">
                  <c:v>5.823863636363636E-2</c:v>
                </c:pt>
                <c:pt idx="7">
                  <c:v>5.6373429084380609E-2</c:v>
                </c:pt>
                <c:pt idx="8">
                  <c:v>3.8447181784247851E-2</c:v>
                </c:pt>
                <c:pt idx="9">
                  <c:v>3.9034776437189493E-2</c:v>
                </c:pt>
                <c:pt idx="10">
                  <c:v>3.2089291942797353E-2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F-4F7A-A4E5-C795C5699937}"/>
            </c:ext>
          </c:extLst>
        </c:ser>
        <c:ser>
          <c:idx val="17"/>
          <c:order val="4"/>
          <c:tx>
            <c:strRef>
              <c:f>'Graphique 8 ,9 ,10'!$X$3</c:f>
              <c:strCache>
                <c:ptCount val="1"/>
                <c:pt idx="0">
                  <c:v>Viticulture</c:v>
                </c:pt>
              </c:strCache>
            </c:strRef>
          </c:tx>
          <c:spPr>
            <a:ln w="28575" cap="rnd">
              <a:solidFill>
                <a:srgbClr val="660066"/>
              </a:solidFill>
              <a:round/>
            </a:ln>
            <a:effectLst/>
          </c:spPr>
          <c:marker>
            <c:symbol val="none"/>
          </c:marker>
          <c:cat>
            <c:numRef>
              <c:f>'Graphique 8 ,9 ,10'!$A$8:$A$18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'Graphique 8 ,9 ,10'!$X$8:$X$18</c:f>
              <c:numCache>
                <c:formatCode>0.0%</c:formatCode>
                <c:ptCount val="11"/>
                <c:pt idx="0">
                  <c:v>4.9775921333159286E-2</c:v>
                </c:pt>
                <c:pt idx="1">
                  <c:v>5.3195048511207765E-2</c:v>
                </c:pt>
                <c:pt idx="2">
                  <c:v>4.2968299046431624E-2</c:v>
                </c:pt>
                <c:pt idx="3">
                  <c:v>4.0290415800912326E-2</c:v>
                </c:pt>
                <c:pt idx="4">
                  <c:v>3.5185592992243511E-2</c:v>
                </c:pt>
                <c:pt idx="5">
                  <c:v>5.4090699983051264E-2</c:v>
                </c:pt>
                <c:pt idx="6">
                  <c:v>4.5693549581574462E-2</c:v>
                </c:pt>
                <c:pt idx="7">
                  <c:v>4.9719206289779105E-2</c:v>
                </c:pt>
                <c:pt idx="8">
                  <c:v>3.8035032266561304E-2</c:v>
                </c:pt>
                <c:pt idx="9">
                  <c:v>4.5229147092598392E-2</c:v>
                </c:pt>
                <c:pt idx="10">
                  <c:v>4.6511627906976744E-2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6F-4F7A-A4E5-C795C5699937}"/>
            </c:ext>
          </c:extLst>
        </c:ser>
        <c:ser>
          <c:idx val="18"/>
          <c:order val="5"/>
          <c:tx>
            <c:strRef>
              <c:f>'Graphique 8 ,9 ,10'!$Y$3</c:f>
              <c:strCache>
                <c:ptCount val="1"/>
                <c:pt idx="0">
                  <c:v>Total général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8 ,9 ,10'!$A$8:$A$18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'Graphique 8 ,9 ,10'!$Y$8:$Y$18</c:f>
              <c:numCache>
                <c:formatCode>0.0%</c:formatCode>
                <c:ptCount val="11"/>
                <c:pt idx="0">
                  <c:v>4.1790986847531304E-2</c:v>
                </c:pt>
                <c:pt idx="1">
                  <c:v>4.3142772511848337E-2</c:v>
                </c:pt>
                <c:pt idx="2">
                  <c:v>3.7429891457854171E-2</c:v>
                </c:pt>
                <c:pt idx="3">
                  <c:v>3.7735171068504401E-2</c:v>
                </c:pt>
                <c:pt idx="4">
                  <c:v>3.8363037956196763E-2</c:v>
                </c:pt>
                <c:pt idx="5">
                  <c:v>5.0160090944171544E-2</c:v>
                </c:pt>
                <c:pt idx="6">
                  <c:v>4.6373118878891638E-2</c:v>
                </c:pt>
                <c:pt idx="7">
                  <c:v>4.6312039510970772E-2</c:v>
                </c:pt>
                <c:pt idx="8">
                  <c:v>3.9414754006812977E-2</c:v>
                </c:pt>
                <c:pt idx="9">
                  <c:v>4.1772017659896299E-2</c:v>
                </c:pt>
                <c:pt idx="10">
                  <c:v>4.1068668580260544E-2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6F-4F7A-A4E5-C795C5699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517296"/>
        <c:axId val="420520624"/>
      </c:lineChart>
      <c:catAx>
        <c:axId val="4205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20624"/>
        <c:crosses val="autoZero"/>
        <c:auto val="1"/>
        <c:lblAlgn val="ctr"/>
        <c:lblOffset val="100"/>
        <c:noMultiLvlLbl val="0"/>
      </c:catAx>
      <c:valAx>
        <c:axId val="420520624"/>
        <c:scaling>
          <c:orientation val="minMax"/>
          <c:max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1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92431615098167"/>
          <c:y val="0.84310987442359175"/>
          <c:w val="0.72793171027268166"/>
          <c:h val="0.15623126056611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66675</xdr:rowOff>
    </xdr:from>
    <xdr:to>
      <xdr:col>13</xdr:col>
      <xdr:colOff>657225</xdr:colOff>
      <xdr:row>19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C6CB4FA-F6A0-4F75-96A0-FABDA273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0.91717</cdr:y>
    </cdr:from>
    <cdr:to>
      <cdr:x>0.33448</cdr:x>
      <cdr:y>0.9914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454218"/>
          <a:ext cx="2381155" cy="27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78105</xdr:colOff>
      <xdr:row>2</xdr:row>
      <xdr:rowOff>142875</xdr:rowOff>
    </xdr:from>
    <xdr:to>
      <xdr:col>17</xdr:col>
      <xdr:colOff>20955</xdr:colOff>
      <xdr:row>22</xdr:row>
      <xdr:rowOff>58104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B7DB9DA-A335-423F-9293-B02753137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0.92065</cdr:y>
    </cdr:from>
    <cdr:to>
      <cdr:x>0.26071</cdr:x>
      <cdr:y>0.99818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3BE5BF9-0405-452A-8081-2A4415313AF5}"/>
            </a:ext>
          </a:extLst>
        </cdr:cNvPr>
        <cdr:cNvSpPr txBox="1"/>
      </cdr:nvSpPr>
      <cdr:spPr>
        <a:xfrm xmlns:a="http://schemas.openxmlformats.org/drawingml/2006/main">
          <a:off x="0" y="3605035"/>
          <a:ext cx="1971708" cy="303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758190</xdr:colOff>
      <xdr:row>9</xdr:row>
      <xdr:rowOff>40005</xdr:rowOff>
    </xdr:from>
    <xdr:to>
      <xdr:col>12</xdr:col>
      <xdr:colOff>552450</xdr:colOff>
      <xdr:row>29</xdr:row>
      <xdr:rowOff>186690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1CE887B-ADCA-4C0E-8326-ADA25DE80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0.9412</cdr:y>
    </cdr:from>
    <cdr:to>
      <cdr:x>0.29172</cdr:x>
      <cdr:y>0.99807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B5EA0E4-F91E-43AE-BF6B-1712AB613DD0}"/>
            </a:ext>
          </a:extLst>
        </cdr:cNvPr>
        <cdr:cNvSpPr txBox="1"/>
      </cdr:nvSpPr>
      <cdr:spPr>
        <a:xfrm xmlns:a="http://schemas.openxmlformats.org/drawingml/2006/main">
          <a:off x="0" y="3903345"/>
          <a:ext cx="1990645" cy="235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21</xdr:row>
      <xdr:rowOff>74294</xdr:rowOff>
    </xdr:from>
    <xdr:to>
      <xdr:col>10</xdr:col>
      <xdr:colOff>495300</xdr:colOff>
      <xdr:row>40</xdr:row>
      <xdr:rowOff>74294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E7B9DD1-041C-4A3C-8FDF-BBD72FD69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571500</xdr:colOff>
      <xdr:row>21</xdr:row>
      <xdr:rowOff>53340</xdr:rowOff>
    </xdr:from>
    <xdr:to>
      <xdr:col>20</xdr:col>
      <xdr:colOff>335280</xdr:colOff>
      <xdr:row>40</xdr:row>
      <xdr:rowOff>53340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0877E3E-0132-4E7D-9B1A-E3778672F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419100</xdr:colOff>
      <xdr:row>21</xdr:row>
      <xdr:rowOff>53340</xdr:rowOff>
    </xdr:from>
    <xdr:to>
      <xdr:col>30</xdr:col>
      <xdr:colOff>640080</xdr:colOff>
      <xdr:row>40</xdr:row>
      <xdr:rowOff>53340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C199D31-E94A-4579-85E8-DBB59DEBA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0.91708</cdr:y>
    </cdr:from>
    <cdr:to>
      <cdr:x>0.29791</cdr:x>
      <cdr:y>0.99131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485321"/>
          <a:ext cx="2071442" cy="282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0.92577</cdr:y>
    </cdr:from>
    <cdr:to>
      <cdr:x>0.26558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518366"/>
          <a:ext cx="1981200" cy="282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0.92577</cdr:y>
    </cdr:from>
    <cdr:to>
      <cdr:x>0.27196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518366"/>
          <a:ext cx="2028824" cy="282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16</xdr:row>
      <xdr:rowOff>192405</xdr:rowOff>
    </xdr:from>
    <xdr:to>
      <xdr:col>11</xdr:col>
      <xdr:colOff>670560</xdr:colOff>
      <xdr:row>33</xdr:row>
      <xdr:rowOff>158115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CB37C28-5C1C-4362-9975-60E10D705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0.94486</cdr:y>
    </cdr:from>
    <cdr:to>
      <cdr:x>0.2448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CE0F224-F6C9-4F9D-98C4-FD8783F0BB69}"/>
            </a:ext>
          </a:extLst>
        </cdr:cNvPr>
        <cdr:cNvSpPr txBox="1"/>
      </cdr:nvSpPr>
      <cdr:spPr>
        <a:xfrm xmlns:a="http://schemas.openxmlformats.org/drawingml/2006/main">
          <a:off x="0" y="3590925"/>
          <a:ext cx="20193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0.9212</cdr:y>
    </cdr:from>
    <cdr:to>
      <cdr:x>0.28627</cdr:x>
      <cdr:y>0.99543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100871"/>
          <a:ext cx="2040123" cy="249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217170</xdr:colOff>
      <xdr:row>10</xdr:row>
      <xdr:rowOff>51435</xdr:rowOff>
    </xdr:from>
    <xdr:to>
      <xdr:col>10</xdr:col>
      <xdr:colOff>735330</xdr:colOff>
      <xdr:row>29</xdr:row>
      <xdr:rowOff>180024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93C55BA-F796-4817-8722-FB93F20D4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0.92248</cdr:y>
    </cdr:from>
    <cdr:to>
      <cdr:x>0.26759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3BE5BF9-0405-452A-8081-2A4415313AF5}"/>
            </a:ext>
          </a:extLst>
        </cdr:cNvPr>
        <cdr:cNvSpPr txBox="1"/>
      </cdr:nvSpPr>
      <cdr:spPr>
        <a:xfrm xmlns:a="http://schemas.openxmlformats.org/drawingml/2006/main">
          <a:off x="0" y="3624483"/>
          <a:ext cx="2032390" cy="304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432434</xdr:colOff>
      <xdr:row>17</xdr:row>
      <xdr:rowOff>118109</xdr:rowOff>
    </xdr:from>
    <xdr:to>
      <xdr:col>13</xdr:col>
      <xdr:colOff>361949</xdr:colOff>
      <xdr:row>36</xdr:row>
      <xdr:rowOff>190499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5DE5DB3-A8F6-4744-9F43-190B47885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0.9336</cdr:y>
    </cdr:from>
    <cdr:to>
      <cdr:x>0.25576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615691"/>
          <a:ext cx="2155009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510540</xdr:colOff>
      <xdr:row>8</xdr:row>
      <xdr:rowOff>64769</xdr:rowOff>
    </xdr:from>
    <xdr:to>
      <xdr:col>10</xdr:col>
      <xdr:colOff>800100</xdr:colOff>
      <xdr:row>27</xdr:row>
      <xdr:rowOff>152399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65DA6E2-EE2A-493F-AD55-155FC3BE6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0.92607</cdr:y>
    </cdr:from>
    <cdr:to>
      <cdr:x>0.2977</cdr:x>
      <cdr:y>0.99976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AEF2080-8413-4204-8583-BECD5BE991A4}"/>
            </a:ext>
          </a:extLst>
        </cdr:cNvPr>
        <cdr:cNvSpPr txBox="1"/>
      </cdr:nvSpPr>
      <cdr:spPr>
        <a:xfrm xmlns:a="http://schemas.openxmlformats.org/drawingml/2006/main">
          <a:off x="0" y="3221354"/>
          <a:ext cx="1994534" cy="256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2</xdr:row>
      <xdr:rowOff>99060</xdr:rowOff>
    </xdr:from>
    <xdr:to>
      <xdr:col>10</xdr:col>
      <xdr:colOff>944880</xdr:colOff>
      <xdr:row>19</xdr:row>
      <xdr:rowOff>64770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8A97DFE-8AF8-4CCA-AE79-8019C457E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0.93265</cdr:y>
    </cdr:from>
    <cdr:to>
      <cdr:x>0.29664</cdr:x>
      <cdr:y>0.99469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139440"/>
          <a:ext cx="2125324" cy="208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91439</xdr:colOff>
      <xdr:row>0</xdr:row>
      <xdr:rowOff>102870</xdr:rowOff>
    </xdr:from>
    <xdr:to>
      <xdr:col>14</xdr:col>
      <xdr:colOff>352424</xdr:colOff>
      <xdr:row>25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267A90-59BF-4995-BF1D-47C3096A5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655320</xdr:colOff>
      <xdr:row>16</xdr:row>
      <xdr:rowOff>171450</xdr:rowOff>
    </xdr:from>
    <xdr:to>
      <xdr:col>10</xdr:col>
      <xdr:colOff>624840</xdr:colOff>
      <xdr:row>33</xdr:row>
      <xdr:rowOff>137160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3953796-A807-4B28-89C3-67BCD8FD3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0.00319</cdr:x>
      <cdr:y>0.94567</cdr:y>
    </cdr:from>
    <cdr:to>
      <cdr:x>0.25245</cdr:x>
      <cdr:y>0.9962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CFA35A8-AB57-4322-8561-DBDF3C4BB0C2}"/>
            </a:ext>
          </a:extLst>
        </cdr:cNvPr>
        <cdr:cNvSpPr txBox="1"/>
      </cdr:nvSpPr>
      <cdr:spPr>
        <a:xfrm xmlns:a="http://schemas.openxmlformats.org/drawingml/2006/main">
          <a:off x="25431" y="4739730"/>
          <a:ext cx="1988155" cy="253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15</xdr:row>
      <xdr:rowOff>152400</xdr:rowOff>
    </xdr:from>
    <xdr:to>
      <xdr:col>8</xdr:col>
      <xdr:colOff>394335</xdr:colOff>
      <xdr:row>35</xdr:row>
      <xdr:rowOff>51435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DA89DD-55B4-4A5B-A780-3FE4D27AB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6.59963E-7</cdr:x>
      <cdr:y>0.9311</cdr:y>
    </cdr:from>
    <cdr:to>
      <cdr:x>0.26075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B7A3FFC-7C7B-4696-BDCF-DDEE3061A531}"/>
            </a:ext>
          </a:extLst>
        </cdr:cNvPr>
        <cdr:cNvSpPr txBox="1"/>
      </cdr:nvSpPr>
      <cdr:spPr>
        <a:xfrm xmlns:a="http://schemas.openxmlformats.org/drawingml/2006/main">
          <a:off x="5" y="3630857"/>
          <a:ext cx="1975479" cy="26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15</xdr:row>
      <xdr:rowOff>123825</xdr:rowOff>
    </xdr:from>
    <xdr:to>
      <xdr:col>10</xdr:col>
      <xdr:colOff>1598295</xdr:colOff>
      <xdr:row>34</xdr:row>
      <xdr:rowOff>127635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C50FF7C-2991-4CD8-8CC8-A3346DBB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8.23642E-7</cdr:x>
      <cdr:y>0.9311</cdr:y>
    </cdr:from>
    <cdr:to>
      <cdr:x>0.27589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B7A3FFC-7C7B-4696-BDCF-DDEE3061A531}"/>
            </a:ext>
          </a:extLst>
        </cdr:cNvPr>
        <cdr:cNvSpPr txBox="1"/>
      </cdr:nvSpPr>
      <cdr:spPr>
        <a:xfrm xmlns:a="http://schemas.openxmlformats.org/drawingml/2006/main">
          <a:off x="6" y="3542170"/>
          <a:ext cx="2009769" cy="262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449580</xdr:colOff>
      <xdr:row>1</xdr:row>
      <xdr:rowOff>80010</xdr:rowOff>
    </xdr:from>
    <xdr:to>
      <xdr:col>12</xdr:col>
      <xdr:colOff>213360</xdr:colOff>
      <xdr:row>19</xdr:row>
      <xdr:rowOff>91440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60272B6-603B-43F8-A873-B617031F1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0.92735</cdr:y>
    </cdr:from>
    <cdr:to>
      <cdr:x>0.34467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1A37DF9-F47A-40B9-9CB8-123C56B21B9B}"/>
            </a:ext>
          </a:extLst>
        </cdr:cNvPr>
        <cdr:cNvSpPr txBox="1"/>
      </cdr:nvSpPr>
      <cdr:spPr>
        <a:xfrm xmlns:a="http://schemas.openxmlformats.org/drawingml/2006/main">
          <a:off x="0" y="3349477"/>
          <a:ext cx="2045970" cy="262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152400</xdr:rowOff>
    </xdr:from>
    <xdr:to>
      <xdr:col>12</xdr:col>
      <xdr:colOff>259080</xdr:colOff>
      <xdr:row>18</xdr:row>
      <xdr:rowOff>163830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8BEEEE5-F5AD-4D62-8528-D13D0527D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0.93618</cdr:y>
    </cdr:from>
    <cdr:to>
      <cdr:x>0.34499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1A37DF9-F47A-40B9-9CB8-123C56B21B9B}"/>
            </a:ext>
          </a:extLst>
        </cdr:cNvPr>
        <cdr:cNvSpPr txBox="1"/>
      </cdr:nvSpPr>
      <cdr:spPr>
        <a:xfrm xmlns:a="http://schemas.openxmlformats.org/drawingml/2006/main">
          <a:off x="0" y="3381375"/>
          <a:ext cx="2047874" cy="23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</xdr:colOff>
      <xdr:row>0</xdr:row>
      <xdr:rowOff>40005</xdr:rowOff>
    </xdr:from>
    <xdr:to>
      <xdr:col>17</xdr:col>
      <xdr:colOff>194310</xdr:colOff>
      <xdr:row>17</xdr:row>
      <xdr:rowOff>5715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01940F-A2E2-4FF0-999B-C45368350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133350</xdr:rowOff>
    </xdr:from>
    <xdr:to>
      <xdr:col>17</xdr:col>
      <xdr:colOff>192405</xdr:colOff>
      <xdr:row>34</xdr:row>
      <xdr:rowOff>99060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C2B4370-8A7C-4D58-B6B8-5BC0357DD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0.92403</cdr:y>
    </cdr:from>
    <cdr:to>
      <cdr:x>0.3071</cdr:x>
      <cdr:y>0.99826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110396"/>
          <a:ext cx="2196214" cy="249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effectLst/>
              <a:latin typeface="Marianne" panose="02000000000000000000" pitchFamily="50" charset="0"/>
              <a:ea typeface="+mn-ea"/>
              <a:cs typeface="+mn-cs"/>
            </a:rPr>
            <a:t>Source : MSA, traitements Sriset</a:t>
          </a:r>
          <a:endParaRPr lang="fr-FR" sz="600">
            <a:effectLst/>
            <a:latin typeface="Marianne" panose="02000000000000000000" pitchFamily="50" charset="0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0.91271</cdr:y>
    </cdr:from>
    <cdr:to>
      <cdr:x>0.2836</cdr:x>
      <cdr:y>0.98694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072296"/>
          <a:ext cx="2021073" cy="249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0.00216</cdr:x>
      <cdr:y>0.90705</cdr:y>
    </cdr:from>
    <cdr:to>
      <cdr:x>0.28602</cdr:x>
      <cdr:y>0.98128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15372" y="3053246"/>
          <a:ext cx="2022978" cy="249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144780</xdr:rowOff>
    </xdr:from>
    <xdr:to>
      <xdr:col>11</xdr:col>
      <xdr:colOff>320040</xdr:colOff>
      <xdr:row>33</xdr:row>
      <xdr:rowOff>110490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CBDA8CF-DA01-44BB-8A66-770C418CA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0.92577</cdr:y>
    </cdr:from>
    <cdr:to>
      <cdr:x>0.27857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116267"/>
          <a:ext cx="1994248" cy="249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effectLst/>
              <a:latin typeface="Marianne" panose="02000000000000000000" pitchFamily="50" charset="0"/>
              <a:ea typeface="+mn-ea"/>
              <a:cs typeface="+mn-cs"/>
            </a:rPr>
            <a:t>Source : MSA, traitements Sriset</a:t>
          </a:r>
          <a:endParaRPr lang="fr-FR" sz="600">
            <a:effectLst/>
            <a:latin typeface="Marianne" panose="02000000000000000000" pitchFamily="50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710565</xdr:colOff>
      <xdr:row>17</xdr:row>
      <xdr:rowOff>179070</xdr:rowOff>
    </xdr:from>
    <xdr:to>
      <xdr:col>13</xdr:col>
      <xdr:colOff>407670</xdr:colOff>
      <xdr:row>36</xdr:row>
      <xdr:rowOff>144780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0BDD789-7EE7-4477-9EAD-C3F527B49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0.92577</cdr:y>
    </cdr:from>
    <cdr:to>
      <cdr:x>0.28517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89B068-D1DF-41D8-AA7D-3FD8EF4515A0}"/>
            </a:ext>
          </a:extLst>
        </cdr:cNvPr>
        <cdr:cNvSpPr txBox="1"/>
      </cdr:nvSpPr>
      <cdr:spPr>
        <a:xfrm xmlns:a="http://schemas.openxmlformats.org/drawingml/2006/main">
          <a:off x="0" y="3486621"/>
          <a:ext cx="2026881" cy="27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Marianne" panose="02000000000000000000" pitchFamily="50" charset="0"/>
            </a:rPr>
            <a:t>Source : MSA, traitements Sriset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765810</xdr:colOff>
      <xdr:row>17</xdr:row>
      <xdr:rowOff>20955</xdr:rowOff>
    </xdr:from>
    <xdr:to>
      <xdr:col>13</xdr:col>
      <xdr:colOff>474345</xdr:colOff>
      <xdr:row>35</xdr:row>
      <xdr:rowOff>186690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A0158A-8C06-4790-8BC4-14E1951D5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A5B1-E12C-4D02-9481-148E77F3504A}">
  <dimension ref="A1:E20"/>
  <sheetViews>
    <sheetView showGridLines="0" tabSelected="1" workbookViewId="0"/>
  </sheetViews>
  <sheetFormatPr baseColWidth="10" defaultColWidth="11.5703125" defaultRowHeight="15.75" x14ac:dyDescent="0.3"/>
  <cols>
    <col min="1" max="1" width="8.7109375" style="2" customWidth="1"/>
    <col min="2" max="2" width="23.7109375" style="2" bestFit="1" customWidth="1"/>
    <col min="3" max="3" width="19.42578125" style="2" bestFit="1" customWidth="1"/>
    <col min="4" max="4" width="13.28515625" style="2" bestFit="1" customWidth="1"/>
    <col min="5" max="5" width="36" style="2" bestFit="1" customWidth="1"/>
    <col min="6" max="6" width="10.28515625" style="2" bestFit="1" customWidth="1"/>
    <col min="7" max="7" width="13.5703125" style="2" bestFit="1" customWidth="1"/>
    <col min="8" max="8" width="22.28515625" style="2" bestFit="1" customWidth="1"/>
    <col min="9" max="9" width="4" style="2" bestFit="1" customWidth="1"/>
    <col min="10" max="10" width="3" style="2" bestFit="1" customWidth="1"/>
    <col min="11" max="11" width="11.85546875" style="2" bestFit="1" customWidth="1"/>
    <col min="12" max="16384" width="11.5703125" style="2"/>
  </cols>
  <sheetData>
    <row r="1" spans="1:5" x14ac:dyDescent="0.3">
      <c r="A1" s="6" t="s">
        <v>8</v>
      </c>
    </row>
    <row r="2" spans="1:5" x14ac:dyDescent="0.3">
      <c r="A2" s="1" t="s">
        <v>11</v>
      </c>
      <c r="B2" s="1" t="s">
        <v>2</v>
      </c>
      <c r="C2" s="1" t="s">
        <v>0</v>
      </c>
      <c r="D2" s="1" t="s">
        <v>1</v>
      </c>
    </row>
    <row r="3" spans="1:5" x14ac:dyDescent="0.3">
      <c r="A3" s="3">
        <v>2010</v>
      </c>
      <c r="B3" s="7">
        <v>1588</v>
      </c>
      <c r="C3" s="7">
        <v>881</v>
      </c>
      <c r="D3" s="7">
        <f>C3+B3</f>
        <v>2469</v>
      </c>
      <c r="E3" s="4"/>
    </row>
    <row r="4" spans="1:5" x14ac:dyDescent="0.3">
      <c r="A4" s="3">
        <v>2011</v>
      </c>
      <c r="B4" s="7">
        <v>1587</v>
      </c>
      <c r="C4" s="7">
        <v>843</v>
      </c>
      <c r="D4" s="7">
        <f t="shared" ref="D4:D16" si="0">C4+B4</f>
        <v>2430</v>
      </c>
    </row>
    <row r="5" spans="1:5" x14ac:dyDescent="0.3">
      <c r="A5" s="3">
        <v>2012</v>
      </c>
      <c r="B5" s="7">
        <v>1667</v>
      </c>
      <c r="C5" s="7">
        <v>778</v>
      </c>
      <c r="D5" s="7">
        <f t="shared" si="0"/>
        <v>2445</v>
      </c>
    </row>
    <row r="6" spans="1:5" x14ac:dyDescent="0.3">
      <c r="A6" s="3">
        <v>2013</v>
      </c>
      <c r="B6" s="7">
        <v>1872</v>
      </c>
      <c r="C6" s="7">
        <v>752</v>
      </c>
      <c r="D6" s="7">
        <f t="shared" si="0"/>
        <v>2624</v>
      </c>
    </row>
    <row r="7" spans="1:5" x14ac:dyDescent="0.3">
      <c r="A7" s="3">
        <v>2014</v>
      </c>
      <c r="B7" s="7">
        <v>1716</v>
      </c>
      <c r="C7" s="7">
        <v>789</v>
      </c>
      <c r="D7" s="7">
        <f t="shared" si="0"/>
        <v>2505</v>
      </c>
    </row>
    <row r="8" spans="1:5" x14ac:dyDescent="0.3">
      <c r="A8" s="3">
        <v>2015</v>
      </c>
      <c r="B8" s="7">
        <v>1623</v>
      </c>
      <c r="C8" s="7">
        <v>875</v>
      </c>
      <c r="D8" s="7">
        <f t="shared" si="0"/>
        <v>2498</v>
      </c>
    </row>
    <row r="9" spans="1:5" x14ac:dyDescent="0.3">
      <c r="A9" s="3">
        <v>2016</v>
      </c>
      <c r="B9" s="7">
        <v>1864</v>
      </c>
      <c r="C9" s="7">
        <v>804</v>
      </c>
      <c r="D9" s="7">
        <f t="shared" si="0"/>
        <v>2668</v>
      </c>
    </row>
    <row r="10" spans="1:5" x14ac:dyDescent="0.3">
      <c r="A10" s="3">
        <v>2017</v>
      </c>
      <c r="B10" s="7">
        <v>1900</v>
      </c>
      <c r="C10" s="7">
        <v>669</v>
      </c>
      <c r="D10" s="7">
        <f t="shared" si="0"/>
        <v>2569</v>
      </c>
    </row>
    <row r="11" spans="1:5" x14ac:dyDescent="0.3">
      <c r="A11" s="3">
        <v>2018</v>
      </c>
      <c r="B11" s="7">
        <v>1898</v>
      </c>
      <c r="C11" s="7">
        <v>701</v>
      </c>
      <c r="D11" s="7">
        <f t="shared" si="0"/>
        <v>2599</v>
      </c>
    </row>
    <row r="12" spans="1:5" x14ac:dyDescent="0.3">
      <c r="A12" s="3">
        <v>2019</v>
      </c>
      <c r="B12" s="7">
        <v>1904</v>
      </c>
      <c r="C12" s="7">
        <v>791</v>
      </c>
      <c r="D12" s="7">
        <f t="shared" si="0"/>
        <v>2695</v>
      </c>
    </row>
    <row r="13" spans="1:5" x14ac:dyDescent="0.3">
      <c r="A13" s="3">
        <v>2020</v>
      </c>
      <c r="B13" s="7">
        <v>1807</v>
      </c>
      <c r="C13" s="7">
        <v>782</v>
      </c>
      <c r="D13" s="7">
        <f t="shared" si="0"/>
        <v>2589</v>
      </c>
    </row>
    <row r="14" spans="1:5" x14ac:dyDescent="0.3">
      <c r="A14" s="3">
        <v>2021</v>
      </c>
      <c r="B14" s="7">
        <v>1921</v>
      </c>
      <c r="C14" s="7">
        <v>926</v>
      </c>
      <c r="D14" s="7">
        <f t="shared" si="0"/>
        <v>2847</v>
      </c>
    </row>
    <row r="15" spans="1:5" x14ac:dyDescent="0.3">
      <c r="A15" s="3">
        <v>2022</v>
      </c>
      <c r="B15" s="7">
        <v>1956</v>
      </c>
      <c r="C15" s="7">
        <v>813</v>
      </c>
      <c r="D15" s="7">
        <f t="shared" si="0"/>
        <v>2769</v>
      </c>
    </row>
    <row r="16" spans="1:5" x14ac:dyDescent="0.3">
      <c r="A16" s="3">
        <v>2023</v>
      </c>
      <c r="B16" s="7">
        <v>2055</v>
      </c>
      <c r="C16" s="7">
        <v>694</v>
      </c>
      <c r="D16" s="7">
        <f t="shared" si="0"/>
        <v>2749</v>
      </c>
      <c r="E16" s="4"/>
    </row>
    <row r="17" spans="1:4" x14ac:dyDescent="0.3">
      <c r="A17" s="10" t="s">
        <v>105</v>
      </c>
      <c r="B17" s="4"/>
      <c r="C17" s="4"/>
      <c r="D17" s="5"/>
    </row>
    <row r="18" spans="1:4" x14ac:dyDescent="0.3">
      <c r="A18" s="10" t="s">
        <v>23</v>
      </c>
    </row>
    <row r="19" spans="1:4" x14ac:dyDescent="0.3">
      <c r="C19" s="4"/>
      <c r="D19" s="4"/>
    </row>
    <row r="20" spans="1:4" x14ac:dyDescent="0.3">
      <c r="D20" s="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990-1F51-44F7-83EE-B95E88E9524A}">
  <dimension ref="A1:G11"/>
  <sheetViews>
    <sheetView showGridLines="0" workbookViewId="0"/>
  </sheetViews>
  <sheetFormatPr baseColWidth="10" defaultColWidth="11.5703125" defaultRowHeight="15.75" x14ac:dyDescent="0.3"/>
  <cols>
    <col min="1" max="1" width="21.7109375" style="2" customWidth="1"/>
    <col min="2" max="2" width="13" style="2" bestFit="1" customWidth="1"/>
    <col min="3" max="3" width="8.5703125" style="2" bestFit="1" customWidth="1"/>
    <col min="4" max="4" width="17" style="2" bestFit="1" customWidth="1"/>
    <col min="5" max="5" width="36" style="2" bestFit="1" customWidth="1"/>
    <col min="6" max="6" width="10.28515625" style="2" bestFit="1" customWidth="1"/>
    <col min="7" max="7" width="13.5703125" style="2" bestFit="1" customWidth="1"/>
    <col min="8" max="8" width="22.28515625" style="2" bestFit="1" customWidth="1"/>
    <col min="9" max="9" width="4" style="2" bestFit="1" customWidth="1"/>
    <col min="10" max="10" width="3" style="2" bestFit="1" customWidth="1"/>
    <col min="11" max="11" width="11.85546875" style="2" bestFit="1" customWidth="1"/>
    <col min="12" max="16384" width="11.5703125" style="2"/>
  </cols>
  <sheetData>
    <row r="1" spans="1:7" x14ac:dyDescent="0.3">
      <c r="A1" s="6" t="s">
        <v>48</v>
      </c>
    </row>
    <row r="2" spans="1:7" x14ac:dyDescent="0.3">
      <c r="A2" s="1" t="s">
        <v>11</v>
      </c>
      <c r="B2" s="1" t="s">
        <v>3</v>
      </c>
      <c r="C2" s="1" t="s">
        <v>4</v>
      </c>
      <c r="D2" s="1" t="s">
        <v>6</v>
      </c>
      <c r="E2" s="1" t="s">
        <v>7</v>
      </c>
      <c r="F2" s="1" t="s">
        <v>5</v>
      </c>
      <c r="G2" s="1" t="s">
        <v>1</v>
      </c>
    </row>
    <row r="3" spans="1:7" x14ac:dyDescent="0.3">
      <c r="A3" s="1" t="s">
        <v>15</v>
      </c>
      <c r="B3" s="7">
        <v>15.415999999999949</v>
      </c>
      <c r="C3" s="7">
        <v>49.512897384305788</v>
      </c>
      <c r="D3" s="7">
        <v>52.233864406779674</v>
      </c>
      <c r="E3" s="7">
        <v>8.6063865546218512</v>
      </c>
      <c r="F3" s="7">
        <v>16.812500000000043</v>
      </c>
      <c r="G3" s="7">
        <v>40.759439999999969</v>
      </c>
    </row>
    <row r="4" spans="1:7" x14ac:dyDescent="0.3">
      <c r="A4" s="1" t="s">
        <v>16</v>
      </c>
      <c r="B4" s="7">
        <v>14.227124999999983</v>
      </c>
      <c r="C4" s="7">
        <v>40.281461377870507</v>
      </c>
      <c r="D4" s="7">
        <v>43.783458904109601</v>
      </c>
      <c r="E4" s="7">
        <v>5.0064031620553422</v>
      </c>
      <c r="F4" s="7">
        <v>15.930507812499966</v>
      </c>
      <c r="G4" s="7">
        <v>31.461343121261521</v>
      </c>
    </row>
    <row r="5" spans="1:7" x14ac:dyDescent="0.3">
      <c r="A5" s="1" t="s">
        <v>17</v>
      </c>
      <c r="B5" s="7">
        <v>6.7212820512820386</v>
      </c>
      <c r="C5" s="7">
        <v>33.394254143646464</v>
      </c>
      <c r="D5" s="7">
        <v>34.766259259259222</v>
      </c>
      <c r="E5" s="7">
        <v>6.072610619469029</v>
      </c>
      <c r="F5" s="7">
        <v>14.515905511810978</v>
      </c>
      <c r="G5" s="7">
        <v>25.224252577319593</v>
      </c>
    </row>
    <row r="6" spans="1:7" x14ac:dyDescent="0.3">
      <c r="A6" s="1" t="s">
        <v>18</v>
      </c>
      <c r="B6" s="7">
        <v>18.764074074074113</v>
      </c>
      <c r="C6" s="7">
        <v>39.496767676767725</v>
      </c>
      <c r="D6" s="7">
        <v>44.686741573033771</v>
      </c>
      <c r="E6" s="7">
        <v>4.8482051282051302</v>
      </c>
      <c r="F6" s="7">
        <v>14.800309278350522</v>
      </c>
      <c r="G6" s="7">
        <v>30.95293333333338</v>
      </c>
    </row>
    <row r="7" spans="1:7" x14ac:dyDescent="0.3">
      <c r="A7" s="1" t="s">
        <v>19</v>
      </c>
      <c r="B7" s="7">
        <v>15.355000000000008</v>
      </c>
      <c r="C7" s="7">
        <v>46.34989473684216</v>
      </c>
      <c r="D7" s="7">
        <v>41.013999999999939</v>
      </c>
      <c r="E7" s="7">
        <v>6.3122222222222213</v>
      </c>
      <c r="F7" s="7">
        <v>15.690333333333351</v>
      </c>
      <c r="G7" s="7">
        <v>31.898099173553742</v>
      </c>
    </row>
    <row r="8" spans="1:7" x14ac:dyDescent="0.3">
      <c r="A8" s="1" t="s">
        <v>20</v>
      </c>
      <c r="B8" s="7">
        <v>7.25285714285714</v>
      </c>
      <c r="C8" s="7">
        <v>32.010624999999933</v>
      </c>
      <c r="D8" s="7">
        <v>34.537894736842119</v>
      </c>
      <c r="E8" s="7">
        <v>10.231</v>
      </c>
      <c r="F8" s="7">
        <v>21.973548387096844</v>
      </c>
      <c r="G8" s="7">
        <v>25.402222222222239</v>
      </c>
    </row>
    <row r="9" spans="1:7" x14ac:dyDescent="0.3">
      <c r="A9" s="1" t="s">
        <v>1</v>
      </c>
      <c r="B9" s="7">
        <v>12.476904761904748</v>
      </c>
      <c r="C9" s="7">
        <v>41.729703432189247</v>
      </c>
      <c r="D9" s="7">
        <v>43.610532019704443</v>
      </c>
      <c r="E9" s="7">
        <v>6.1201928783382824</v>
      </c>
      <c r="F9" s="7">
        <v>15.891646464646458</v>
      </c>
      <c r="G9" s="7">
        <v>32.450682737693846</v>
      </c>
    </row>
    <row r="10" spans="1:7" x14ac:dyDescent="0.3">
      <c r="A10" s="10" t="s">
        <v>105</v>
      </c>
    </row>
    <row r="11" spans="1:7" x14ac:dyDescent="0.3">
      <c r="A11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E125-34DE-4027-9747-C7C15174A1C4}">
  <dimension ref="A1:K19"/>
  <sheetViews>
    <sheetView showGridLines="0" workbookViewId="0"/>
  </sheetViews>
  <sheetFormatPr baseColWidth="10" defaultColWidth="11.5703125" defaultRowHeight="15.75" x14ac:dyDescent="0.3"/>
  <cols>
    <col min="1" max="1" width="8.7109375" style="2" customWidth="1"/>
    <col min="2" max="2" width="22.5703125" style="2" bestFit="1" customWidth="1"/>
    <col min="3" max="5" width="10.7109375" style="2" customWidth="1"/>
    <col min="6" max="6" width="24.140625" style="2" bestFit="1" customWidth="1"/>
    <col min="7" max="7" width="23.85546875" style="2" bestFit="1" customWidth="1"/>
    <col min="8" max="10" width="10.7109375" style="2" customWidth="1"/>
    <col min="11" max="11" width="24.140625" style="2" bestFit="1" customWidth="1"/>
    <col min="12" max="16384" width="11.5703125" style="2"/>
  </cols>
  <sheetData>
    <row r="1" spans="1:11" x14ac:dyDescent="0.3">
      <c r="A1" s="6" t="s">
        <v>54</v>
      </c>
      <c r="D1" s="4"/>
    </row>
    <row r="2" spans="1:11" x14ac:dyDescent="0.3">
      <c r="A2" s="6"/>
      <c r="B2" s="26" t="s">
        <v>55</v>
      </c>
      <c r="C2" s="26"/>
      <c r="D2" s="26"/>
      <c r="E2" s="26"/>
      <c r="F2" s="26"/>
      <c r="G2" s="26" t="s">
        <v>56</v>
      </c>
      <c r="H2" s="26"/>
      <c r="I2" s="26"/>
      <c r="J2" s="26"/>
      <c r="K2" s="26"/>
    </row>
    <row r="3" spans="1:11" x14ac:dyDescent="0.3">
      <c r="A3" s="1" t="s">
        <v>11</v>
      </c>
      <c r="B3" s="25" t="s">
        <v>53</v>
      </c>
      <c r="C3" s="25" t="s">
        <v>49</v>
      </c>
      <c r="D3" s="25" t="s">
        <v>50</v>
      </c>
      <c r="E3" s="25" t="s">
        <v>51</v>
      </c>
      <c r="F3" s="25" t="s">
        <v>52</v>
      </c>
      <c r="G3" s="25" t="s">
        <v>53</v>
      </c>
      <c r="H3" s="25" t="s">
        <v>49</v>
      </c>
      <c r="I3" s="25" t="s">
        <v>50</v>
      </c>
      <c r="J3" s="25" t="s">
        <v>51</v>
      </c>
      <c r="K3" s="25" t="s">
        <v>52</v>
      </c>
    </row>
    <row r="4" spans="1:11" x14ac:dyDescent="0.3">
      <c r="A4" s="1">
        <v>2010</v>
      </c>
      <c r="B4" s="9">
        <v>0.61335012594458438</v>
      </c>
      <c r="C4" s="9">
        <v>0.1857682619647355</v>
      </c>
      <c r="D4" s="9">
        <v>0.11838790931989925</v>
      </c>
      <c r="E4" s="9">
        <v>4.4080604534005037E-2</v>
      </c>
      <c r="F4" s="9">
        <v>3.8413098236775821E-2</v>
      </c>
      <c r="G4" s="9">
        <v>0.56496058547115657</v>
      </c>
      <c r="H4" s="9">
        <v>0.25252018898500722</v>
      </c>
      <c r="I4" s="9">
        <v>0.11195732106150141</v>
      </c>
      <c r="J4" s="9">
        <v>4.1139690690222802E-2</v>
      </c>
      <c r="K4" s="9">
        <v>2.9422213792111976E-2</v>
      </c>
    </row>
    <row r="5" spans="1:11" x14ac:dyDescent="0.3">
      <c r="A5" s="1">
        <v>2011</v>
      </c>
      <c r="B5" s="9">
        <v>0.5532451165721487</v>
      </c>
      <c r="C5" s="9">
        <v>0.25015752993068685</v>
      </c>
      <c r="D5" s="9">
        <v>0.10964083175803403</v>
      </c>
      <c r="E5" s="9">
        <v>4.3478260869565216E-2</v>
      </c>
      <c r="F5" s="9">
        <v>4.3478260869565223E-2</v>
      </c>
      <c r="G5" s="9">
        <v>0.51675141365570076</v>
      </c>
      <c r="H5" s="9">
        <v>0.30630412733528745</v>
      </c>
      <c r="I5" s="9">
        <v>0.10719747091455899</v>
      </c>
      <c r="J5" s="9">
        <v>4.3530015130236362E-2</v>
      </c>
      <c r="K5" s="9">
        <v>2.6216972964216455E-2</v>
      </c>
    </row>
    <row r="6" spans="1:11" x14ac:dyDescent="0.3">
      <c r="A6" s="1">
        <v>2012</v>
      </c>
      <c r="B6" s="9">
        <v>0.52789442111577689</v>
      </c>
      <c r="C6" s="9">
        <v>0.24535092981403719</v>
      </c>
      <c r="D6" s="9">
        <v>0.1247750449910018</v>
      </c>
      <c r="E6" s="9">
        <v>5.9388122375524897E-2</v>
      </c>
      <c r="F6" s="9">
        <v>4.259148170365927E-2</v>
      </c>
      <c r="G6" s="9">
        <v>0.51069618174016607</v>
      </c>
      <c r="H6" s="9">
        <v>0.30350035140555937</v>
      </c>
      <c r="I6" s="9">
        <v>0.11607770687801171</v>
      </c>
      <c r="J6" s="9">
        <v>4.1503753564570707E-2</v>
      </c>
      <c r="K6" s="9">
        <v>2.8222006411692133E-2</v>
      </c>
    </row>
    <row r="7" spans="1:11" x14ac:dyDescent="0.3">
      <c r="A7" s="1">
        <v>2013</v>
      </c>
      <c r="B7" s="9">
        <v>0.57211538461538458</v>
      </c>
      <c r="C7" s="9">
        <v>0.22863247863247863</v>
      </c>
      <c r="D7" s="9">
        <v>0.10683760683760683</v>
      </c>
      <c r="E7" s="9">
        <v>4.2200854700854704E-2</v>
      </c>
      <c r="F7" s="9">
        <v>5.0213675213675216E-2</v>
      </c>
      <c r="G7" s="9">
        <v>0.49317878639582863</v>
      </c>
      <c r="H7" s="9">
        <v>0.31397472299713741</v>
      </c>
      <c r="I7" s="9">
        <v>0.11910034206675892</v>
      </c>
      <c r="J7" s="9">
        <v>3.364376864661299E-2</v>
      </c>
      <c r="K7" s="9">
        <v>4.0102379893662041E-2</v>
      </c>
    </row>
    <row r="8" spans="1:11" x14ac:dyDescent="0.3">
      <c r="A8" s="1">
        <v>2014</v>
      </c>
      <c r="B8" s="9">
        <v>0.5693473193473193</v>
      </c>
      <c r="C8" s="9">
        <v>0.23776223776223776</v>
      </c>
      <c r="D8" s="9">
        <v>9.5571095571095568E-2</v>
      </c>
      <c r="E8" s="9">
        <v>5.4195804195804193E-2</v>
      </c>
      <c r="F8" s="9">
        <v>4.312354312354312E-2</v>
      </c>
      <c r="G8" s="9">
        <v>0.49565082416004319</v>
      </c>
      <c r="H8" s="9">
        <v>0.33479713419879276</v>
      </c>
      <c r="I8" s="9">
        <v>9.0756373944308577E-2</v>
      </c>
      <c r="J8" s="9">
        <v>4.1703468770477502E-2</v>
      </c>
      <c r="K8" s="9">
        <v>3.7092198926377967E-2</v>
      </c>
    </row>
    <row r="9" spans="1:11" x14ac:dyDescent="0.3">
      <c r="A9" s="1">
        <v>2015</v>
      </c>
      <c r="B9" s="9">
        <v>0.54035736290819469</v>
      </c>
      <c r="C9" s="9">
        <v>0.26925446703635242</v>
      </c>
      <c r="D9" s="9">
        <v>9.5502156500308077E-2</v>
      </c>
      <c r="E9" s="9">
        <v>4.8059149722735672E-2</v>
      </c>
      <c r="F9" s="9">
        <v>4.6826863832409117E-2</v>
      </c>
      <c r="G9" s="9">
        <v>0.49212803385801146</v>
      </c>
      <c r="H9" s="9">
        <v>0.35887203108243526</v>
      </c>
      <c r="I9" s="9">
        <v>8.219271956598255E-2</v>
      </c>
      <c r="J9" s="9">
        <v>2.4790746452762642E-2</v>
      </c>
      <c r="K9" s="9">
        <v>4.2016469040808073E-2</v>
      </c>
    </row>
    <row r="10" spans="1:11" x14ac:dyDescent="0.3">
      <c r="A10" s="1">
        <v>2016</v>
      </c>
      <c r="B10" s="9">
        <v>0.55042918454935619</v>
      </c>
      <c r="C10" s="9">
        <v>0.26502145922746784</v>
      </c>
      <c r="D10" s="9">
        <v>7.9935622317596572E-2</v>
      </c>
      <c r="E10" s="9">
        <v>5.0965665236051505E-2</v>
      </c>
      <c r="F10" s="9">
        <v>5.3648068669527899E-2</v>
      </c>
      <c r="G10" s="9">
        <v>0.48519521161850943</v>
      </c>
      <c r="H10" s="9">
        <v>0.38600097226020114</v>
      </c>
      <c r="I10" s="9">
        <v>7.2416522346793064E-2</v>
      </c>
      <c r="J10" s="9">
        <v>1.7910248230182602E-2</v>
      </c>
      <c r="K10" s="9">
        <v>3.8477045544313797E-2</v>
      </c>
    </row>
    <row r="11" spans="1:11" x14ac:dyDescent="0.3">
      <c r="A11" s="1">
        <v>2017</v>
      </c>
      <c r="B11" s="9">
        <v>0.54315789473684206</v>
      </c>
      <c r="C11" s="9">
        <v>0.25736842105263158</v>
      </c>
      <c r="D11" s="9">
        <v>9.2105263157894732E-2</v>
      </c>
      <c r="E11" s="9">
        <v>6.0526315789473685E-2</v>
      </c>
      <c r="F11" s="9">
        <v>4.6842105263157893E-2</v>
      </c>
      <c r="G11" s="9">
        <v>0.48122923742599683</v>
      </c>
      <c r="H11" s="9">
        <v>0.37308073698357541</v>
      </c>
      <c r="I11" s="9">
        <v>7.9540211230471419E-2</v>
      </c>
      <c r="J11" s="9">
        <v>3.7407296284438285E-2</v>
      </c>
      <c r="K11" s="9">
        <v>2.8742518075518073E-2</v>
      </c>
    </row>
    <row r="12" spans="1:11" x14ac:dyDescent="0.3">
      <c r="A12" s="1">
        <v>2018</v>
      </c>
      <c r="B12" s="9">
        <v>0.54109589041095896</v>
      </c>
      <c r="C12" s="9">
        <v>0.26132771338250788</v>
      </c>
      <c r="D12" s="9">
        <v>8.7987355110642776E-2</v>
      </c>
      <c r="E12" s="9">
        <v>6.2170706006322442E-2</v>
      </c>
      <c r="F12" s="9">
        <v>4.741833508956797E-2</v>
      </c>
      <c r="G12" s="9">
        <v>0.44500386638123407</v>
      </c>
      <c r="H12" s="9">
        <v>0.39935436035297089</v>
      </c>
      <c r="I12" s="9">
        <v>7.3002300797128161E-2</v>
      </c>
      <c r="J12" s="9">
        <v>3.5091485116265211E-2</v>
      </c>
      <c r="K12" s="9">
        <v>4.7547987352401656E-2</v>
      </c>
    </row>
    <row r="13" spans="1:11" x14ac:dyDescent="0.3">
      <c r="A13" s="1">
        <v>2019</v>
      </c>
      <c r="B13" s="9">
        <v>0.54908136482939629</v>
      </c>
      <c r="C13" s="9">
        <v>0.25984251968503935</v>
      </c>
      <c r="D13" s="9">
        <v>7.9265091863517059E-2</v>
      </c>
      <c r="E13" s="9">
        <v>7.1391076115485563E-2</v>
      </c>
      <c r="F13" s="9">
        <v>4.0419947506561679E-2</v>
      </c>
      <c r="G13" s="9">
        <v>0.43747076891075037</v>
      </c>
      <c r="H13" s="9">
        <v>0.40299554176878116</v>
      </c>
      <c r="I13" s="9">
        <v>6.7467954141549047E-2</v>
      </c>
      <c r="J13" s="9">
        <v>4.5010223142685685E-2</v>
      </c>
      <c r="K13" s="9">
        <v>4.705551203623376E-2</v>
      </c>
    </row>
    <row r="14" spans="1:11" x14ac:dyDescent="0.3">
      <c r="A14" s="1">
        <v>2020</v>
      </c>
      <c r="B14" s="9">
        <v>0.54122855561704486</v>
      </c>
      <c r="C14" s="9">
        <v>0.26452684006640842</v>
      </c>
      <c r="D14" s="9">
        <v>9.1311566131710015E-2</v>
      </c>
      <c r="E14" s="9">
        <v>5.7553956834532377E-2</v>
      </c>
      <c r="F14" s="9">
        <v>4.5379081350304371E-2</v>
      </c>
      <c r="G14" s="9">
        <v>0.46685710081225185</v>
      </c>
      <c r="H14" s="9">
        <v>0.36646021708448467</v>
      </c>
      <c r="I14" s="9">
        <v>0.10080262624881658</v>
      </c>
      <c r="J14" s="9">
        <v>3.2305718750769839E-2</v>
      </c>
      <c r="K14" s="9">
        <v>3.3574337103677084E-2</v>
      </c>
    </row>
    <row r="15" spans="1:11" x14ac:dyDescent="0.3">
      <c r="A15" s="1">
        <v>2021</v>
      </c>
      <c r="B15" s="9">
        <v>0.52680895366996361</v>
      </c>
      <c r="C15" s="9">
        <v>0.25039042165538783</v>
      </c>
      <c r="D15" s="9">
        <v>8.745445080687142E-2</v>
      </c>
      <c r="E15" s="9">
        <v>7.8604893284747526E-2</v>
      </c>
      <c r="F15" s="9">
        <v>5.6741280583029671E-2</v>
      </c>
      <c r="G15" s="9">
        <v>0.4373055534208023</v>
      </c>
      <c r="H15" s="9">
        <v>0.36814335648583685</v>
      </c>
      <c r="I15" s="9">
        <v>9.680673666301845E-2</v>
      </c>
      <c r="J15" s="9">
        <v>5.4858116935601414E-2</v>
      </c>
      <c r="K15" s="9">
        <v>4.2886236494740992E-2</v>
      </c>
    </row>
    <row r="16" spans="1:11" x14ac:dyDescent="0.3">
      <c r="A16" s="1">
        <v>2022</v>
      </c>
      <c r="B16" s="9">
        <v>0.51840490797546013</v>
      </c>
      <c r="C16" s="9">
        <v>0.24386503067484663</v>
      </c>
      <c r="D16" s="9">
        <v>9.6625766871165641E-2</v>
      </c>
      <c r="E16" s="9">
        <v>8.7423312883435578E-2</v>
      </c>
      <c r="F16" s="9">
        <v>5.3680981595092027E-2</v>
      </c>
      <c r="G16" s="9">
        <v>0.43692529274921765</v>
      </c>
      <c r="H16" s="9">
        <v>0.34580487978461988</v>
      </c>
      <c r="I16" s="9">
        <v>0.12454452792497768</v>
      </c>
      <c r="J16" s="9">
        <v>4.9528226391536756E-2</v>
      </c>
      <c r="K16" s="9">
        <v>4.3197073149647998E-2</v>
      </c>
    </row>
    <row r="17" spans="1:11" x14ac:dyDescent="0.3">
      <c r="A17" s="1">
        <v>2023</v>
      </c>
      <c r="B17" s="9">
        <v>0.50875486381322954</v>
      </c>
      <c r="C17" s="9">
        <v>0.23200389105058367</v>
      </c>
      <c r="D17" s="9">
        <v>7.8793774319066145E-2</v>
      </c>
      <c r="E17" s="9">
        <v>0.12889105058365757</v>
      </c>
      <c r="F17" s="9">
        <v>5.1556420233463032E-2</v>
      </c>
      <c r="G17" s="9">
        <v>0.48918454106170678</v>
      </c>
      <c r="H17" s="9">
        <v>0.3276701642785651</v>
      </c>
      <c r="I17" s="9">
        <v>8.0522907525438642E-2</v>
      </c>
      <c r="J17" s="9">
        <v>6.0223005346732847E-2</v>
      </c>
      <c r="K17" s="9">
        <v>4.2399381787556631E-2</v>
      </c>
    </row>
    <row r="18" spans="1:11" x14ac:dyDescent="0.3">
      <c r="A18" s="10" t="s">
        <v>105</v>
      </c>
    </row>
    <row r="19" spans="1:11" x14ac:dyDescent="0.3">
      <c r="A19" s="10" t="s">
        <v>21</v>
      </c>
    </row>
  </sheetData>
  <mergeCells count="2">
    <mergeCell ref="B2:F2"/>
    <mergeCell ref="G2:K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19A0-CBCF-4348-81EB-88C4E1EAF733}">
  <dimension ref="A1:G9"/>
  <sheetViews>
    <sheetView showGridLines="0" workbookViewId="0"/>
  </sheetViews>
  <sheetFormatPr baseColWidth="10" defaultColWidth="11.5703125" defaultRowHeight="15.75" x14ac:dyDescent="0.3"/>
  <cols>
    <col min="1" max="1" width="24.85546875" style="2" customWidth="1"/>
    <col min="2" max="2" width="13.5703125" style="2" bestFit="1" customWidth="1"/>
    <col min="3" max="3" width="8.85546875" style="2" bestFit="1" customWidth="1"/>
    <col min="4" max="4" width="17" style="2" bestFit="1" customWidth="1"/>
    <col min="5" max="5" width="37.28515625" style="2" bestFit="1" customWidth="1"/>
    <col min="6" max="6" width="10.85546875" style="2" bestFit="1" customWidth="1"/>
    <col min="7" max="7" width="13.28515625" style="2" bestFit="1" customWidth="1"/>
    <col min="8" max="8" width="6.5703125" style="2" bestFit="1" customWidth="1"/>
    <col min="9" max="9" width="5.7109375" style="2" bestFit="1" customWidth="1"/>
    <col min="10" max="10" width="6.140625" style="2" bestFit="1" customWidth="1"/>
    <col min="11" max="11" width="25.140625" style="2" bestFit="1" customWidth="1"/>
    <col min="12" max="16384" width="11.5703125" style="2"/>
  </cols>
  <sheetData>
    <row r="1" spans="1:7" x14ac:dyDescent="0.3">
      <c r="A1" s="6" t="s">
        <v>57</v>
      </c>
    </row>
    <row r="2" spans="1:7" x14ac:dyDescent="0.3">
      <c r="A2" s="1" t="s">
        <v>11</v>
      </c>
      <c r="B2" s="1" t="s">
        <v>3</v>
      </c>
      <c r="C2" s="1" t="s">
        <v>4</v>
      </c>
      <c r="D2" s="1" t="s">
        <v>6</v>
      </c>
      <c r="E2" s="1" t="s">
        <v>7</v>
      </c>
      <c r="F2" s="1" t="s">
        <v>5</v>
      </c>
      <c r="G2" s="1" t="s">
        <v>1</v>
      </c>
    </row>
    <row r="3" spans="1:7" x14ac:dyDescent="0.3">
      <c r="A3" s="1" t="s">
        <v>53</v>
      </c>
      <c r="B3" s="9">
        <v>0.51984126984126988</v>
      </c>
      <c r="C3" s="9">
        <v>0.46417860713095632</v>
      </c>
      <c r="D3" s="9">
        <v>0.56988188976377951</v>
      </c>
      <c r="E3" s="9">
        <v>0.6172106824925816</v>
      </c>
      <c r="F3" s="9">
        <v>0.55858585858585863</v>
      </c>
      <c r="G3" s="9">
        <v>0.5177818978594303</v>
      </c>
    </row>
    <row r="4" spans="1:7" x14ac:dyDescent="0.3">
      <c r="A4" s="1" t="s">
        <v>49</v>
      </c>
      <c r="B4" s="9">
        <v>7.1428571428571425E-2</v>
      </c>
      <c r="C4" s="9">
        <v>0.37654115294901702</v>
      </c>
      <c r="D4" s="9">
        <v>5.7086614173228349E-2</v>
      </c>
      <c r="E4" s="9">
        <v>0.17507418397626112</v>
      </c>
      <c r="F4" s="9">
        <v>0.11212121212121212</v>
      </c>
      <c r="G4" s="9">
        <v>0.24186752064722739</v>
      </c>
    </row>
    <row r="5" spans="1:7" x14ac:dyDescent="0.3">
      <c r="A5" s="1" t="s">
        <v>50</v>
      </c>
      <c r="B5" s="9">
        <v>0.15873015873015872</v>
      </c>
      <c r="C5" s="9">
        <v>6.797734088637121E-2</v>
      </c>
      <c r="D5" s="9">
        <v>0.1141732283464567</v>
      </c>
      <c r="E5" s="9">
        <v>8.6053412462908013E-2</v>
      </c>
      <c r="F5" s="9">
        <v>0.10202020202020202</v>
      </c>
      <c r="G5" s="9">
        <v>8.7476824540704531E-2</v>
      </c>
    </row>
    <row r="6" spans="1:7" x14ac:dyDescent="0.3">
      <c r="A6" s="1" t="s">
        <v>51</v>
      </c>
      <c r="B6" s="9">
        <v>0.12301587301587301</v>
      </c>
      <c r="C6" s="9">
        <v>5.6981006331222925E-2</v>
      </c>
      <c r="D6" s="9">
        <v>0.20177165354330709</v>
      </c>
      <c r="E6" s="9">
        <v>5.3412462908011868E-2</v>
      </c>
      <c r="F6" s="9">
        <v>0.14545454545454545</v>
      </c>
      <c r="G6" s="9">
        <v>9.8938142592280467E-2</v>
      </c>
    </row>
    <row r="7" spans="1:7" x14ac:dyDescent="0.3">
      <c r="A7" s="1" t="s">
        <v>52</v>
      </c>
      <c r="B7" s="9">
        <v>0.12698412698412698</v>
      </c>
      <c r="C7" s="9">
        <v>3.4321892702432522E-2</v>
      </c>
      <c r="D7" s="9">
        <v>5.7086614173228349E-2</v>
      </c>
      <c r="E7" s="9">
        <v>6.8249258160237386E-2</v>
      </c>
      <c r="F7" s="9">
        <v>8.1818181818181818E-2</v>
      </c>
      <c r="G7" s="9">
        <v>5.393561436035732E-2</v>
      </c>
    </row>
    <row r="8" spans="1:7" x14ac:dyDescent="0.3">
      <c r="A8" s="10" t="s">
        <v>105</v>
      </c>
    </row>
    <row r="9" spans="1:7" x14ac:dyDescent="0.3">
      <c r="A9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25D0-1FC5-4250-9EC4-4F85879DA044}">
  <dimension ref="A1:D18"/>
  <sheetViews>
    <sheetView showGridLines="0" workbookViewId="0">
      <selection activeCell="A2" sqref="A2"/>
    </sheetView>
  </sheetViews>
  <sheetFormatPr baseColWidth="10" defaultColWidth="11.5703125" defaultRowHeight="15.75" x14ac:dyDescent="0.3"/>
  <cols>
    <col min="1" max="1" width="8.28515625" style="2" customWidth="1"/>
    <col min="2" max="2" width="8.140625" style="2" bestFit="1" customWidth="1"/>
    <col min="3" max="3" width="9.28515625" style="2" bestFit="1" customWidth="1"/>
    <col min="4" max="4" width="11.28515625" style="2" bestFit="1" customWidth="1"/>
    <col min="5" max="5" width="37.28515625" style="2" bestFit="1" customWidth="1"/>
    <col min="6" max="6" width="25.140625" style="2" bestFit="1" customWidth="1"/>
    <col min="7" max="7" width="23.85546875" style="2" bestFit="1" customWidth="1"/>
    <col min="8" max="8" width="6.5703125" style="2" bestFit="1" customWidth="1"/>
    <col min="9" max="9" width="5.7109375" style="2" bestFit="1" customWidth="1"/>
    <col min="10" max="10" width="6.140625" style="2" bestFit="1" customWidth="1"/>
    <col min="11" max="11" width="25.140625" style="2" bestFit="1" customWidth="1"/>
    <col min="12" max="16384" width="11.5703125" style="2"/>
  </cols>
  <sheetData>
    <row r="1" spans="1:4" x14ac:dyDescent="0.3">
      <c r="A1" s="6" t="s">
        <v>58</v>
      </c>
      <c r="D1" s="4"/>
    </row>
    <row r="2" spans="1:4" x14ac:dyDescent="0.3">
      <c r="A2" s="1" t="s">
        <v>11</v>
      </c>
      <c r="B2" s="19" t="s">
        <v>59</v>
      </c>
      <c r="C2" s="19" t="s">
        <v>60</v>
      </c>
      <c r="D2" s="19" t="s">
        <v>61</v>
      </c>
    </row>
    <row r="3" spans="1:4" x14ac:dyDescent="0.3">
      <c r="A3" s="1">
        <v>2010</v>
      </c>
      <c r="B3" s="9">
        <v>0.6782115869017632</v>
      </c>
      <c r="C3" s="9">
        <v>8.4382871536523935E-2</v>
      </c>
      <c r="D3" s="9">
        <v>0.23740554156171284</v>
      </c>
    </row>
    <row r="4" spans="1:4" x14ac:dyDescent="0.3">
      <c r="A4" s="1">
        <v>2011</v>
      </c>
      <c r="B4" s="9">
        <v>0.68683049779458094</v>
      </c>
      <c r="C4" s="9">
        <v>9.388783868935098E-2</v>
      </c>
      <c r="D4" s="9">
        <v>0.21928166351606806</v>
      </c>
    </row>
    <row r="5" spans="1:4" x14ac:dyDescent="0.3">
      <c r="A5" s="1">
        <v>2012</v>
      </c>
      <c r="B5" s="9">
        <v>0.67666466706658668</v>
      </c>
      <c r="C5" s="9">
        <v>8.4583083383323335E-2</v>
      </c>
      <c r="D5" s="9">
        <v>0.23875224955008997</v>
      </c>
    </row>
    <row r="6" spans="1:4" x14ac:dyDescent="0.3">
      <c r="A6" s="1">
        <v>2013</v>
      </c>
      <c r="B6" s="9">
        <v>0.65170940170940173</v>
      </c>
      <c r="C6" s="9">
        <v>7.9059829059829057E-2</v>
      </c>
      <c r="D6" s="9">
        <v>0.26923076923076922</v>
      </c>
    </row>
    <row r="7" spans="1:4" x14ac:dyDescent="0.3">
      <c r="A7" s="1">
        <v>2014</v>
      </c>
      <c r="B7" s="9">
        <v>0.65326340326340326</v>
      </c>
      <c r="C7" s="9">
        <v>6.4685314685314688E-2</v>
      </c>
      <c r="D7" s="9">
        <v>0.28205128205128205</v>
      </c>
    </row>
    <row r="8" spans="1:4" x14ac:dyDescent="0.3">
      <c r="A8" s="1">
        <v>2015</v>
      </c>
      <c r="B8" s="9">
        <v>0.70548367221195318</v>
      </c>
      <c r="C8" s="9">
        <v>6.592729513247074E-2</v>
      </c>
      <c r="D8" s="9">
        <v>0.22858903265557609</v>
      </c>
    </row>
    <row r="9" spans="1:4" x14ac:dyDescent="0.3">
      <c r="A9" s="1">
        <v>2016</v>
      </c>
      <c r="B9" s="9">
        <v>0.66040772532188841</v>
      </c>
      <c r="C9" s="9">
        <v>6.5987124463519314E-2</v>
      </c>
      <c r="D9" s="9">
        <v>0.27360515021459225</v>
      </c>
    </row>
    <row r="10" spans="1:4" x14ac:dyDescent="0.3">
      <c r="A10" s="1">
        <v>2017</v>
      </c>
      <c r="B10" s="9">
        <v>0.64684210526315788</v>
      </c>
      <c r="C10" s="9">
        <v>7.5263157894736837E-2</v>
      </c>
      <c r="D10" s="9">
        <v>0.27789473684210525</v>
      </c>
    </row>
    <row r="11" spans="1:4" x14ac:dyDescent="0.3">
      <c r="A11" s="1">
        <v>2018</v>
      </c>
      <c r="B11" s="9">
        <v>0.64857744994731292</v>
      </c>
      <c r="C11" s="9">
        <v>8.956796628029505E-2</v>
      </c>
      <c r="D11" s="9">
        <v>0.26185458377239201</v>
      </c>
    </row>
    <row r="12" spans="1:4" x14ac:dyDescent="0.3">
      <c r="A12" s="1">
        <v>2019</v>
      </c>
      <c r="B12" s="9">
        <v>0.62834645669291334</v>
      </c>
      <c r="C12" s="9">
        <v>8.2939632545931757E-2</v>
      </c>
      <c r="D12" s="9">
        <v>0.28871391076115488</v>
      </c>
    </row>
    <row r="13" spans="1:4" x14ac:dyDescent="0.3">
      <c r="A13" s="1">
        <v>2020</v>
      </c>
      <c r="B13" s="9">
        <v>0.62977310459324842</v>
      </c>
      <c r="C13" s="9">
        <v>9.6292197011621478E-2</v>
      </c>
      <c r="D13" s="9">
        <v>0.27393469839513002</v>
      </c>
    </row>
    <row r="14" spans="1:4" x14ac:dyDescent="0.3">
      <c r="A14" s="1">
        <v>2021</v>
      </c>
      <c r="B14" s="9">
        <v>0.6038521603331598</v>
      </c>
      <c r="C14" s="9">
        <v>9.4742321707444038E-2</v>
      </c>
      <c r="D14" s="9">
        <v>0.30140551795939613</v>
      </c>
    </row>
    <row r="15" spans="1:4" x14ac:dyDescent="0.3">
      <c r="A15" s="1">
        <v>2022</v>
      </c>
      <c r="B15" s="9">
        <v>0.60276073619631898</v>
      </c>
      <c r="C15" s="9">
        <v>9.5092024539877307E-2</v>
      </c>
      <c r="D15" s="9">
        <v>0.30214723926380366</v>
      </c>
    </row>
    <row r="16" spans="1:4" x14ac:dyDescent="0.3">
      <c r="A16" s="1">
        <v>2023</v>
      </c>
      <c r="B16" s="9">
        <v>0.51945525291828798</v>
      </c>
      <c r="C16" s="9">
        <v>8.6575875486381321E-2</v>
      </c>
      <c r="D16" s="9">
        <v>0.39396887159533078</v>
      </c>
    </row>
    <row r="17" spans="1:1" x14ac:dyDescent="0.3">
      <c r="A17" s="10" t="s">
        <v>105</v>
      </c>
    </row>
    <row r="18" spans="1:1" x14ac:dyDescent="0.3">
      <c r="A18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EC20-4D42-4412-9E08-B7DEE49AEAC7}">
  <dimension ref="A1:D18"/>
  <sheetViews>
    <sheetView showGridLines="0" workbookViewId="0"/>
  </sheetViews>
  <sheetFormatPr baseColWidth="10" defaultColWidth="11.5703125" defaultRowHeight="15.75" x14ac:dyDescent="0.3"/>
  <cols>
    <col min="1" max="1" width="14.7109375" style="2" customWidth="1"/>
    <col min="2" max="2" width="24" style="2" bestFit="1" customWidth="1"/>
    <col min="3" max="4" width="23.7109375" style="2" bestFit="1" customWidth="1"/>
    <col min="5" max="16384" width="11.5703125" style="2"/>
  </cols>
  <sheetData>
    <row r="1" spans="1:4" x14ac:dyDescent="0.3">
      <c r="A1" s="6" t="s">
        <v>104</v>
      </c>
    </row>
    <row r="2" spans="1:4" x14ac:dyDescent="0.3">
      <c r="A2" s="1" t="s">
        <v>71</v>
      </c>
      <c r="B2" s="1" t="s">
        <v>62</v>
      </c>
      <c r="C2" s="1" t="s">
        <v>64</v>
      </c>
      <c r="D2" s="1" t="s">
        <v>65</v>
      </c>
    </row>
    <row r="3" spans="1:4" x14ac:dyDescent="0.3">
      <c r="A3" s="22" t="s">
        <v>92</v>
      </c>
      <c r="B3" s="7">
        <v>30</v>
      </c>
      <c r="C3" s="23">
        <v>26</v>
      </c>
      <c r="D3" s="23">
        <v>29</v>
      </c>
    </row>
    <row r="4" spans="1:4" x14ac:dyDescent="0.3">
      <c r="A4" s="1" t="s">
        <v>93</v>
      </c>
      <c r="B4" s="7">
        <v>912</v>
      </c>
      <c r="C4" s="23">
        <v>867</v>
      </c>
      <c r="D4" s="23">
        <v>776</v>
      </c>
    </row>
    <row r="5" spans="1:4" x14ac:dyDescent="0.3">
      <c r="A5" s="1" t="s">
        <v>91</v>
      </c>
      <c r="B5" s="7">
        <v>2242</v>
      </c>
      <c r="C5" s="23">
        <v>2212</v>
      </c>
      <c r="D5" s="23">
        <v>2174</v>
      </c>
    </row>
    <row r="6" spans="1:4" x14ac:dyDescent="0.3">
      <c r="A6" s="1" t="s">
        <v>94</v>
      </c>
      <c r="B6" s="7">
        <v>3707</v>
      </c>
      <c r="C6" s="23">
        <v>3679</v>
      </c>
      <c r="D6" s="23">
        <v>3665</v>
      </c>
    </row>
    <row r="7" spans="1:4" x14ac:dyDescent="0.3">
      <c r="A7" s="1" t="s">
        <v>95</v>
      </c>
      <c r="B7" s="7">
        <v>5106</v>
      </c>
      <c r="C7" s="23">
        <v>4989</v>
      </c>
      <c r="D7" s="23">
        <v>5061</v>
      </c>
    </row>
    <row r="8" spans="1:4" x14ac:dyDescent="0.3">
      <c r="A8" s="1" t="s">
        <v>96</v>
      </c>
      <c r="B8" s="7">
        <v>6317</v>
      </c>
      <c r="C8" s="23">
        <v>6028</v>
      </c>
      <c r="D8" s="23">
        <v>6022</v>
      </c>
    </row>
    <row r="9" spans="1:4" x14ac:dyDescent="0.3">
      <c r="A9" s="1" t="s">
        <v>97</v>
      </c>
      <c r="B9" s="7">
        <v>6243</v>
      </c>
      <c r="C9" s="23">
        <v>6795</v>
      </c>
      <c r="D9" s="23">
        <v>7815</v>
      </c>
    </row>
    <row r="10" spans="1:4" x14ac:dyDescent="0.3">
      <c r="A10" s="1" t="s">
        <v>98</v>
      </c>
      <c r="B10" s="7">
        <v>7566</v>
      </c>
      <c r="C10" s="23">
        <v>8541</v>
      </c>
      <c r="D10" s="23">
        <v>9893</v>
      </c>
    </row>
    <row r="11" spans="1:4" x14ac:dyDescent="0.3">
      <c r="A11" s="1" t="s">
        <v>99</v>
      </c>
      <c r="B11" s="7">
        <v>9394</v>
      </c>
      <c r="C11" s="23">
        <v>10722</v>
      </c>
      <c r="D11" s="23">
        <v>11629</v>
      </c>
    </row>
    <row r="12" spans="1:4" x14ac:dyDescent="0.3">
      <c r="A12" s="1" t="s">
        <v>100</v>
      </c>
      <c r="B12" s="7">
        <v>8204</v>
      </c>
      <c r="C12" s="23">
        <v>8648</v>
      </c>
      <c r="D12" s="23">
        <v>7944</v>
      </c>
    </row>
    <row r="13" spans="1:4" x14ac:dyDescent="0.3">
      <c r="A13" s="1" t="s">
        <v>101</v>
      </c>
      <c r="B13" s="7">
        <v>3024</v>
      </c>
      <c r="C13" s="23">
        <v>2960</v>
      </c>
      <c r="D13" s="23">
        <v>2657</v>
      </c>
    </row>
    <row r="14" spans="1:4" x14ac:dyDescent="0.3">
      <c r="A14" s="1" t="s">
        <v>102</v>
      </c>
      <c r="B14" s="7">
        <v>1127</v>
      </c>
      <c r="C14" s="23">
        <v>1375</v>
      </c>
      <c r="D14" s="23">
        <v>1120</v>
      </c>
    </row>
    <row r="15" spans="1:4" x14ac:dyDescent="0.3">
      <c r="A15" s="1" t="s">
        <v>103</v>
      </c>
      <c r="B15" s="7">
        <v>576</v>
      </c>
      <c r="C15" s="23">
        <v>565</v>
      </c>
      <c r="D15" s="23">
        <v>461</v>
      </c>
    </row>
    <row r="16" spans="1:4" x14ac:dyDescent="0.3">
      <c r="A16" s="1" t="s">
        <v>63</v>
      </c>
      <c r="B16" s="7">
        <v>393</v>
      </c>
      <c r="C16" s="23">
        <v>455</v>
      </c>
      <c r="D16" s="23">
        <v>465</v>
      </c>
    </row>
    <row r="17" spans="1:1" x14ac:dyDescent="0.3">
      <c r="A17" s="10" t="s">
        <v>105</v>
      </c>
    </row>
    <row r="18" spans="1:1" x14ac:dyDescent="0.3">
      <c r="A18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D710-AD24-4271-802A-E5ADA3796086}">
  <dimension ref="A1:G17"/>
  <sheetViews>
    <sheetView showGridLines="0" workbookViewId="0"/>
  </sheetViews>
  <sheetFormatPr baseColWidth="10" defaultColWidth="11.5703125" defaultRowHeight="15.75" x14ac:dyDescent="0.3"/>
  <cols>
    <col min="1" max="1" width="14.140625" style="2" customWidth="1"/>
    <col min="2" max="2" width="24" style="2" bestFit="1" customWidth="1"/>
    <col min="3" max="3" width="19.28515625" style="2" bestFit="1" customWidth="1"/>
    <col min="4" max="4" width="23.7109375" style="2" bestFit="1" customWidth="1"/>
    <col min="5" max="5" width="19.140625" style="2" bestFit="1" customWidth="1"/>
    <col min="6" max="6" width="20.28515625" style="2" bestFit="1" customWidth="1"/>
    <col min="7" max="7" width="25.42578125" style="2" bestFit="1" customWidth="1"/>
    <col min="8" max="16384" width="11.5703125" style="2"/>
  </cols>
  <sheetData>
    <row r="1" spans="1:7" x14ac:dyDescent="0.3">
      <c r="A1" s="6" t="s">
        <v>66</v>
      </c>
    </row>
    <row r="2" spans="1:7" x14ac:dyDescent="0.3">
      <c r="A2" s="1" t="s">
        <v>71</v>
      </c>
      <c r="B2" s="1" t="s">
        <v>62</v>
      </c>
      <c r="C2" s="1" t="s">
        <v>68</v>
      </c>
      <c r="D2" s="1" t="s">
        <v>64</v>
      </c>
      <c r="E2" s="1" t="s">
        <v>67</v>
      </c>
      <c r="F2" s="1" t="s">
        <v>69</v>
      </c>
      <c r="G2" s="1" t="s">
        <v>70</v>
      </c>
    </row>
    <row r="3" spans="1:7" x14ac:dyDescent="0.3">
      <c r="A3" s="1" t="s">
        <v>93</v>
      </c>
      <c r="B3" s="7">
        <v>786</v>
      </c>
      <c r="C3" s="7">
        <v>3523331</v>
      </c>
      <c r="D3" s="7">
        <v>765</v>
      </c>
      <c r="E3" s="7">
        <v>2947620</v>
      </c>
      <c r="F3" s="9">
        <f>IF(B3&lt;D3,(B3-D3)/D3,0)</f>
        <v>0</v>
      </c>
      <c r="G3" s="9">
        <f>(C3-E3)/E3</f>
        <v>0.19531384642525157</v>
      </c>
    </row>
    <row r="4" spans="1:7" x14ac:dyDescent="0.3">
      <c r="A4" s="1" t="s">
        <v>91</v>
      </c>
      <c r="B4" s="7">
        <v>2316</v>
      </c>
      <c r="C4" s="7">
        <v>10581375</v>
      </c>
      <c r="D4" s="7">
        <v>2331</v>
      </c>
      <c r="E4" s="7">
        <v>9175985</v>
      </c>
      <c r="F4" s="9">
        <f t="shared" ref="F4:G14" si="0">(B4-D4)/D4</f>
        <v>-6.4350064350064346E-3</v>
      </c>
      <c r="G4" s="9">
        <f t="shared" si="0"/>
        <v>0.15315957905336594</v>
      </c>
    </row>
    <row r="5" spans="1:7" x14ac:dyDescent="0.3">
      <c r="A5" s="1" t="s">
        <v>94</v>
      </c>
      <c r="B5" s="7">
        <v>3958</v>
      </c>
      <c r="C5" s="7">
        <v>18885689</v>
      </c>
      <c r="D5" s="7">
        <v>4062</v>
      </c>
      <c r="E5" s="7">
        <v>16571884</v>
      </c>
      <c r="F5" s="9">
        <f t="shared" si="0"/>
        <v>-2.5603151157065487E-2</v>
      </c>
      <c r="G5" s="9">
        <f t="shared" si="0"/>
        <v>0.13962232658640381</v>
      </c>
    </row>
    <row r="6" spans="1:7" x14ac:dyDescent="0.3">
      <c r="A6" s="1" t="s">
        <v>95</v>
      </c>
      <c r="B6" s="7">
        <v>5403</v>
      </c>
      <c r="C6" s="7">
        <v>26060344</v>
      </c>
      <c r="D6" s="7">
        <v>5537</v>
      </c>
      <c r="E6" s="7">
        <v>23966762</v>
      </c>
      <c r="F6" s="9">
        <f t="shared" si="0"/>
        <v>-2.4200830774787793E-2</v>
      </c>
      <c r="G6" s="9">
        <f t="shared" si="0"/>
        <v>8.7353560735488583E-2</v>
      </c>
    </row>
    <row r="7" spans="1:7" x14ac:dyDescent="0.3">
      <c r="A7" s="1" t="s">
        <v>96</v>
      </c>
      <c r="B7" s="7">
        <v>6313</v>
      </c>
      <c r="C7" s="7">
        <v>30728496</v>
      </c>
      <c r="D7" s="7">
        <v>6624</v>
      </c>
      <c r="E7" s="7">
        <v>29543877</v>
      </c>
      <c r="F7" s="9">
        <f t="shared" si="0"/>
        <v>-4.695048309178744E-2</v>
      </c>
      <c r="G7" s="9">
        <f t="shared" si="0"/>
        <v>4.0096937852807879E-2</v>
      </c>
    </row>
    <row r="8" spans="1:7" x14ac:dyDescent="0.3">
      <c r="A8" s="1" t="s">
        <v>97</v>
      </c>
      <c r="B8" s="7">
        <v>6975</v>
      </c>
      <c r="C8" s="7">
        <v>36393006</v>
      </c>
      <c r="D8" s="7">
        <v>7381</v>
      </c>
      <c r="E8" s="7">
        <v>36184108</v>
      </c>
      <c r="F8" s="9">
        <f t="shared" si="0"/>
        <v>-5.5006096734859775E-2</v>
      </c>
      <c r="G8" s="9">
        <f t="shared" si="0"/>
        <v>5.7731974490016448E-3</v>
      </c>
    </row>
    <row r="9" spans="1:7" x14ac:dyDescent="0.3">
      <c r="A9" s="1" t="s">
        <v>98</v>
      </c>
      <c r="B9" s="7">
        <v>8656</v>
      </c>
      <c r="C9" s="7">
        <v>44273481</v>
      </c>
      <c r="D9" s="7">
        <v>9121</v>
      </c>
      <c r="E9" s="7">
        <v>44980046</v>
      </c>
      <c r="F9" s="9">
        <f t="shared" si="0"/>
        <v>-5.0981252055695647E-2</v>
      </c>
      <c r="G9" s="9">
        <f t="shared" si="0"/>
        <v>-1.5708409902470976E-2</v>
      </c>
    </row>
    <row r="10" spans="1:7" x14ac:dyDescent="0.3">
      <c r="A10" s="1" t="s">
        <v>99</v>
      </c>
      <c r="B10" s="7">
        <v>9920</v>
      </c>
      <c r="C10" s="7">
        <v>48645538</v>
      </c>
      <c r="D10" s="7">
        <v>11244</v>
      </c>
      <c r="E10" s="7">
        <v>53004850</v>
      </c>
      <c r="F10" s="9">
        <f t="shared" si="0"/>
        <v>-0.11775168979011028</v>
      </c>
      <c r="G10" s="9">
        <f t="shared" si="0"/>
        <v>-8.2243643742034925E-2</v>
      </c>
    </row>
    <row r="11" spans="1:7" x14ac:dyDescent="0.3">
      <c r="A11" s="1" t="s">
        <v>100</v>
      </c>
      <c r="B11" s="7">
        <v>4616</v>
      </c>
      <c r="C11" s="7">
        <v>22968018</v>
      </c>
      <c r="D11" s="7">
        <v>8979</v>
      </c>
      <c r="E11" s="7">
        <v>40577187</v>
      </c>
      <c r="F11" s="9">
        <f t="shared" si="0"/>
        <v>-0.48591157144448155</v>
      </c>
      <c r="G11" s="9">
        <f t="shared" si="0"/>
        <v>-0.43396721906819219</v>
      </c>
    </row>
    <row r="12" spans="1:7" x14ac:dyDescent="0.3">
      <c r="A12" s="1" t="s">
        <v>101</v>
      </c>
      <c r="B12" s="7">
        <v>1586</v>
      </c>
      <c r="C12" s="7">
        <v>7459729</v>
      </c>
      <c r="D12" s="7">
        <v>3069</v>
      </c>
      <c r="E12" s="7">
        <v>13629539</v>
      </c>
      <c r="F12" s="9">
        <f t="shared" si="0"/>
        <v>-0.48321928967090255</v>
      </c>
      <c r="G12" s="9">
        <f t="shared" si="0"/>
        <v>-0.45267928724515188</v>
      </c>
    </row>
    <row r="13" spans="1:7" x14ac:dyDescent="0.3">
      <c r="A13" s="1" t="s">
        <v>102</v>
      </c>
      <c r="B13" s="7">
        <v>799</v>
      </c>
      <c r="C13" s="7">
        <v>3511189</v>
      </c>
      <c r="D13" s="7">
        <v>1431</v>
      </c>
      <c r="E13" s="7">
        <v>5974694</v>
      </c>
      <c r="F13" s="9">
        <f t="shared" si="0"/>
        <v>-0.4416491963661775</v>
      </c>
      <c r="G13" s="9">
        <f t="shared" si="0"/>
        <v>-0.41232320851913085</v>
      </c>
    </row>
    <row r="14" spans="1:7" x14ac:dyDescent="0.3">
      <c r="A14" s="1" t="s">
        <v>103</v>
      </c>
      <c r="B14" s="7">
        <v>306</v>
      </c>
      <c r="C14" s="7">
        <v>1055727</v>
      </c>
      <c r="D14" s="7">
        <v>569</v>
      </c>
      <c r="E14" s="7">
        <v>2170139</v>
      </c>
      <c r="F14" s="9">
        <f>(B14-D14)/D14</f>
        <v>-0.46221441124780316</v>
      </c>
      <c r="G14" s="9">
        <f t="shared" si="0"/>
        <v>-0.51352102330772365</v>
      </c>
    </row>
    <row r="15" spans="1:7" x14ac:dyDescent="0.3">
      <c r="A15" s="1" t="s">
        <v>63</v>
      </c>
      <c r="B15" s="7">
        <v>234</v>
      </c>
      <c r="C15" s="7">
        <v>1105243</v>
      </c>
      <c r="D15" s="7">
        <v>459</v>
      </c>
      <c r="E15" s="7">
        <v>1845519</v>
      </c>
      <c r="F15" s="9">
        <v>-0.49019607843137253</v>
      </c>
      <c r="G15" s="9">
        <v>-0.40112076873768299</v>
      </c>
    </row>
    <row r="16" spans="1:7" x14ac:dyDescent="0.3">
      <c r="A16" s="10" t="s">
        <v>105</v>
      </c>
      <c r="B16" s="8"/>
      <c r="C16" s="8"/>
      <c r="D16" s="8"/>
      <c r="E16" s="8"/>
    </row>
    <row r="17" spans="1:1" x14ac:dyDescent="0.3">
      <c r="A17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53B8-12EE-42B2-B2F0-41EBFFB0B1AE}">
  <dimension ref="A1:S16"/>
  <sheetViews>
    <sheetView showGridLines="0" workbookViewId="0"/>
  </sheetViews>
  <sheetFormatPr baseColWidth="10" defaultColWidth="11.5703125" defaultRowHeight="15.75" x14ac:dyDescent="0.3"/>
  <cols>
    <col min="1" max="1" width="16.42578125" style="2" customWidth="1"/>
    <col min="2" max="2" width="13.5703125" style="2" bestFit="1" customWidth="1"/>
    <col min="3" max="3" width="8.85546875" style="2" bestFit="1" customWidth="1"/>
    <col min="4" max="4" width="17" style="2" bestFit="1" customWidth="1"/>
    <col min="5" max="5" width="36" style="2" bestFit="1" customWidth="1"/>
    <col min="6" max="6" width="10.28515625" style="2" bestFit="1" customWidth="1"/>
    <col min="7" max="7" width="5.42578125" style="2" bestFit="1" customWidth="1"/>
    <col min="8" max="8" width="13.5703125" style="2" bestFit="1" customWidth="1"/>
    <col min="9" max="9" width="8.85546875" style="2" bestFit="1" customWidth="1"/>
    <col min="10" max="10" width="17" style="2" bestFit="1" customWidth="1"/>
    <col min="11" max="11" width="36" style="2" bestFit="1" customWidth="1"/>
    <col min="12" max="12" width="10.85546875" style="2" bestFit="1" customWidth="1"/>
    <col min="13" max="13" width="6.5703125" style="2" bestFit="1" customWidth="1"/>
    <col min="14" max="14" width="13" style="2" bestFit="1" customWidth="1"/>
    <col min="15" max="15" width="8.5703125" style="2" bestFit="1" customWidth="1"/>
    <col min="16" max="16" width="16.5703125" style="2" bestFit="1" customWidth="1"/>
    <col min="17" max="17" width="36" style="2" bestFit="1" customWidth="1"/>
    <col min="18" max="18" width="10.28515625" style="2" bestFit="1" customWidth="1"/>
    <col min="19" max="19" width="6" style="2" bestFit="1" customWidth="1"/>
    <col min="20" max="16384" width="11.5703125" style="2"/>
  </cols>
  <sheetData>
    <row r="1" spans="1:19" x14ac:dyDescent="0.3">
      <c r="A1" s="6" t="s">
        <v>66</v>
      </c>
    </row>
    <row r="2" spans="1:19" x14ac:dyDescent="0.3">
      <c r="A2" s="6"/>
      <c r="B2" s="26" t="s">
        <v>74</v>
      </c>
      <c r="C2" s="26"/>
      <c r="D2" s="26"/>
      <c r="E2" s="26"/>
      <c r="F2" s="26"/>
      <c r="G2" s="26"/>
      <c r="H2" s="26" t="s">
        <v>72</v>
      </c>
      <c r="I2" s="26"/>
      <c r="J2" s="26"/>
      <c r="K2" s="26"/>
      <c r="L2" s="26"/>
      <c r="M2" s="26"/>
      <c r="N2" s="26" t="s">
        <v>73</v>
      </c>
      <c r="O2" s="26"/>
      <c r="P2" s="26"/>
      <c r="Q2" s="26"/>
      <c r="R2" s="26"/>
      <c r="S2" s="26"/>
    </row>
    <row r="3" spans="1:19" x14ac:dyDescent="0.3">
      <c r="A3" s="1" t="s">
        <v>71</v>
      </c>
      <c r="B3" s="1" t="s">
        <v>3</v>
      </c>
      <c r="C3" s="1" t="s">
        <v>4</v>
      </c>
      <c r="D3" s="1" t="s">
        <v>6</v>
      </c>
      <c r="E3" s="1" t="s">
        <v>7</v>
      </c>
      <c r="F3" s="1" t="s">
        <v>5</v>
      </c>
      <c r="G3" s="1" t="s">
        <v>26</v>
      </c>
      <c r="H3" s="1" t="s">
        <v>3</v>
      </c>
      <c r="I3" s="1" t="s">
        <v>4</v>
      </c>
      <c r="J3" s="1" t="s">
        <v>6</v>
      </c>
      <c r="K3" s="1" t="s">
        <v>7</v>
      </c>
      <c r="L3" s="1" t="s">
        <v>5</v>
      </c>
      <c r="M3" s="1" t="s">
        <v>26</v>
      </c>
      <c r="N3" s="1" t="s">
        <v>3</v>
      </c>
      <c r="O3" s="1" t="s">
        <v>4</v>
      </c>
      <c r="P3" s="1" t="s">
        <v>6</v>
      </c>
      <c r="Q3" s="1" t="s">
        <v>7</v>
      </c>
      <c r="R3" s="1" t="s">
        <v>5</v>
      </c>
      <c r="S3" s="1" t="s">
        <v>26</v>
      </c>
    </row>
    <row r="4" spans="1:19" x14ac:dyDescent="0.3">
      <c r="A4" s="1" t="s">
        <v>93</v>
      </c>
      <c r="B4" s="9">
        <f t="shared" ref="B4:B13" si="0">IF(N4&gt;H4,0,(N4-H4)/H4)</f>
        <v>0</v>
      </c>
      <c r="C4" s="9">
        <f t="shared" ref="C4:C13" si="1">IF(O4&gt;I4,0,(O4-I4)/I4)</f>
        <v>0</v>
      </c>
      <c r="D4" s="9">
        <f t="shared" ref="D4:D13" si="2">IF(P4&gt;J4,0,(P4-J4)/J4)</f>
        <v>0</v>
      </c>
      <c r="E4" s="9">
        <f t="shared" ref="E4:E13" si="3">IF(Q4&gt;K4,0,(Q4-K4)/K4)</f>
        <v>0</v>
      </c>
      <c r="F4" s="9">
        <f t="shared" ref="F4:F13" si="4">IF(R4&gt;L4,0,(R4-L4)/L4)</f>
        <v>0</v>
      </c>
      <c r="G4" s="9">
        <f t="shared" ref="G4:G13" si="5">IF(S4&gt;M4,0,(S4-M4)/M4)</f>
        <v>0</v>
      </c>
      <c r="H4" s="7">
        <v>15</v>
      </c>
      <c r="I4" s="7">
        <v>367</v>
      </c>
      <c r="J4" s="7">
        <v>114</v>
      </c>
      <c r="K4" s="7">
        <v>23</v>
      </c>
      <c r="L4" s="7">
        <v>155</v>
      </c>
      <c r="M4" s="7">
        <v>765</v>
      </c>
      <c r="N4" s="7">
        <v>16</v>
      </c>
      <c r="O4" s="7">
        <v>374</v>
      </c>
      <c r="P4" s="7">
        <v>121</v>
      </c>
      <c r="Q4" s="7">
        <v>23</v>
      </c>
      <c r="R4" s="7">
        <v>169</v>
      </c>
      <c r="S4" s="7">
        <v>786</v>
      </c>
    </row>
    <row r="5" spans="1:19" x14ac:dyDescent="0.3">
      <c r="A5" s="1" t="s">
        <v>91</v>
      </c>
      <c r="B5" s="9">
        <f t="shared" si="0"/>
        <v>0</v>
      </c>
      <c r="C5" s="9">
        <f t="shared" si="1"/>
        <v>-1.0657193605683837E-2</v>
      </c>
      <c r="D5" s="9">
        <f t="shared" si="2"/>
        <v>0</v>
      </c>
      <c r="E5" s="9">
        <f t="shared" si="3"/>
        <v>0</v>
      </c>
      <c r="F5" s="9">
        <f t="shared" si="4"/>
        <v>0</v>
      </c>
      <c r="G5" s="9">
        <f t="shared" si="5"/>
        <v>-6.4350064350064346E-3</v>
      </c>
      <c r="H5" s="7">
        <v>56</v>
      </c>
      <c r="I5" s="7">
        <v>1126</v>
      </c>
      <c r="J5" s="7">
        <v>354</v>
      </c>
      <c r="K5" s="7">
        <v>111</v>
      </c>
      <c r="L5" s="7">
        <v>376</v>
      </c>
      <c r="M5" s="7">
        <v>2331</v>
      </c>
      <c r="N5" s="7">
        <v>59</v>
      </c>
      <c r="O5" s="7">
        <v>1114</v>
      </c>
      <c r="P5" s="7">
        <v>368</v>
      </c>
      <c r="Q5" s="7">
        <v>115</v>
      </c>
      <c r="R5" s="7">
        <v>392</v>
      </c>
      <c r="S5" s="7">
        <v>2316</v>
      </c>
    </row>
    <row r="6" spans="1:19" x14ac:dyDescent="0.3">
      <c r="A6" s="1" t="s">
        <v>94</v>
      </c>
      <c r="B6" s="9">
        <f t="shared" si="0"/>
        <v>0</v>
      </c>
      <c r="C6" s="9">
        <f t="shared" si="1"/>
        <v>-1.5495867768595042E-2</v>
      </c>
      <c r="D6" s="9">
        <f t="shared" si="2"/>
        <v>0</v>
      </c>
      <c r="E6" s="9">
        <f t="shared" si="3"/>
        <v>0</v>
      </c>
      <c r="F6" s="9">
        <f t="shared" si="4"/>
        <v>-1.5822784810126583E-2</v>
      </c>
      <c r="G6" s="9">
        <f t="shared" si="5"/>
        <v>-2.5603151157065487E-2</v>
      </c>
      <c r="H6" s="7">
        <v>98</v>
      </c>
      <c r="I6" s="7">
        <v>1936</v>
      </c>
      <c r="J6" s="7">
        <v>555</v>
      </c>
      <c r="K6" s="7">
        <v>247</v>
      </c>
      <c r="L6" s="7">
        <v>632</v>
      </c>
      <c r="M6" s="7">
        <v>4062</v>
      </c>
      <c r="N6" s="7">
        <v>102</v>
      </c>
      <c r="O6" s="7">
        <v>1906</v>
      </c>
      <c r="P6" s="7">
        <v>566</v>
      </c>
      <c r="Q6" s="7">
        <v>253</v>
      </c>
      <c r="R6" s="7">
        <v>622</v>
      </c>
      <c r="S6" s="7">
        <v>3958</v>
      </c>
    </row>
    <row r="7" spans="1:19" x14ac:dyDescent="0.3">
      <c r="A7" s="1" t="s">
        <v>95</v>
      </c>
      <c r="B7" s="9">
        <f t="shared" si="0"/>
        <v>0</v>
      </c>
      <c r="C7" s="9">
        <f t="shared" si="1"/>
        <v>-2.1538461538461538E-2</v>
      </c>
      <c r="D7" s="9">
        <f t="shared" si="2"/>
        <v>0</v>
      </c>
      <c r="E7" s="9">
        <f t="shared" si="3"/>
        <v>0</v>
      </c>
      <c r="F7" s="9">
        <f t="shared" si="4"/>
        <v>-9.7613882863340565E-3</v>
      </c>
      <c r="G7" s="9">
        <f t="shared" si="5"/>
        <v>-2.4200830774787793E-2</v>
      </c>
      <c r="H7" s="7">
        <v>138</v>
      </c>
      <c r="I7" s="7">
        <v>2600</v>
      </c>
      <c r="J7" s="7">
        <v>760</v>
      </c>
      <c r="K7" s="7">
        <v>357</v>
      </c>
      <c r="L7" s="7">
        <v>922</v>
      </c>
      <c r="M7" s="7">
        <v>5537</v>
      </c>
      <c r="N7" s="7">
        <v>151</v>
      </c>
      <c r="O7" s="7">
        <v>2544</v>
      </c>
      <c r="P7" s="7">
        <v>770</v>
      </c>
      <c r="Q7" s="7">
        <v>361</v>
      </c>
      <c r="R7" s="7">
        <v>913</v>
      </c>
      <c r="S7" s="7">
        <v>5403</v>
      </c>
    </row>
    <row r="8" spans="1:19" x14ac:dyDescent="0.3">
      <c r="A8" s="1" t="s">
        <v>96</v>
      </c>
      <c r="B8" s="9">
        <f t="shared" si="0"/>
        <v>-1.7341040462427744E-2</v>
      </c>
      <c r="C8" s="9">
        <f t="shared" si="1"/>
        <v>-3.306045340050378E-2</v>
      </c>
      <c r="D8" s="9">
        <f t="shared" si="2"/>
        <v>-2.2471910112359553E-3</v>
      </c>
      <c r="E8" s="9">
        <f t="shared" si="3"/>
        <v>-8.9130434782608695E-2</v>
      </c>
      <c r="F8" s="9">
        <f t="shared" si="4"/>
        <v>-4.1107382550335574E-2</v>
      </c>
      <c r="G8" s="9">
        <f t="shared" si="5"/>
        <v>-4.695048309178744E-2</v>
      </c>
      <c r="H8" s="7">
        <v>173</v>
      </c>
      <c r="I8" s="7">
        <v>3176</v>
      </c>
      <c r="J8" s="7">
        <v>890</v>
      </c>
      <c r="K8" s="7">
        <v>460</v>
      </c>
      <c r="L8" s="7">
        <v>1192</v>
      </c>
      <c r="M8" s="7">
        <v>6624</v>
      </c>
      <c r="N8" s="7">
        <v>170</v>
      </c>
      <c r="O8" s="7">
        <v>3071</v>
      </c>
      <c r="P8" s="7">
        <v>888</v>
      </c>
      <c r="Q8" s="7">
        <v>419</v>
      </c>
      <c r="R8" s="7">
        <v>1143</v>
      </c>
      <c r="S8" s="7">
        <v>6313</v>
      </c>
    </row>
    <row r="9" spans="1:19" x14ac:dyDescent="0.3">
      <c r="A9" s="1" t="s">
        <v>97</v>
      </c>
      <c r="B9" s="9">
        <f t="shared" si="0"/>
        <v>-3.125E-2</v>
      </c>
      <c r="C9" s="9">
        <f t="shared" si="1"/>
        <v>-4.4788273615635178E-2</v>
      </c>
      <c r="D9" s="9">
        <f t="shared" si="2"/>
        <v>-2.1126760563380281E-2</v>
      </c>
      <c r="E9" s="9">
        <f t="shared" si="3"/>
        <v>-0.11357340720221606</v>
      </c>
      <c r="F9" s="9">
        <f t="shared" si="4"/>
        <v>-5.5782312925170066E-2</v>
      </c>
      <c r="G9" s="9">
        <f t="shared" si="5"/>
        <v>-5.5006096734859775E-2</v>
      </c>
      <c r="H9" s="7">
        <v>192</v>
      </c>
      <c r="I9" s="7">
        <v>3684</v>
      </c>
      <c r="J9" s="7">
        <v>994</v>
      </c>
      <c r="K9" s="7">
        <v>361</v>
      </c>
      <c r="L9" s="7">
        <v>1470</v>
      </c>
      <c r="M9" s="7">
        <v>7381</v>
      </c>
      <c r="N9" s="7">
        <v>186</v>
      </c>
      <c r="O9" s="7">
        <v>3519</v>
      </c>
      <c r="P9" s="7">
        <v>973</v>
      </c>
      <c r="Q9" s="7">
        <v>320</v>
      </c>
      <c r="R9" s="7">
        <v>1388</v>
      </c>
      <c r="S9" s="7">
        <v>6975</v>
      </c>
    </row>
    <row r="10" spans="1:19" x14ac:dyDescent="0.3">
      <c r="A10" s="1" t="s">
        <v>98</v>
      </c>
      <c r="B10" s="9">
        <f t="shared" si="0"/>
        <v>-5.0583657587548639E-2</v>
      </c>
      <c r="C10" s="9">
        <f t="shared" si="1"/>
        <v>-4.2650918635170607E-2</v>
      </c>
      <c r="D10" s="9">
        <f t="shared" si="2"/>
        <v>-2.8388928317955996E-2</v>
      </c>
      <c r="E10" s="9">
        <f t="shared" si="3"/>
        <v>-5.5155875299760189E-2</v>
      </c>
      <c r="F10" s="9">
        <f t="shared" si="4"/>
        <v>-5.3571428571428568E-2</v>
      </c>
      <c r="G10" s="9">
        <f t="shared" si="5"/>
        <v>-5.0981252055695647E-2</v>
      </c>
      <c r="H10" s="7">
        <v>257</v>
      </c>
      <c r="I10" s="7">
        <v>4572</v>
      </c>
      <c r="J10" s="7">
        <v>1409</v>
      </c>
      <c r="K10" s="7">
        <v>417</v>
      </c>
      <c r="L10" s="7">
        <v>1792</v>
      </c>
      <c r="M10" s="7">
        <v>9121</v>
      </c>
      <c r="N10" s="7">
        <v>244</v>
      </c>
      <c r="O10" s="7">
        <v>4377</v>
      </c>
      <c r="P10" s="7">
        <v>1369</v>
      </c>
      <c r="Q10" s="7">
        <v>394</v>
      </c>
      <c r="R10" s="7">
        <v>1696</v>
      </c>
      <c r="S10" s="7">
        <v>8656</v>
      </c>
    </row>
    <row r="11" spans="1:19" x14ac:dyDescent="0.3">
      <c r="A11" s="1" t="s">
        <v>99</v>
      </c>
      <c r="B11" s="9">
        <f t="shared" si="0"/>
        <v>-0.14730878186968838</v>
      </c>
      <c r="C11" s="9">
        <f t="shared" si="1"/>
        <v>-0.10701235427179398</v>
      </c>
      <c r="D11" s="9">
        <f t="shared" si="2"/>
        <v>-0.1123052122514777</v>
      </c>
      <c r="E11" s="9">
        <f t="shared" si="3"/>
        <v>-0.15118790496760259</v>
      </c>
      <c r="F11" s="9">
        <f t="shared" si="4"/>
        <v>-0.13167587476979742</v>
      </c>
      <c r="G11" s="9">
        <f t="shared" si="5"/>
        <v>-0.11783014673188083</v>
      </c>
      <c r="H11" s="7">
        <v>353</v>
      </c>
      <c r="I11" s="7">
        <v>5747</v>
      </c>
      <c r="J11" s="7">
        <v>1861</v>
      </c>
      <c r="K11" s="7">
        <v>463</v>
      </c>
      <c r="L11" s="7">
        <v>2172</v>
      </c>
      <c r="M11" s="7">
        <v>11245</v>
      </c>
      <c r="N11" s="7">
        <v>301</v>
      </c>
      <c r="O11" s="7">
        <v>5132</v>
      </c>
      <c r="P11" s="7">
        <v>1652</v>
      </c>
      <c r="Q11" s="7">
        <v>393</v>
      </c>
      <c r="R11" s="7">
        <v>1886</v>
      </c>
      <c r="S11" s="7">
        <v>9920</v>
      </c>
    </row>
    <row r="12" spans="1:19" x14ac:dyDescent="0.3">
      <c r="A12" s="1" t="s">
        <v>100</v>
      </c>
      <c r="B12" s="9">
        <f t="shared" si="0"/>
        <v>-0.49494949494949497</v>
      </c>
      <c r="C12" s="9">
        <f t="shared" si="1"/>
        <v>-0.46796288113124174</v>
      </c>
      <c r="D12" s="9">
        <f t="shared" si="2"/>
        <v>-0.48961038961038961</v>
      </c>
      <c r="E12" s="9">
        <f t="shared" si="3"/>
        <v>-0.53825857519788922</v>
      </c>
      <c r="F12" s="9">
        <f t="shared" si="4"/>
        <v>-0.51675675675675681</v>
      </c>
      <c r="G12" s="9">
        <f t="shared" si="5"/>
        <v>-0.48596881959910915</v>
      </c>
      <c r="H12" s="7">
        <v>297</v>
      </c>
      <c r="I12" s="7">
        <v>4526</v>
      </c>
      <c r="J12" s="7">
        <v>1540</v>
      </c>
      <c r="K12" s="7">
        <v>379</v>
      </c>
      <c r="L12" s="7">
        <v>1850</v>
      </c>
      <c r="M12" s="7">
        <v>8980</v>
      </c>
      <c r="N12" s="7">
        <v>150</v>
      </c>
      <c r="O12" s="7">
        <v>2408</v>
      </c>
      <c r="P12" s="7">
        <v>786</v>
      </c>
      <c r="Q12" s="7">
        <v>175</v>
      </c>
      <c r="R12" s="7">
        <v>894</v>
      </c>
      <c r="S12" s="7">
        <v>4616</v>
      </c>
    </row>
    <row r="13" spans="1:19" x14ac:dyDescent="0.3">
      <c r="A13" s="1" t="s">
        <v>101</v>
      </c>
      <c r="B13" s="9">
        <f t="shared" si="0"/>
        <v>-0.52</v>
      </c>
      <c r="C13" s="9">
        <f t="shared" si="1"/>
        <v>-0.46318439269981121</v>
      </c>
      <c r="D13" s="9">
        <f t="shared" si="2"/>
        <v>-0.5103969754253308</v>
      </c>
      <c r="E13" s="9">
        <f t="shared" si="3"/>
        <v>-0.55208333333333337</v>
      </c>
      <c r="F13" s="9">
        <f t="shared" si="4"/>
        <v>-0.48548387096774193</v>
      </c>
      <c r="G13" s="9">
        <f t="shared" si="5"/>
        <v>-0.48321928967090255</v>
      </c>
      <c r="H13" s="7">
        <v>100</v>
      </c>
      <c r="I13" s="7">
        <v>1589</v>
      </c>
      <c r="J13" s="7">
        <v>529</v>
      </c>
      <c r="K13" s="7">
        <v>96</v>
      </c>
      <c r="L13" s="7">
        <v>620</v>
      </c>
      <c r="M13" s="7">
        <v>3069</v>
      </c>
      <c r="N13" s="7">
        <v>48</v>
      </c>
      <c r="O13" s="7">
        <v>853</v>
      </c>
      <c r="P13" s="7">
        <v>259</v>
      </c>
      <c r="Q13" s="7">
        <v>43</v>
      </c>
      <c r="R13" s="7">
        <v>319</v>
      </c>
      <c r="S13" s="7">
        <v>1586</v>
      </c>
    </row>
    <row r="14" spans="1:19" x14ac:dyDescent="0.3">
      <c r="A14" s="1" t="s">
        <v>106</v>
      </c>
      <c r="B14" s="9">
        <f>IF(N14&gt;H14,0,(N14-H14)/H14)</f>
        <v>-0.32786885245901637</v>
      </c>
      <c r="C14" s="9">
        <f t="shared" ref="C14" si="6">IF(O14&gt;I14,0,(O14-I14)/I14)</f>
        <v>-0.46680286006128702</v>
      </c>
      <c r="D14" s="9">
        <f t="shared" ref="D14" si="7">IF(P14&gt;J14,0,(P14-J14)/J14)</f>
        <v>-0.54575707154742092</v>
      </c>
      <c r="E14" s="9">
        <f t="shared" ref="E14" si="8">IF(Q14&gt;K14,0,(Q14-K14)/K14)</f>
        <v>-0.1891891891891892</v>
      </c>
      <c r="F14" s="9">
        <f t="shared" ref="F14" si="9">IF(R14&gt;L14,0,(R14-L14)/L14)</f>
        <v>-0.38865248226950355</v>
      </c>
      <c r="G14" s="9">
        <f>IF(S14&gt;M14,0,(S14-M14)/M14)</f>
        <v>-0.45546970313135421</v>
      </c>
      <c r="H14" s="7">
        <v>61</v>
      </c>
      <c r="I14" s="7">
        <v>979</v>
      </c>
      <c r="J14" s="7">
        <v>601</v>
      </c>
      <c r="K14" s="7">
        <v>37</v>
      </c>
      <c r="L14" s="7">
        <v>705</v>
      </c>
      <c r="M14" s="7">
        <v>2459</v>
      </c>
      <c r="N14" s="7">
        <v>41</v>
      </c>
      <c r="O14" s="7">
        <v>522</v>
      </c>
      <c r="P14" s="7">
        <v>273</v>
      </c>
      <c r="Q14" s="7">
        <v>30</v>
      </c>
      <c r="R14" s="7">
        <v>431</v>
      </c>
      <c r="S14" s="7">
        <v>1339</v>
      </c>
    </row>
    <row r="15" spans="1:19" x14ac:dyDescent="0.3">
      <c r="A15" s="10" t="s">
        <v>105</v>
      </c>
      <c r="H15" s="8"/>
    </row>
    <row r="16" spans="1:19" x14ac:dyDescent="0.3">
      <c r="A16" s="10" t="s">
        <v>21</v>
      </c>
      <c r="R16" s="8"/>
    </row>
  </sheetData>
  <mergeCells count="3">
    <mergeCell ref="H2:M2"/>
    <mergeCell ref="N2:S2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A4F6-F2C3-44C5-96CA-6DF2C7B5529C}">
  <dimension ref="A1:G9"/>
  <sheetViews>
    <sheetView showGridLines="0" workbookViewId="0"/>
  </sheetViews>
  <sheetFormatPr baseColWidth="10" defaultColWidth="11.5703125" defaultRowHeight="15.75" x14ac:dyDescent="0.3"/>
  <cols>
    <col min="1" max="1" width="46.140625" style="2" customWidth="1"/>
    <col min="2" max="2" width="13.5703125" style="2" bestFit="1" customWidth="1"/>
    <col min="3" max="3" width="8.85546875" style="2" bestFit="1" customWidth="1"/>
    <col min="4" max="4" width="17" style="2" bestFit="1" customWidth="1"/>
    <col min="5" max="5" width="37.28515625" style="2" bestFit="1" customWidth="1"/>
    <col min="6" max="6" width="10.85546875" style="2" bestFit="1" customWidth="1"/>
    <col min="7" max="7" width="5.85546875" style="2" bestFit="1" customWidth="1"/>
    <col min="8" max="16384" width="11.5703125" style="2"/>
  </cols>
  <sheetData>
    <row r="1" spans="1:7" x14ac:dyDescent="0.3">
      <c r="A1" s="6" t="s">
        <v>84</v>
      </c>
    </row>
    <row r="2" spans="1:7" x14ac:dyDescent="0.3">
      <c r="B2" s="1" t="s">
        <v>3</v>
      </c>
      <c r="C2" s="1" t="s">
        <v>4</v>
      </c>
      <c r="D2" s="1" t="s">
        <v>6</v>
      </c>
      <c r="E2" s="1" t="s">
        <v>7</v>
      </c>
      <c r="F2" s="1" t="s">
        <v>5</v>
      </c>
      <c r="G2" s="1" t="s">
        <v>26</v>
      </c>
    </row>
    <row r="3" spans="1:7" x14ac:dyDescent="0.3">
      <c r="A3" s="1" t="s">
        <v>75</v>
      </c>
      <c r="B3" s="9">
        <v>0.36321782942899983</v>
      </c>
      <c r="C3" s="9">
        <v>0.24805924077529126</v>
      </c>
      <c r="D3" s="9">
        <v>0.3552849694264581</v>
      </c>
      <c r="E3" s="9">
        <v>0.77458173785168694</v>
      </c>
      <c r="F3" s="9">
        <v>0.25432121161422189</v>
      </c>
      <c r="G3" s="9">
        <v>0.28023326129840898</v>
      </c>
    </row>
    <row r="4" spans="1:7" x14ac:dyDescent="0.3">
      <c r="A4" s="1" t="s">
        <v>76</v>
      </c>
      <c r="B4" s="9">
        <v>0.59592107943874917</v>
      </c>
      <c r="C4" s="9">
        <v>0.57180568787885344</v>
      </c>
      <c r="D4" s="9">
        <v>0.53993659140627326</v>
      </c>
      <c r="E4" s="9">
        <v>1.2653637960732302</v>
      </c>
      <c r="F4" s="9">
        <v>0.35271206488558005</v>
      </c>
      <c r="G4" s="9">
        <v>0.54357566283233827</v>
      </c>
    </row>
    <row r="5" spans="1:7" x14ac:dyDescent="0.3">
      <c r="A5" s="1" t="s">
        <v>77</v>
      </c>
      <c r="B5" s="9">
        <v>-2.6064368720752889E-2</v>
      </c>
      <c r="C5" s="9">
        <v>0.14991756024453767</v>
      </c>
      <c r="D5" s="9">
        <v>7.4627407603061274E-2</v>
      </c>
      <c r="E5" s="9">
        <v>-1.182389875234287</v>
      </c>
      <c r="F5" s="9">
        <v>0.3831864349993252</v>
      </c>
      <c r="G5" s="9">
        <v>0.14698314025514533</v>
      </c>
    </row>
    <row r="6" spans="1:7" x14ac:dyDescent="0.3">
      <c r="A6" s="10" t="s">
        <v>105</v>
      </c>
    </row>
    <row r="7" spans="1:7" x14ac:dyDescent="0.3">
      <c r="A7" s="10" t="s">
        <v>21</v>
      </c>
    </row>
    <row r="8" spans="1:7" x14ac:dyDescent="0.3">
      <c r="A8" s="10" t="s">
        <v>78</v>
      </c>
    </row>
    <row r="9" spans="1:7" x14ac:dyDescent="0.3">
      <c r="A9" s="10" t="s">
        <v>79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EDC1-14AA-4AEA-A23E-36D6022F5802}">
  <dimension ref="A1:C19"/>
  <sheetViews>
    <sheetView showGridLines="0" workbookViewId="0"/>
  </sheetViews>
  <sheetFormatPr baseColWidth="10" defaultColWidth="11.5703125" defaultRowHeight="15.75" x14ac:dyDescent="0.3"/>
  <cols>
    <col min="1" max="1" width="9.5703125" style="2" customWidth="1"/>
    <col min="2" max="2" width="19.42578125" style="2" bestFit="1" customWidth="1"/>
    <col min="3" max="3" width="11.42578125" style="2" bestFit="1" customWidth="1"/>
    <col min="4" max="16384" width="11.5703125" style="2"/>
  </cols>
  <sheetData>
    <row r="1" spans="1:3" x14ac:dyDescent="0.3">
      <c r="A1" s="6" t="s">
        <v>81</v>
      </c>
    </row>
    <row r="2" spans="1:3" x14ac:dyDescent="0.3">
      <c r="A2" s="1" t="s">
        <v>11</v>
      </c>
      <c r="B2" s="1" t="s">
        <v>82</v>
      </c>
      <c r="C2" s="1" t="s">
        <v>83</v>
      </c>
    </row>
    <row r="3" spans="1:3" x14ac:dyDescent="0.3">
      <c r="A3" s="1">
        <v>2010</v>
      </c>
      <c r="B3" s="7">
        <v>958</v>
      </c>
      <c r="C3" s="7">
        <v>44</v>
      </c>
    </row>
    <row r="4" spans="1:3" x14ac:dyDescent="0.3">
      <c r="A4" s="1">
        <v>2011</v>
      </c>
      <c r="B4" s="7">
        <v>936</v>
      </c>
      <c r="C4" s="7">
        <v>61</v>
      </c>
    </row>
    <row r="5" spans="1:3" x14ac:dyDescent="0.3">
      <c r="A5" s="1">
        <v>2012</v>
      </c>
      <c r="B5" s="7">
        <v>964</v>
      </c>
      <c r="C5" s="7">
        <v>65</v>
      </c>
    </row>
    <row r="6" spans="1:3" x14ac:dyDescent="0.3">
      <c r="A6" s="1">
        <v>2013</v>
      </c>
      <c r="B6" s="7">
        <v>976</v>
      </c>
      <c r="C6" s="7">
        <v>67</v>
      </c>
    </row>
    <row r="7" spans="1:3" x14ac:dyDescent="0.3">
      <c r="A7" s="1">
        <v>2014</v>
      </c>
      <c r="B7" s="7">
        <v>1005</v>
      </c>
      <c r="C7" s="7">
        <v>63</v>
      </c>
    </row>
    <row r="8" spans="1:3" x14ac:dyDescent="0.3">
      <c r="A8" s="1">
        <v>2015</v>
      </c>
      <c r="B8" s="7">
        <v>1027</v>
      </c>
      <c r="C8" s="7">
        <v>81</v>
      </c>
    </row>
    <row r="9" spans="1:3" x14ac:dyDescent="0.3">
      <c r="A9" s="1">
        <v>2016</v>
      </c>
      <c r="B9" s="7">
        <v>1074</v>
      </c>
      <c r="C9" s="7">
        <v>81</v>
      </c>
    </row>
    <row r="10" spans="1:3" x14ac:dyDescent="0.3">
      <c r="A10" s="1">
        <v>2017</v>
      </c>
      <c r="B10" s="7">
        <v>1079</v>
      </c>
      <c r="C10" s="7">
        <v>69</v>
      </c>
    </row>
    <row r="11" spans="1:3" x14ac:dyDescent="0.3">
      <c r="A11" s="1">
        <v>2018</v>
      </c>
      <c r="B11" s="7">
        <v>1102</v>
      </c>
      <c r="C11" s="7">
        <v>56</v>
      </c>
    </row>
    <row r="12" spans="1:3" x14ac:dyDescent="0.3">
      <c r="A12" s="1">
        <v>2019</v>
      </c>
      <c r="B12" s="7">
        <v>1083</v>
      </c>
      <c r="C12" s="7">
        <v>72</v>
      </c>
    </row>
    <row r="13" spans="1:3" x14ac:dyDescent="0.3">
      <c r="A13" s="1">
        <v>2020</v>
      </c>
      <c r="B13" s="7">
        <v>1120</v>
      </c>
      <c r="C13" s="7">
        <v>100</v>
      </c>
    </row>
    <row r="14" spans="1:3" x14ac:dyDescent="0.3">
      <c r="A14" s="1">
        <v>2021</v>
      </c>
      <c r="B14" s="7">
        <v>1143</v>
      </c>
      <c r="C14" s="7">
        <v>73</v>
      </c>
    </row>
    <row r="15" spans="1:3" x14ac:dyDescent="0.3">
      <c r="A15" s="1">
        <v>2022</v>
      </c>
      <c r="B15" s="7">
        <v>1169</v>
      </c>
      <c r="C15" s="7">
        <v>92</v>
      </c>
    </row>
    <row r="16" spans="1:3" x14ac:dyDescent="0.3">
      <c r="A16" s="1">
        <v>2023</v>
      </c>
      <c r="B16" s="7">
        <v>1178</v>
      </c>
      <c r="C16" s="7">
        <v>110</v>
      </c>
    </row>
    <row r="17" spans="1:3" x14ac:dyDescent="0.3">
      <c r="A17" s="1">
        <v>2024</v>
      </c>
      <c r="B17" s="7">
        <v>1205</v>
      </c>
      <c r="C17" s="7">
        <v>110</v>
      </c>
    </row>
    <row r="18" spans="1:3" x14ac:dyDescent="0.3">
      <c r="A18" s="10" t="s">
        <v>105</v>
      </c>
    </row>
    <row r="19" spans="1:3" x14ac:dyDescent="0.3">
      <c r="A19" s="10" t="s">
        <v>23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56BB-BB79-463D-9006-B7B3F653E476}">
  <dimension ref="A1:F15"/>
  <sheetViews>
    <sheetView showGridLines="0" workbookViewId="0"/>
  </sheetViews>
  <sheetFormatPr baseColWidth="10" defaultColWidth="11.5703125" defaultRowHeight="15.75" x14ac:dyDescent="0.3"/>
  <cols>
    <col min="1" max="1" width="14" style="2" customWidth="1"/>
    <col min="2" max="2" width="18.7109375" style="2" bestFit="1" customWidth="1"/>
    <col min="3" max="3" width="26.7109375" style="2" bestFit="1" customWidth="1"/>
    <col min="4" max="4" width="25.7109375" style="2" bestFit="1" customWidth="1"/>
    <col min="5" max="5" width="10.85546875" style="2" bestFit="1" customWidth="1"/>
    <col min="6" max="16384" width="11.5703125" style="2"/>
  </cols>
  <sheetData>
    <row r="1" spans="1:6" x14ac:dyDescent="0.3">
      <c r="A1" s="6" t="s">
        <v>88</v>
      </c>
    </row>
    <row r="2" spans="1:6" x14ac:dyDescent="0.3">
      <c r="A2" s="1" t="s">
        <v>11</v>
      </c>
      <c r="B2" s="1" t="s">
        <v>85</v>
      </c>
      <c r="C2" s="1" t="s">
        <v>87</v>
      </c>
      <c r="D2" s="1" t="s">
        <v>86</v>
      </c>
    </row>
    <row r="3" spans="1:6" x14ac:dyDescent="0.3">
      <c r="A3" s="1">
        <v>2014</v>
      </c>
      <c r="B3" s="7">
        <f>C3+D3</f>
        <v>8950</v>
      </c>
      <c r="C3" s="7">
        <v>7631</v>
      </c>
      <c r="D3" s="7">
        <v>1319</v>
      </c>
    </row>
    <row r="4" spans="1:6" x14ac:dyDescent="0.3">
      <c r="A4" s="1">
        <v>2015</v>
      </c>
      <c r="B4" s="7">
        <f t="shared" ref="B4:B13" si="0">C4+D4</f>
        <v>9194</v>
      </c>
      <c r="C4" s="7">
        <v>7868</v>
      </c>
      <c r="D4" s="7">
        <v>1326</v>
      </c>
    </row>
    <row r="5" spans="1:6" x14ac:dyDescent="0.3">
      <c r="A5" s="1">
        <v>2016</v>
      </c>
      <c r="B5" s="7">
        <f t="shared" si="0"/>
        <v>10561</v>
      </c>
      <c r="C5" s="7">
        <v>9170</v>
      </c>
      <c r="D5" s="7">
        <v>1391</v>
      </c>
    </row>
    <row r="6" spans="1:6" x14ac:dyDescent="0.3">
      <c r="A6" s="1">
        <v>2017</v>
      </c>
      <c r="B6" s="7">
        <f t="shared" si="0"/>
        <v>10870</v>
      </c>
      <c r="C6" s="7">
        <v>9415</v>
      </c>
      <c r="D6" s="7">
        <v>1455</v>
      </c>
    </row>
    <row r="7" spans="1:6" x14ac:dyDescent="0.3">
      <c r="A7" s="1">
        <v>2018</v>
      </c>
      <c r="B7" s="7">
        <f t="shared" si="0"/>
        <v>9570</v>
      </c>
      <c r="C7" s="7">
        <v>8064</v>
      </c>
      <c r="D7" s="7">
        <v>1506</v>
      </c>
    </row>
    <row r="8" spans="1:6" x14ac:dyDescent="0.3">
      <c r="A8" s="1">
        <v>2019</v>
      </c>
      <c r="B8" s="7">
        <f t="shared" si="0"/>
        <v>11439</v>
      </c>
      <c r="C8" s="7">
        <v>9181</v>
      </c>
      <c r="D8" s="7">
        <v>2258</v>
      </c>
    </row>
    <row r="9" spans="1:6" x14ac:dyDescent="0.3">
      <c r="A9" s="1">
        <v>2020</v>
      </c>
      <c r="B9" s="7">
        <f t="shared" si="0"/>
        <v>11284</v>
      </c>
      <c r="C9" s="7">
        <v>9067</v>
      </c>
      <c r="D9" s="7">
        <v>2217</v>
      </c>
    </row>
    <row r="10" spans="1:6" x14ac:dyDescent="0.3">
      <c r="A10" s="1">
        <v>2021</v>
      </c>
      <c r="B10" s="7">
        <f t="shared" si="0"/>
        <v>11596</v>
      </c>
      <c r="C10" s="7">
        <v>9276</v>
      </c>
      <c r="D10" s="7">
        <v>2320</v>
      </c>
    </row>
    <row r="11" spans="1:6" x14ac:dyDescent="0.3">
      <c r="A11" s="1">
        <v>2022</v>
      </c>
      <c r="B11" s="7">
        <f t="shared" si="0"/>
        <v>12889</v>
      </c>
      <c r="C11" s="7">
        <v>10610</v>
      </c>
      <c r="D11" s="7">
        <v>2279</v>
      </c>
    </row>
    <row r="12" spans="1:6" x14ac:dyDescent="0.3">
      <c r="A12" s="1">
        <v>2023</v>
      </c>
      <c r="B12" s="7">
        <f t="shared" si="0"/>
        <v>13716</v>
      </c>
      <c r="C12" s="7">
        <v>11137</v>
      </c>
      <c r="D12" s="7">
        <v>2579</v>
      </c>
    </row>
    <row r="13" spans="1:6" x14ac:dyDescent="0.3">
      <c r="A13" s="1">
        <v>2024</v>
      </c>
      <c r="B13" s="7">
        <f t="shared" si="0"/>
        <v>15476</v>
      </c>
      <c r="C13" s="7">
        <v>12752</v>
      </c>
      <c r="D13" s="7">
        <v>2724</v>
      </c>
      <c r="E13" s="4"/>
      <c r="F13" s="4"/>
    </row>
    <row r="14" spans="1:6" x14ac:dyDescent="0.3">
      <c r="A14" s="10" t="s">
        <v>105</v>
      </c>
    </row>
    <row r="15" spans="1:6" x14ac:dyDescent="0.3">
      <c r="A15" s="10" t="s">
        <v>89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D9F5-DAC4-4A7A-9A96-4486C4AC5F11}">
  <dimension ref="A1:G18"/>
  <sheetViews>
    <sheetView showGridLines="0" workbookViewId="0"/>
  </sheetViews>
  <sheetFormatPr baseColWidth="10" defaultColWidth="11.5703125" defaultRowHeight="15.75" x14ac:dyDescent="0.3"/>
  <cols>
    <col min="1" max="1" width="7.5703125" style="2" customWidth="1"/>
    <col min="2" max="2" width="13.5703125" style="2" bestFit="1" customWidth="1"/>
    <col min="3" max="3" width="8.85546875" style="2" bestFit="1" customWidth="1"/>
    <col min="4" max="4" width="17" style="2" bestFit="1" customWidth="1"/>
    <col min="5" max="5" width="37.28515625" style="2" bestFit="1" customWidth="1"/>
    <col min="6" max="6" width="10.85546875" style="2" bestFit="1" customWidth="1"/>
    <col min="7" max="7" width="13.28515625" style="2" bestFit="1" customWidth="1"/>
    <col min="8" max="8" width="22.28515625" style="2" bestFit="1" customWidth="1"/>
    <col min="9" max="9" width="4" style="2" bestFit="1" customWidth="1"/>
    <col min="10" max="10" width="3" style="2" bestFit="1" customWidth="1"/>
    <col min="11" max="11" width="11.85546875" style="2" bestFit="1" customWidth="1"/>
    <col min="12" max="16384" width="11.5703125" style="2"/>
  </cols>
  <sheetData>
    <row r="1" spans="1:7" x14ac:dyDescent="0.3">
      <c r="A1" s="6" t="s">
        <v>10</v>
      </c>
    </row>
    <row r="2" spans="1:7" x14ac:dyDescent="0.3">
      <c r="A2" s="1" t="s">
        <v>11</v>
      </c>
      <c r="B2" s="1" t="s">
        <v>3</v>
      </c>
      <c r="C2" s="1" t="s">
        <v>4</v>
      </c>
      <c r="D2" s="1" t="s">
        <v>6</v>
      </c>
      <c r="E2" s="1" t="s">
        <v>7</v>
      </c>
      <c r="F2" s="1" t="s">
        <v>5</v>
      </c>
      <c r="G2" s="1" t="s">
        <v>1</v>
      </c>
    </row>
    <row r="3" spans="1:7" x14ac:dyDescent="0.3">
      <c r="A3" s="1">
        <v>2010</v>
      </c>
      <c r="B3" s="7">
        <v>55</v>
      </c>
      <c r="C3" s="7">
        <v>852</v>
      </c>
      <c r="D3" s="7">
        <v>241</v>
      </c>
      <c r="E3" s="7">
        <v>134</v>
      </c>
      <c r="F3" s="7">
        <v>306</v>
      </c>
      <c r="G3" s="7">
        <v>1588</v>
      </c>
    </row>
    <row r="4" spans="1:7" x14ac:dyDescent="0.3">
      <c r="A4" s="1">
        <v>2011</v>
      </c>
      <c r="B4" s="7">
        <v>47</v>
      </c>
      <c r="C4" s="7">
        <v>877</v>
      </c>
      <c r="D4" s="7">
        <v>258</v>
      </c>
      <c r="E4" s="7">
        <v>129</v>
      </c>
      <c r="F4" s="7">
        <v>276</v>
      </c>
      <c r="G4" s="7">
        <v>1587</v>
      </c>
    </row>
    <row r="5" spans="1:7" x14ac:dyDescent="0.3">
      <c r="A5" s="1">
        <v>2012</v>
      </c>
      <c r="B5" s="7">
        <v>46</v>
      </c>
      <c r="C5" s="7">
        <v>885</v>
      </c>
      <c r="D5" s="7">
        <v>274</v>
      </c>
      <c r="E5" s="7">
        <v>121</v>
      </c>
      <c r="F5" s="7">
        <v>341</v>
      </c>
      <c r="G5" s="7">
        <v>1667</v>
      </c>
    </row>
    <row r="6" spans="1:7" x14ac:dyDescent="0.3">
      <c r="A6" s="1">
        <v>2013</v>
      </c>
      <c r="B6" s="7">
        <v>58</v>
      </c>
      <c r="C6" s="7">
        <v>902</v>
      </c>
      <c r="D6" s="7">
        <v>313</v>
      </c>
      <c r="E6" s="7">
        <v>153</v>
      </c>
      <c r="F6" s="7">
        <v>446</v>
      </c>
      <c r="G6" s="7">
        <v>1872</v>
      </c>
    </row>
    <row r="7" spans="1:7" x14ac:dyDescent="0.3">
      <c r="A7" s="1">
        <v>2014</v>
      </c>
      <c r="B7" s="7">
        <v>59</v>
      </c>
      <c r="C7" s="7">
        <v>810</v>
      </c>
      <c r="D7" s="7">
        <v>328</v>
      </c>
      <c r="E7" s="7">
        <v>115</v>
      </c>
      <c r="F7" s="7">
        <v>404</v>
      </c>
      <c r="G7" s="7">
        <v>1716</v>
      </c>
    </row>
    <row r="8" spans="1:7" x14ac:dyDescent="0.3">
      <c r="A8" s="1">
        <v>2015</v>
      </c>
      <c r="B8" s="7">
        <v>31</v>
      </c>
      <c r="C8" s="7">
        <v>817</v>
      </c>
      <c r="D8" s="7">
        <v>270</v>
      </c>
      <c r="E8" s="7">
        <v>122</v>
      </c>
      <c r="F8" s="7">
        <v>383</v>
      </c>
      <c r="G8" s="7">
        <v>1623</v>
      </c>
    </row>
    <row r="9" spans="1:7" x14ac:dyDescent="0.3">
      <c r="A9" s="1">
        <v>2016</v>
      </c>
      <c r="B9" s="7">
        <v>53</v>
      </c>
      <c r="C9" s="7">
        <v>989</v>
      </c>
      <c r="D9" s="7">
        <v>302</v>
      </c>
      <c r="E9" s="7">
        <v>137</v>
      </c>
      <c r="F9" s="7">
        <v>383</v>
      </c>
      <c r="G9" s="7">
        <v>1864</v>
      </c>
    </row>
    <row r="10" spans="1:7" x14ac:dyDescent="0.3">
      <c r="A10" s="1">
        <v>2017</v>
      </c>
      <c r="B10" s="7">
        <v>59</v>
      </c>
      <c r="C10" s="7">
        <v>975</v>
      </c>
      <c r="D10" s="7">
        <v>329</v>
      </c>
      <c r="E10" s="7">
        <v>181</v>
      </c>
      <c r="F10" s="7">
        <v>356</v>
      </c>
      <c r="G10" s="7">
        <v>1900</v>
      </c>
    </row>
    <row r="11" spans="1:7" x14ac:dyDescent="0.3">
      <c r="A11" s="1">
        <v>2018</v>
      </c>
      <c r="B11" s="7">
        <v>68</v>
      </c>
      <c r="C11" s="7">
        <v>979</v>
      </c>
      <c r="D11" s="7">
        <v>294</v>
      </c>
      <c r="E11" s="7">
        <v>176</v>
      </c>
      <c r="F11" s="7">
        <v>381</v>
      </c>
      <c r="G11" s="7">
        <v>1898</v>
      </c>
    </row>
    <row r="12" spans="1:7" x14ac:dyDescent="0.3">
      <c r="A12" s="1">
        <v>2019</v>
      </c>
      <c r="B12" s="7">
        <v>61</v>
      </c>
      <c r="C12" s="7">
        <v>950</v>
      </c>
      <c r="D12" s="7">
        <v>284</v>
      </c>
      <c r="E12" s="7">
        <v>196</v>
      </c>
      <c r="F12" s="7">
        <v>413</v>
      </c>
      <c r="G12" s="7">
        <v>1904</v>
      </c>
    </row>
    <row r="13" spans="1:7" x14ac:dyDescent="0.3">
      <c r="A13" s="1">
        <v>2020</v>
      </c>
      <c r="B13" s="7">
        <v>57</v>
      </c>
      <c r="C13" s="7">
        <v>932</v>
      </c>
      <c r="D13" s="7">
        <v>288</v>
      </c>
      <c r="E13" s="7">
        <v>213</v>
      </c>
      <c r="F13" s="7">
        <v>317</v>
      </c>
      <c r="G13" s="7">
        <v>1807</v>
      </c>
    </row>
    <row r="14" spans="1:7" x14ac:dyDescent="0.3">
      <c r="A14" s="1">
        <v>2021</v>
      </c>
      <c r="B14" s="7">
        <v>83</v>
      </c>
      <c r="C14" s="7">
        <v>990</v>
      </c>
      <c r="D14" s="7">
        <v>241</v>
      </c>
      <c r="E14" s="7">
        <v>239</v>
      </c>
      <c r="F14" s="7">
        <v>368</v>
      </c>
      <c r="G14" s="7">
        <v>1921</v>
      </c>
    </row>
    <row r="15" spans="1:7" x14ac:dyDescent="0.3">
      <c r="A15" s="1">
        <v>2022</v>
      </c>
      <c r="B15" s="7">
        <v>80</v>
      </c>
      <c r="C15" s="7">
        <v>970</v>
      </c>
      <c r="D15" s="7">
        <v>320</v>
      </c>
      <c r="E15" s="7">
        <v>243</v>
      </c>
      <c r="F15" s="7">
        <v>343</v>
      </c>
      <c r="G15" s="7">
        <v>1956</v>
      </c>
    </row>
    <row r="16" spans="1:7" x14ac:dyDescent="0.3">
      <c r="A16" s="1">
        <v>2023</v>
      </c>
      <c r="B16" s="7">
        <v>89</v>
      </c>
      <c r="C16" s="7">
        <v>1041</v>
      </c>
      <c r="D16" s="7">
        <v>454</v>
      </c>
      <c r="E16" s="7">
        <v>192</v>
      </c>
      <c r="F16" s="7">
        <v>279</v>
      </c>
      <c r="G16" s="7">
        <v>2055</v>
      </c>
    </row>
    <row r="17" spans="1:1" x14ac:dyDescent="0.3">
      <c r="A17" s="10" t="s">
        <v>105</v>
      </c>
    </row>
    <row r="18" spans="1:1" x14ac:dyDescent="0.3">
      <c r="A18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E834-5987-4E4C-9C36-66FA540A5BDD}">
  <dimension ref="A1:G26"/>
  <sheetViews>
    <sheetView showGridLines="0" workbookViewId="0"/>
  </sheetViews>
  <sheetFormatPr baseColWidth="10" defaultColWidth="11.5703125" defaultRowHeight="15.75" x14ac:dyDescent="0.3"/>
  <cols>
    <col min="1" max="1" width="7.5703125" style="2" customWidth="1"/>
    <col min="2" max="2" width="8.5703125" style="2" bestFit="1" customWidth="1"/>
    <col min="3" max="3" width="39.85546875" style="2" bestFit="1" customWidth="1"/>
    <col min="4" max="4" width="11.42578125" style="2" bestFit="1" customWidth="1"/>
    <col min="5" max="5" width="8.5703125" style="2" bestFit="1" customWidth="1"/>
    <col min="6" max="6" width="39.85546875" style="2" bestFit="1" customWidth="1"/>
    <col min="7" max="7" width="10.28515625" style="2" bestFit="1" customWidth="1"/>
    <col min="8" max="16384" width="11.5703125" style="2"/>
  </cols>
  <sheetData>
    <row r="1" spans="1:7" x14ac:dyDescent="0.3">
      <c r="A1" s="6" t="s">
        <v>47</v>
      </c>
    </row>
    <row r="2" spans="1:7" x14ac:dyDescent="0.3">
      <c r="A2" s="6"/>
      <c r="B2" s="26" t="s">
        <v>87</v>
      </c>
      <c r="C2" s="26"/>
      <c r="D2" s="26"/>
      <c r="E2" s="26" t="s">
        <v>86</v>
      </c>
      <c r="F2" s="26"/>
      <c r="G2" s="26"/>
    </row>
    <row r="3" spans="1:7" x14ac:dyDescent="0.3">
      <c r="A3" s="1" t="s">
        <v>11</v>
      </c>
      <c r="B3" s="1" t="s">
        <v>4</v>
      </c>
      <c r="C3" s="1" t="s">
        <v>90</v>
      </c>
      <c r="D3" s="1" t="s">
        <v>5</v>
      </c>
      <c r="E3" s="1" t="s">
        <v>4</v>
      </c>
      <c r="F3" s="1" t="s">
        <v>90</v>
      </c>
      <c r="G3" s="1" t="s">
        <v>5</v>
      </c>
    </row>
    <row r="4" spans="1:7" x14ac:dyDescent="0.3">
      <c r="A4" s="1">
        <v>2014</v>
      </c>
      <c r="B4" s="7">
        <v>41657</v>
      </c>
      <c r="C4" s="7">
        <v>49370</v>
      </c>
      <c r="D4" s="7">
        <v>65223</v>
      </c>
      <c r="E4" s="7">
        <v>5939</v>
      </c>
      <c r="F4" s="7">
        <v>5290</v>
      </c>
      <c r="G4" s="7">
        <v>8826</v>
      </c>
    </row>
    <row r="5" spans="1:7" x14ac:dyDescent="0.3">
      <c r="A5" s="1">
        <v>2015</v>
      </c>
      <c r="B5" s="7">
        <v>40998</v>
      </c>
      <c r="C5" s="7">
        <v>49512</v>
      </c>
      <c r="D5" s="7">
        <v>66432</v>
      </c>
      <c r="E5" s="7">
        <v>6032</v>
      </c>
      <c r="F5" s="7">
        <v>5159</v>
      </c>
      <c r="G5" s="7">
        <v>8899</v>
      </c>
    </row>
    <row r="6" spans="1:7" x14ac:dyDescent="0.3">
      <c r="A6" s="1">
        <v>2016</v>
      </c>
      <c r="B6" s="7">
        <v>38971</v>
      </c>
      <c r="C6" s="7">
        <v>49847</v>
      </c>
      <c r="D6" s="7">
        <v>64993</v>
      </c>
      <c r="E6" s="7">
        <v>6146</v>
      </c>
      <c r="F6" s="7">
        <v>5361</v>
      </c>
      <c r="G6" s="7">
        <v>8903</v>
      </c>
    </row>
    <row r="7" spans="1:7" x14ac:dyDescent="0.3">
      <c r="A7" s="1">
        <v>2017</v>
      </c>
      <c r="B7" s="7">
        <v>37329</v>
      </c>
      <c r="C7" s="7">
        <v>49587</v>
      </c>
      <c r="D7" s="7">
        <v>61538</v>
      </c>
      <c r="E7" s="7">
        <v>6346</v>
      </c>
      <c r="F7" s="7">
        <v>5449</v>
      </c>
      <c r="G7" s="7">
        <v>8647</v>
      </c>
    </row>
    <row r="8" spans="1:7" x14ac:dyDescent="0.3">
      <c r="A8" s="1">
        <v>2018</v>
      </c>
      <c r="B8" s="7">
        <v>35756</v>
      </c>
      <c r="C8" s="7">
        <v>47360</v>
      </c>
      <c r="D8" s="7">
        <v>61001</v>
      </c>
      <c r="E8" s="7">
        <v>6253</v>
      </c>
      <c r="F8" s="7">
        <v>5667</v>
      </c>
      <c r="G8" s="7">
        <v>9018</v>
      </c>
    </row>
    <row r="9" spans="1:7" x14ac:dyDescent="0.3">
      <c r="A9" s="1">
        <v>2019</v>
      </c>
      <c r="B9" s="7">
        <v>36171</v>
      </c>
      <c r="C9" s="7">
        <v>54808</v>
      </c>
      <c r="D9" s="7">
        <v>57320</v>
      </c>
      <c r="E9" s="7">
        <v>7450</v>
      </c>
      <c r="F9" s="7">
        <v>6467</v>
      </c>
      <c r="G9" s="7">
        <v>11035</v>
      </c>
    </row>
    <row r="10" spans="1:7" x14ac:dyDescent="0.3">
      <c r="A10" s="1">
        <v>2020</v>
      </c>
      <c r="B10" s="7">
        <v>35922</v>
      </c>
      <c r="C10" s="7">
        <v>53782</v>
      </c>
      <c r="D10" s="7">
        <v>53715</v>
      </c>
      <c r="E10" s="7">
        <v>7757</v>
      </c>
      <c r="F10" s="7">
        <v>6460</v>
      </c>
      <c r="G10" s="7">
        <v>10852</v>
      </c>
    </row>
    <row r="11" spans="1:7" x14ac:dyDescent="0.3">
      <c r="A11" s="1">
        <v>2021</v>
      </c>
      <c r="B11" s="7">
        <v>34900</v>
      </c>
      <c r="C11" s="7">
        <v>54206</v>
      </c>
      <c r="D11" s="7">
        <v>49291</v>
      </c>
      <c r="E11" s="7">
        <v>8371</v>
      </c>
      <c r="F11" s="7">
        <v>7335</v>
      </c>
      <c r="G11" s="7">
        <v>11290</v>
      </c>
    </row>
    <row r="12" spans="1:7" x14ac:dyDescent="0.3">
      <c r="A12" s="1">
        <v>2022</v>
      </c>
      <c r="B12" s="7">
        <v>35397</v>
      </c>
      <c r="C12" s="7">
        <v>54095</v>
      </c>
      <c r="D12" s="7">
        <v>49997</v>
      </c>
      <c r="E12" s="7">
        <v>8554</v>
      </c>
      <c r="F12" s="7">
        <v>7449</v>
      </c>
      <c r="G12" s="7">
        <v>11147</v>
      </c>
    </row>
    <row r="13" spans="1:7" x14ac:dyDescent="0.3">
      <c r="A13" s="1">
        <v>2023</v>
      </c>
      <c r="B13" s="7">
        <v>33022</v>
      </c>
      <c r="C13" s="7">
        <v>53323</v>
      </c>
      <c r="D13" s="7">
        <v>46083</v>
      </c>
      <c r="E13" s="7">
        <v>8485</v>
      </c>
      <c r="F13" s="7">
        <v>7604</v>
      </c>
      <c r="G13" s="7">
        <v>11113</v>
      </c>
    </row>
    <row r="14" spans="1:7" x14ac:dyDescent="0.3">
      <c r="A14" s="1">
        <v>2024</v>
      </c>
      <c r="B14" s="7">
        <v>31693</v>
      </c>
      <c r="C14" s="7">
        <v>52307</v>
      </c>
      <c r="D14" s="7">
        <v>42540</v>
      </c>
      <c r="E14" s="7">
        <v>8731</v>
      </c>
      <c r="F14" s="7">
        <v>7673</v>
      </c>
      <c r="G14" s="7">
        <v>11063</v>
      </c>
    </row>
    <row r="15" spans="1:7" x14ac:dyDescent="0.3">
      <c r="A15" s="10" t="s">
        <v>105</v>
      </c>
      <c r="B15" s="4"/>
      <c r="C15" s="4"/>
      <c r="D15" s="21"/>
    </row>
    <row r="16" spans="1:7" x14ac:dyDescent="0.3">
      <c r="A16" s="10" t="s">
        <v>89</v>
      </c>
      <c r="D16" s="21"/>
      <c r="G16" s="21"/>
    </row>
    <row r="17" spans="4:7" x14ac:dyDescent="0.3">
      <c r="D17" s="21"/>
      <c r="G17" s="21"/>
    </row>
    <row r="18" spans="4:7" x14ac:dyDescent="0.3">
      <c r="D18" s="21"/>
      <c r="G18" s="21"/>
    </row>
    <row r="19" spans="4:7" x14ac:dyDescent="0.3">
      <c r="D19" s="21"/>
      <c r="G19" s="21"/>
    </row>
    <row r="20" spans="4:7" x14ac:dyDescent="0.3">
      <c r="D20" s="21"/>
      <c r="G20" s="21"/>
    </row>
    <row r="21" spans="4:7" x14ac:dyDescent="0.3">
      <c r="D21" s="21"/>
      <c r="G21" s="21"/>
    </row>
    <row r="22" spans="4:7" x14ac:dyDescent="0.3">
      <c r="D22" s="21"/>
      <c r="G22" s="21"/>
    </row>
    <row r="23" spans="4:7" x14ac:dyDescent="0.3">
      <c r="D23" s="21"/>
      <c r="G23" s="21"/>
    </row>
    <row r="24" spans="4:7" x14ac:dyDescent="0.3">
      <c r="D24" s="21"/>
      <c r="G24" s="21"/>
    </row>
    <row r="25" spans="4:7" x14ac:dyDescent="0.3">
      <c r="D25" s="21"/>
      <c r="G25" s="21"/>
    </row>
    <row r="26" spans="4:7" x14ac:dyDescent="0.3">
      <c r="D26" s="21"/>
      <c r="G26" s="21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7A4C-6CB6-40A1-92E8-23DDE373C475}">
  <dimension ref="A1:H18"/>
  <sheetViews>
    <sheetView showGridLines="0" workbookViewId="0"/>
  </sheetViews>
  <sheetFormatPr baseColWidth="10" defaultColWidth="11.5703125" defaultRowHeight="15.75" x14ac:dyDescent="0.3"/>
  <cols>
    <col min="1" max="1" width="7.5703125" style="2" customWidth="1"/>
    <col min="2" max="2" width="13.5703125" style="2" bestFit="1" customWidth="1"/>
    <col min="3" max="3" width="8.85546875" style="2" bestFit="1" customWidth="1"/>
    <col min="4" max="4" width="17" style="2" bestFit="1" customWidth="1"/>
    <col min="5" max="5" width="37.28515625" style="2" bestFit="1" customWidth="1"/>
    <col min="6" max="6" width="10.85546875" style="2" bestFit="1" customWidth="1"/>
    <col min="7" max="7" width="13.28515625" style="2" bestFit="1" customWidth="1"/>
    <col min="8" max="8" width="22.28515625" style="2" bestFit="1" customWidth="1"/>
    <col min="9" max="9" width="4" style="2" bestFit="1" customWidth="1"/>
    <col min="10" max="10" width="3" style="2" bestFit="1" customWidth="1"/>
    <col min="11" max="11" width="11.85546875" style="2" bestFit="1" customWidth="1"/>
    <col min="12" max="16384" width="11.5703125" style="2"/>
  </cols>
  <sheetData>
    <row r="1" spans="1:8" x14ac:dyDescent="0.3">
      <c r="A1" s="6" t="s">
        <v>9</v>
      </c>
      <c r="D1" s="4"/>
    </row>
    <row r="2" spans="1:8" x14ac:dyDescent="0.3">
      <c r="A2" s="1" t="s">
        <v>11</v>
      </c>
      <c r="B2" s="1" t="s">
        <v>3</v>
      </c>
      <c r="C2" s="1" t="s">
        <v>4</v>
      </c>
      <c r="D2" s="1" t="s">
        <v>6</v>
      </c>
      <c r="E2" s="1" t="s">
        <v>7</v>
      </c>
      <c r="F2" s="1" t="s">
        <v>5</v>
      </c>
      <c r="G2" s="1" t="s">
        <v>1</v>
      </c>
    </row>
    <row r="3" spans="1:8" x14ac:dyDescent="0.3">
      <c r="A3" s="1">
        <v>2010</v>
      </c>
      <c r="B3" s="7">
        <v>41</v>
      </c>
      <c r="C3" s="7">
        <v>301</v>
      </c>
      <c r="D3" s="7">
        <v>126</v>
      </c>
      <c r="E3" s="7">
        <v>144</v>
      </c>
      <c r="F3" s="7">
        <v>269</v>
      </c>
      <c r="G3" s="7">
        <v>881</v>
      </c>
      <c r="H3" s="4"/>
    </row>
    <row r="4" spans="1:8" x14ac:dyDescent="0.3">
      <c r="A4" s="1">
        <v>2011</v>
      </c>
      <c r="B4" s="7">
        <v>53</v>
      </c>
      <c r="C4" s="7">
        <v>298</v>
      </c>
      <c r="D4" s="7">
        <v>146</v>
      </c>
      <c r="E4" s="7">
        <v>142</v>
      </c>
      <c r="F4" s="7">
        <v>204</v>
      </c>
      <c r="G4" s="7">
        <v>843</v>
      </c>
      <c r="H4" s="4"/>
    </row>
    <row r="5" spans="1:8" x14ac:dyDescent="0.3">
      <c r="A5" s="1">
        <v>2012</v>
      </c>
      <c r="B5" s="7">
        <v>40</v>
      </c>
      <c r="C5" s="7">
        <v>259</v>
      </c>
      <c r="D5" s="7">
        <v>153</v>
      </c>
      <c r="E5" s="7">
        <v>138</v>
      </c>
      <c r="F5" s="7">
        <v>188</v>
      </c>
      <c r="G5" s="7">
        <v>778</v>
      </c>
      <c r="H5" s="4"/>
    </row>
    <row r="6" spans="1:8" x14ac:dyDescent="0.3">
      <c r="A6" s="1">
        <v>2013</v>
      </c>
      <c r="B6" s="7">
        <v>33</v>
      </c>
      <c r="C6" s="7">
        <v>261</v>
      </c>
      <c r="D6" s="7">
        <v>133</v>
      </c>
      <c r="E6" s="7">
        <v>117</v>
      </c>
      <c r="F6" s="7">
        <v>208</v>
      </c>
      <c r="G6" s="7">
        <v>752</v>
      </c>
      <c r="H6" s="4"/>
    </row>
    <row r="7" spans="1:8" x14ac:dyDescent="0.3">
      <c r="A7" s="1">
        <v>2014</v>
      </c>
      <c r="B7" s="7">
        <v>44</v>
      </c>
      <c r="C7" s="7">
        <v>270</v>
      </c>
      <c r="D7" s="7">
        <v>126</v>
      </c>
      <c r="E7" s="7">
        <v>142</v>
      </c>
      <c r="F7" s="7">
        <v>207</v>
      </c>
      <c r="G7" s="7">
        <v>789</v>
      </c>
      <c r="H7" s="4"/>
    </row>
    <row r="8" spans="1:8" x14ac:dyDescent="0.3">
      <c r="A8" s="1">
        <v>2015</v>
      </c>
      <c r="B8" s="7">
        <v>43</v>
      </c>
      <c r="C8" s="7">
        <v>282</v>
      </c>
      <c r="D8" s="7">
        <v>132</v>
      </c>
      <c r="E8" s="7">
        <v>174</v>
      </c>
      <c r="F8" s="7">
        <v>244</v>
      </c>
      <c r="G8" s="7">
        <v>875</v>
      </c>
      <c r="H8" s="4"/>
    </row>
    <row r="9" spans="1:8" x14ac:dyDescent="0.3">
      <c r="A9" s="1">
        <v>2016</v>
      </c>
      <c r="B9" s="7">
        <v>39</v>
      </c>
      <c r="C9" s="7">
        <v>383</v>
      </c>
      <c r="D9" s="7">
        <v>103</v>
      </c>
      <c r="E9" s="7">
        <v>132</v>
      </c>
      <c r="F9" s="7">
        <v>147</v>
      </c>
      <c r="G9" s="7">
        <v>804</v>
      </c>
      <c r="H9" s="4"/>
    </row>
    <row r="10" spans="1:8" x14ac:dyDescent="0.3">
      <c r="A10" s="1">
        <v>2017</v>
      </c>
      <c r="B10" s="7">
        <v>27</v>
      </c>
      <c r="C10" s="7">
        <v>246</v>
      </c>
      <c r="D10" s="7">
        <v>88</v>
      </c>
      <c r="E10" s="7">
        <v>170</v>
      </c>
      <c r="F10" s="7">
        <v>138</v>
      </c>
      <c r="G10" s="7">
        <v>669</v>
      </c>
      <c r="H10" s="4"/>
    </row>
    <row r="11" spans="1:8" x14ac:dyDescent="0.3">
      <c r="A11" s="1">
        <v>2018</v>
      </c>
      <c r="B11" s="7">
        <v>38</v>
      </c>
      <c r="C11" s="7">
        <v>268</v>
      </c>
      <c r="D11" s="7">
        <v>77</v>
      </c>
      <c r="E11" s="7">
        <v>179</v>
      </c>
      <c r="F11" s="7">
        <v>139</v>
      </c>
      <c r="G11" s="7">
        <v>701</v>
      </c>
      <c r="H11" s="4"/>
    </row>
    <row r="12" spans="1:8" x14ac:dyDescent="0.3">
      <c r="A12" s="1">
        <v>2019</v>
      </c>
      <c r="B12" s="7">
        <v>47</v>
      </c>
      <c r="C12" s="7">
        <v>299</v>
      </c>
      <c r="D12" s="7">
        <v>63</v>
      </c>
      <c r="E12" s="7">
        <v>206</v>
      </c>
      <c r="F12" s="7">
        <v>176</v>
      </c>
      <c r="G12" s="7">
        <v>791</v>
      </c>
      <c r="H12" s="4"/>
    </row>
    <row r="13" spans="1:8" x14ac:dyDescent="0.3">
      <c r="A13" s="1">
        <v>2020</v>
      </c>
      <c r="B13" s="7">
        <v>49</v>
      </c>
      <c r="C13" s="7">
        <v>299</v>
      </c>
      <c r="D13" s="7">
        <v>71</v>
      </c>
      <c r="E13" s="7">
        <v>225</v>
      </c>
      <c r="F13" s="7">
        <v>138</v>
      </c>
      <c r="G13" s="7">
        <v>782</v>
      </c>
      <c r="H13" s="4"/>
    </row>
    <row r="14" spans="1:8" x14ac:dyDescent="0.3">
      <c r="A14" s="1">
        <v>2021</v>
      </c>
      <c r="B14" s="7">
        <v>66</v>
      </c>
      <c r="C14" s="7">
        <v>370</v>
      </c>
      <c r="D14" s="7">
        <v>55</v>
      </c>
      <c r="E14" s="7">
        <v>277</v>
      </c>
      <c r="F14" s="7">
        <v>158</v>
      </c>
      <c r="G14" s="7">
        <v>926</v>
      </c>
      <c r="H14" s="4"/>
    </row>
    <row r="15" spans="1:8" x14ac:dyDescent="0.3">
      <c r="A15" s="1">
        <v>2022</v>
      </c>
      <c r="B15" s="7">
        <v>59</v>
      </c>
      <c r="C15" s="7">
        <v>297</v>
      </c>
      <c r="D15" s="7">
        <v>60</v>
      </c>
      <c r="E15" s="7">
        <v>271</v>
      </c>
      <c r="F15" s="7">
        <v>126</v>
      </c>
      <c r="G15" s="7">
        <v>813</v>
      </c>
      <c r="H15" s="4"/>
    </row>
    <row r="16" spans="1:8" x14ac:dyDescent="0.3">
      <c r="A16" s="1">
        <v>2023</v>
      </c>
      <c r="B16" s="7">
        <v>51</v>
      </c>
      <c r="C16" s="7">
        <v>257</v>
      </c>
      <c r="D16" s="7">
        <v>94</v>
      </c>
      <c r="E16" s="7">
        <v>222</v>
      </c>
      <c r="F16" s="7">
        <v>70</v>
      </c>
      <c r="G16" s="7">
        <v>694</v>
      </c>
      <c r="H16" s="4"/>
    </row>
    <row r="17" spans="1:1" x14ac:dyDescent="0.3">
      <c r="A17" s="10" t="s">
        <v>105</v>
      </c>
    </row>
    <row r="18" spans="1:1" x14ac:dyDescent="0.3">
      <c r="A18" s="10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A7AF-C754-4ACB-8111-8E91DBF01150}">
  <dimension ref="A1:M19"/>
  <sheetViews>
    <sheetView showGridLines="0" workbookViewId="0"/>
  </sheetViews>
  <sheetFormatPr baseColWidth="10" defaultColWidth="11.5703125" defaultRowHeight="15.75" x14ac:dyDescent="0.3"/>
  <cols>
    <col min="1" max="1" width="8" style="2" bestFit="1" customWidth="1"/>
    <col min="2" max="2" width="13.5703125" style="2" bestFit="1" customWidth="1"/>
    <col min="3" max="4" width="8.85546875" style="2" bestFit="1" customWidth="1"/>
    <col min="5" max="5" width="14.7109375" style="2" bestFit="1" customWidth="1"/>
    <col min="6" max="6" width="10.85546875" style="2" bestFit="1" customWidth="1"/>
    <col min="7" max="7" width="13.28515625" style="2" bestFit="1" customWidth="1"/>
    <col min="8" max="8" width="13.5703125" style="2" bestFit="1" customWidth="1"/>
    <col min="9" max="10" width="8.85546875" style="2" bestFit="1" customWidth="1"/>
    <col min="11" max="11" width="16.85546875" style="2" bestFit="1" customWidth="1"/>
    <col min="12" max="12" width="10.85546875" style="2" bestFit="1" customWidth="1"/>
    <col min="13" max="13" width="13.28515625" style="2" bestFit="1" customWidth="1"/>
    <col min="14" max="16384" width="11.5703125" style="2"/>
  </cols>
  <sheetData>
    <row r="1" spans="1:13" x14ac:dyDescent="0.3">
      <c r="A1" s="6" t="s">
        <v>12</v>
      </c>
    </row>
    <row r="2" spans="1:13" x14ac:dyDescent="0.3">
      <c r="A2" s="6"/>
      <c r="H2" s="26" t="s">
        <v>14</v>
      </c>
      <c r="I2" s="26"/>
      <c r="J2" s="26"/>
      <c r="K2" s="26"/>
      <c r="L2" s="26"/>
      <c r="M2" s="26"/>
    </row>
    <row r="3" spans="1:13" ht="47.25" x14ac:dyDescent="0.3">
      <c r="A3" s="13" t="s">
        <v>11</v>
      </c>
      <c r="B3" s="13" t="s">
        <v>3</v>
      </c>
      <c r="C3" s="13" t="s">
        <v>4</v>
      </c>
      <c r="D3" s="14" t="s">
        <v>6</v>
      </c>
      <c r="E3" s="14" t="s">
        <v>24</v>
      </c>
      <c r="F3" s="13" t="s">
        <v>5</v>
      </c>
      <c r="G3" s="13" t="s">
        <v>1</v>
      </c>
      <c r="H3" s="13" t="s">
        <v>3</v>
      </c>
      <c r="I3" s="13" t="s">
        <v>4</v>
      </c>
      <c r="J3" s="14" t="s">
        <v>6</v>
      </c>
      <c r="K3" s="14" t="s">
        <v>7</v>
      </c>
      <c r="L3" s="13" t="s">
        <v>5</v>
      </c>
      <c r="M3" s="13" t="s">
        <v>1</v>
      </c>
    </row>
    <row r="4" spans="1:13" x14ac:dyDescent="0.3">
      <c r="A4" s="1">
        <v>2010</v>
      </c>
      <c r="B4" s="7">
        <v>27</v>
      </c>
      <c r="C4" s="7">
        <v>545</v>
      </c>
      <c r="D4" s="7">
        <v>122</v>
      </c>
      <c r="E4" s="7">
        <v>82</v>
      </c>
      <c r="F4" s="7">
        <v>147</v>
      </c>
      <c r="G4" s="7">
        <v>923</v>
      </c>
      <c r="H4" s="9">
        <v>0.49090909090909091</v>
      </c>
      <c r="I4" s="9">
        <v>0.63967136150234738</v>
      </c>
      <c r="J4" s="9">
        <v>0.50622406639004147</v>
      </c>
      <c r="K4" s="9">
        <v>0.61194029850746268</v>
      </c>
      <c r="L4" s="9">
        <v>0.48039215686274511</v>
      </c>
      <c r="M4" s="9">
        <v>0.58123425692695219</v>
      </c>
    </row>
    <row r="5" spans="1:13" x14ac:dyDescent="0.3">
      <c r="A5" s="1">
        <v>2011</v>
      </c>
      <c r="B5" s="7">
        <v>20</v>
      </c>
      <c r="C5" s="7">
        <v>542</v>
      </c>
      <c r="D5" s="7">
        <v>135</v>
      </c>
      <c r="E5" s="7">
        <v>76</v>
      </c>
      <c r="F5" s="7">
        <v>126</v>
      </c>
      <c r="G5" s="7">
        <v>899</v>
      </c>
      <c r="H5" s="9">
        <v>0.42553191489361702</v>
      </c>
      <c r="I5" s="9">
        <v>0.61801596351197263</v>
      </c>
      <c r="J5" s="9">
        <v>0.52325581395348841</v>
      </c>
      <c r="K5" s="9">
        <v>0.58914728682170547</v>
      </c>
      <c r="L5" s="9">
        <v>0.45652173913043476</v>
      </c>
      <c r="M5" s="9">
        <v>0.56647763074984248</v>
      </c>
    </row>
    <row r="6" spans="1:13" x14ac:dyDescent="0.3">
      <c r="A6" s="1">
        <v>2012</v>
      </c>
      <c r="B6" s="7">
        <v>27</v>
      </c>
      <c r="C6" s="7">
        <v>548</v>
      </c>
      <c r="D6" s="7">
        <v>148</v>
      </c>
      <c r="E6" s="7">
        <v>62</v>
      </c>
      <c r="F6" s="7">
        <v>176</v>
      </c>
      <c r="G6" s="7">
        <v>961</v>
      </c>
      <c r="H6" s="9">
        <v>0.58695652173913049</v>
      </c>
      <c r="I6" s="9">
        <v>0.61920903954802264</v>
      </c>
      <c r="J6" s="9">
        <v>0.54014598540145986</v>
      </c>
      <c r="K6" s="9">
        <v>0.51239669421487599</v>
      </c>
      <c r="L6" s="9">
        <v>0.5161290322580645</v>
      </c>
      <c r="M6" s="9">
        <v>0.57648470305938815</v>
      </c>
    </row>
    <row r="7" spans="1:13" x14ac:dyDescent="0.3">
      <c r="A7" s="1">
        <v>2013</v>
      </c>
      <c r="B7" s="7">
        <v>31</v>
      </c>
      <c r="C7" s="7">
        <v>580</v>
      </c>
      <c r="D7" s="7">
        <v>191</v>
      </c>
      <c r="E7" s="7">
        <v>90</v>
      </c>
      <c r="F7" s="7">
        <v>200</v>
      </c>
      <c r="G7" s="7">
        <v>1092</v>
      </c>
      <c r="H7" s="9">
        <v>0.53448275862068961</v>
      </c>
      <c r="I7" s="9">
        <v>0.6430155210643016</v>
      </c>
      <c r="J7" s="9">
        <v>0.61022364217252401</v>
      </c>
      <c r="K7" s="9">
        <v>0.58823529411764708</v>
      </c>
      <c r="L7" s="9">
        <v>0.44843049327354262</v>
      </c>
      <c r="M7" s="9">
        <v>0.58333333333333337</v>
      </c>
    </row>
    <row r="8" spans="1:13" x14ac:dyDescent="0.3">
      <c r="A8" s="1">
        <v>2014</v>
      </c>
      <c r="B8" s="7">
        <v>36</v>
      </c>
      <c r="C8" s="7">
        <v>500</v>
      </c>
      <c r="D8" s="7">
        <v>190</v>
      </c>
      <c r="E8" s="7">
        <v>75</v>
      </c>
      <c r="F8" s="7">
        <v>215</v>
      </c>
      <c r="G8" s="7">
        <v>1016</v>
      </c>
      <c r="H8" s="9">
        <v>0.61016949152542377</v>
      </c>
      <c r="I8" s="9">
        <v>0.61728395061728392</v>
      </c>
      <c r="J8" s="9">
        <v>0.57926829268292679</v>
      </c>
      <c r="K8" s="9">
        <v>0.65217391304347827</v>
      </c>
      <c r="L8" s="9">
        <v>0.53217821782178221</v>
      </c>
      <c r="M8" s="9">
        <v>0.59207459207459212</v>
      </c>
    </row>
    <row r="9" spans="1:13" x14ac:dyDescent="0.3">
      <c r="A9" s="1">
        <v>2015</v>
      </c>
      <c r="B9" s="7">
        <v>22</v>
      </c>
      <c r="C9" s="7">
        <v>506</v>
      </c>
      <c r="D9" s="7">
        <v>159</v>
      </c>
      <c r="E9" s="7">
        <v>69</v>
      </c>
      <c r="F9" s="7">
        <v>218</v>
      </c>
      <c r="G9" s="7">
        <v>974</v>
      </c>
      <c r="H9" s="9">
        <v>0.70967741935483875</v>
      </c>
      <c r="I9" s="9">
        <v>0.61933904528763772</v>
      </c>
      <c r="J9" s="9">
        <v>0.58888888888888891</v>
      </c>
      <c r="K9" s="9">
        <v>0.56557377049180324</v>
      </c>
      <c r="L9" s="9">
        <v>0.56919060052219317</v>
      </c>
      <c r="M9" s="9">
        <v>0.60012322858903266</v>
      </c>
    </row>
    <row r="10" spans="1:13" x14ac:dyDescent="0.3">
      <c r="A10" s="1">
        <v>2016</v>
      </c>
      <c r="B10" s="7">
        <v>29</v>
      </c>
      <c r="C10" s="7">
        <v>596</v>
      </c>
      <c r="D10" s="7">
        <v>181</v>
      </c>
      <c r="E10" s="7">
        <v>84</v>
      </c>
      <c r="F10" s="7">
        <v>221</v>
      </c>
      <c r="G10" s="7">
        <v>1111</v>
      </c>
      <c r="H10" s="9">
        <v>0.54716981132075471</v>
      </c>
      <c r="I10" s="9">
        <v>0.60262891809909003</v>
      </c>
      <c r="J10" s="9">
        <v>0.59933774834437081</v>
      </c>
      <c r="K10" s="9">
        <v>0.61313868613138689</v>
      </c>
      <c r="L10" s="9">
        <v>0.57702349869451697</v>
      </c>
      <c r="M10" s="9">
        <v>0.59603004291845496</v>
      </c>
    </row>
    <row r="11" spans="1:13" x14ac:dyDescent="0.3">
      <c r="A11" s="1">
        <v>2017</v>
      </c>
      <c r="B11" s="7">
        <v>32</v>
      </c>
      <c r="C11" s="7">
        <v>633</v>
      </c>
      <c r="D11" s="7">
        <v>199</v>
      </c>
      <c r="E11" s="7">
        <v>95</v>
      </c>
      <c r="F11" s="7">
        <v>196</v>
      </c>
      <c r="G11" s="7">
        <v>1155</v>
      </c>
      <c r="H11" s="9">
        <v>0.5423728813559322</v>
      </c>
      <c r="I11" s="9">
        <v>0.64923076923076928</v>
      </c>
      <c r="J11" s="9">
        <v>0.60486322188449848</v>
      </c>
      <c r="K11" s="9">
        <v>0.52486187845303867</v>
      </c>
      <c r="L11" s="9">
        <v>0.550561797752809</v>
      </c>
      <c r="M11" s="9">
        <v>0.60789473684210527</v>
      </c>
    </row>
    <row r="12" spans="1:13" x14ac:dyDescent="0.3">
      <c r="A12" s="1">
        <v>2018</v>
      </c>
      <c r="B12" s="7">
        <v>41</v>
      </c>
      <c r="C12" s="7">
        <v>642</v>
      </c>
      <c r="D12" s="7">
        <v>181</v>
      </c>
      <c r="E12" s="7">
        <v>96</v>
      </c>
      <c r="F12" s="7">
        <v>204</v>
      </c>
      <c r="G12" s="7">
        <v>1164</v>
      </c>
      <c r="H12" s="9">
        <v>0.6029411764705882</v>
      </c>
      <c r="I12" s="9">
        <v>0.65577119509703774</v>
      </c>
      <c r="J12" s="9">
        <v>0.61564625850340138</v>
      </c>
      <c r="K12" s="9">
        <v>0.54545454545454541</v>
      </c>
      <c r="L12" s="9">
        <v>0.53543307086614178</v>
      </c>
      <c r="M12" s="9">
        <v>0.61327713382507898</v>
      </c>
    </row>
    <row r="13" spans="1:13" x14ac:dyDescent="0.3">
      <c r="A13" s="1">
        <v>2019</v>
      </c>
      <c r="B13" s="7">
        <v>31</v>
      </c>
      <c r="C13" s="7">
        <v>650</v>
      </c>
      <c r="D13" s="7">
        <v>176</v>
      </c>
      <c r="E13" s="7">
        <v>122</v>
      </c>
      <c r="F13" s="7">
        <v>232</v>
      </c>
      <c r="G13" s="7">
        <v>1211</v>
      </c>
      <c r="H13" s="9">
        <v>0.50819672131147542</v>
      </c>
      <c r="I13" s="9">
        <v>0.68421052631578949</v>
      </c>
      <c r="J13" s="9">
        <v>0.61971830985915488</v>
      </c>
      <c r="K13" s="9">
        <v>0.62244897959183676</v>
      </c>
      <c r="L13" s="9">
        <v>0.56174334140435833</v>
      </c>
      <c r="M13" s="9">
        <v>0.63602941176470584</v>
      </c>
    </row>
    <row r="14" spans="1:13" x14ac:dyDescent="0.3">
      <c r="A14" s="1">
        <v>2020</v>
      </c>
      <c r="B14" s="7">
        <v>33</v>
      </c>
      <c r="C14" s="7">
        <v>622</v>
      </c>
      <c r="D14" s="7">
        <v>187</v>
      </c>
      <c r="E14" s="7">
        <v>135</v>
      </c>
      <c r="F14" s="7">
        <v>197</v>
      </c>
      <c r="G14" s="7">
        <v>1174</v>
      </c>
      <c r="H14" s="9">
        <v>0.57894736842105265</v>
      </c>
      <c r="I14" s="9">
        <v>0.66738197424892709</v>
      </c>
      <c r="J14" s="9">
        <v>0.64930555555555558</v>
      </c>
      <c r="K14" s="9">
        <v>0.63380281690140849</v>
      </c>
      <c r="L14" s="9">
        <v>0.62145110410094639</v>
      </c>
      <c r="M14" s="9">
        <v>0.64969562811289427</v>
      </c>
    </row>
    <row r="15" spans="1:13" x14ac:dyDescent="0.3">
      <c r="A15" s="1">
        <v>2021</v>
      </c>
      <c r="B15" s="7">
        <v>45</v>
      </c>
      <c r="C15" s="7">
        <v>643</v>
      </c>
      <c r="D15" s="7">
        <v>149</v>
      </c>
      <c r="E15" s="7">
        <v>142</v>
      </c>
      <c r="F15" s="7">
        <v>205</v>
      </c>
      <c r="G15" s="7">
        <v>1184</v>
      </c>
      <c r="H15" s="9">
        <v>0.54216867469879515</v>
      </c>
      <c r="I15" s="9">
        <v>0.64949494949494946</v>
      </c>
      <c r="J15" s="9">
        <v>0.61825726141078841</v>
      </c>
      <c r="K15" s="9">
        <v>0.59414225941422594</v>
      </c>
      <c r="L15" s="9">
        <v>0.55706521739130432</v>
      </c>
      <c r="M15" s="9">
        <v>0.61634565330557001</v>
      </c>
    </row>
    <row r="16" spans="1:13" x14ac:dyDescent="0.3">
      <c r="A16" s="1">
        <v>2022</v>
      </c>
      <c r="B16" s="7">
        <v>40</v>
      </c>
      <c r="C16" s="7">
        <v>638</v>
      </c>
      <c r="D16" s="7">
        <v>204</v>
      </c>
      <c r="E16" s="7">
        <v>126</v>
      </c>
      <c r="F16" s="7">
        <v>195</v>
      </c>
      <c r="G16" s="7">
        <v>1203</v>
      </c>
      <c r="H16" s="9">
        <v>0.5</v>
      </c>
      <c r="I16" s="9">
        <v>0.65773195876288659</v>
      </c>
      <c r="J16" s="9">
        <v>0.63749999999999996</v>
      </c>
      <c r="K16" s="9">
        <v>0.51851851851851849</v>
      </c>
      <c r="L16" s="9">
        <v>0.56851311953352768</v>
      </c>
      <c r="M16" s="9">
        <v>0.61503067484662577</v>
      </c>
    </row>
    <row r="17" spans="1:13" x14ac:dyDescent="0.3">
      <c r="A17" s="1">
        <v>2023</v>
      </c>
      <c r="B17" s="7">
        <v>45</v>
      </c>
      <c r="C17" s="7">
        <v>671</v>
      </c>
      <c r="D17" s="7">
        <v>234</v>
      </c>
      <c r="E17" s="7">
        <v>104</v>
      </c>
      <c r="F17" s="7">
        <v>148</v>
      </c>
      <c r="G17" s="7">
        <v>1202</v>
      </c>
      <c r="H17" s="9">
        <v>0.5056179775280899</v>
      </c>
      <c r="I17" s="9">
        <v>0.64457252641690677</v>
      </c>
      <c r="J17" s="9">
        <v>0.51541850220264318</v>
      </c>
      <c r="K17" s="9">
        <v>0.54166666666666663</v>
      </c>
      <c r="L17" s="9">
        <v>0.53046594982078854</v>
      </c>
      <c r="M17" s="9">
        <v>0.58491484184914844</v>
      </c>
    </row>
    <row r="18" spans="1:13" x14ac:dyDescent="0.3">
      <c r="A18" s="10" t="s">
        <v>105</v>
      </c>
      <c r="B18" s="10"/>
    </row>
    <row r="19" spans="1:13" x14ac:dyDescent="0.3">
      <c r="A19" s="10" t="s">
        <v>21</v>
      </c>
    </row>
  </sheetData>
  <mergeCells count="1">
    <mergeCell ref="H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783D-8D88-4153-BF92-57CD60F1CCF1}">
  <dimension ref="A1:M19"/>
  <sheetViews>
    <sheetView showGridLines="0" workbookViewId="0"/>
  </sheetViews>
  <sheetFormatPr baseColWidth="10" defaultColWidth="11.5703125" defaultRowHeight="15.75" x14ac:dyDescent="0.3"/>
  <cols>
    <col min="1" max="1" width="8" style="2" bestFit="1" customWidth="1"/>
    <col min="2" max="2" width="13.5703125" style="2" bestFit="1" customWidth="1"/>
    <col min="3" max="4" width="8.85546875" style="2" bestFit="1" customWidth="1"/>
    <col min="5" max="5" width="14.7109375" style="2" bestFit="1" customWidth="1"/>
    <col min="6" max="6" width="10.85546875" style="2" bestFit="1" customWidth="1"/>
    <col min="7" max="7" width="13.28515625" style="2" bestFit="1" customWidth="1"/>
    <col min="8" max="8" width="13.5703125" style="2" bestFit="1" customWidth="1"/>
    <col min="9" max="10" width="8.85546875" style="2" bestFit="1" customWidth="1"/>
    <col min="11" max="11" width="16.85546875" style="2" bestFit="1" customWidth="1"/>
    <col min="12" max="12" width="10.85546875" style="2" bestFit="1" customWidth="1"/>
    <col min="13" max="13" width="13.28515625" style="2" bestFit="1" customWidth="1"/>
    <col min="14" max="16384" width="11.5703125" style="2"/>
  </cols>
  <sheetData>
    <row r="1" spans="1:13" x14ac:dyDescent="0.3">
      <c r="A1" s="6" t="s">
        <v>13</v>
      </c>
    </row>
    <row r="2" spans="1:13" x14ac:dyDescent="0.3">
      <c r="A2" s="6"/>
      <c r="H2" s="26" t="s">
        <v>14</v>
      </c>
      <c r="I2" s="26"/>
      <c r="J2" s="26"/>
      <c r="K2" s="26"/>
      <c r="L2" s="26"/>
      <c r="M2" s="26"/>
    </row>
    <row r="3" spans="1:13" ht="47.25" x14ac:dyDescent="0.3">
      <c r="A3" s="13" t="s">
        <v>11</v>
      </c>
      <c r="B3" s="13" t="s">
        <v>3</v>
      </c>
      <c r="C3" s="13" t="s">
        <v>4</v>
      </c>
      <c r="D3" s="14" t="s">
        <v>6</v>
      </c>
      <c r="E3" s="14" t="s">
        <v>24</v>
      </c>
      <c r="F3" s="13" t="s">
        <v>5</v>
      </c>
      <c r="G3" s="13" t="s">
        <v>1</v>
      </c>
      <c r="H3" s="13" t="s">
        <v>3</v>
      </c>
      <c r="I3" s="13" t="s">
        <v>4</v>
      </c>
      <c r="J3" s="14" t="s">
        <v>6</v>
      </c>
      <c r="K3" s="14" t="s">
        <v>7</v>
      </c>
      <c r="L3" s="13" t="s">
        <v>5</v>
      </c>
      <c r="M3" s="13" t="s">
        <v>1</v>
      </c>
    </row>
    <row r="4" spans="1:13" x14ac:dyDescent="0.3">
      <c r="A4" s="1">
        <v>2010</v>
      </c>
      <c r="B4" s="7">
        <v>21</v>
      </c>
      <c r="C4" s="7">
        <v>109</v>
      </c>
      <c r="D4" s="7">
        <v>44</v>
      </c>
      <c r="E4" s="7">
        <v>77</v>
      </c>
      <c r="F4" s="7">
        <v>116</v>
      </c>
      <c r="G4" s="7">
        <v>367</v>
      </c>
      <c r="H4" s="9">
        <v>0.51219512195121952</v>
      </c>
      <c r="I4" s="9">
        <v>0.36212624584717606</v>
      </c>
      <c r="J4" s="9">
        <v>0.34920634920634919</v>
      </c>
      <c r="K4" s="9">
        <v>0.53472222222222221</v>
      </c>
      <c r="L4" s="9">
        <v>0.43122676579925651</v>
      </c>
      <c r="M4" s="9">
        <v>0.41657207718501704</v>
      </c>
    </row>
    <row r="5" spans="1:13" x14ac:dyDescent="0.3">
      <c r="A5" s="1">
        <v>2011</v>
      </c>
      <c r="B5" s="7">
        <v>30</v>
      </c>
      <c r="C5" s="7">
        <v>135</v>
      </c>
      <c r="D5" s="7">
        <v>52</v>
      </c>
      <c r="E5" s="7">
        <v>63</v>
      </c>
      <c r="F5" s="7">
        <v>91</v>
      </c>
      <c r="G5" s="7">
        <v>371</v>
      </c>
      <c r="H5" s="9">
        <v>0.56603773584905659</v>
      </c>
      <c r="I5" s="9">
        <v>0.45302013422818793</v>
      </c>
      <c r="J5" s="9">
        <v>0.35616438356164382</v>
      </c>
      <c r="K5" s="9">
        <v>0.44366197183098594</v>
      </c>
      <c r="L5" s="9">
        <v>0.44607843137254904</v>
      </c>
      <c r="M5" s="9">
        <v>0.44009489916963229</v>
      </c>
    </row>
    <row r="6" spans="1:13" x14ac:dyDescent="0.3">
      <c r="A6" s="1">
        <v>2012</v>
      </c>
      <c r="B6" s="7">
        <v>10</v>
      </c>
      <c r="C6" s="7">
        <v>115</v>
      </c>
      <c r="D6" s="7">
        <v>50</v>
      </c>
      <c r="E6" s="7">
        <v>84</v>
      </c>
      <c r="F6" s="7">
        <v>84</v>
      </c>
      <c r="G6" s="7">
        <v>343</v>
      </c>
      <c r="H6" s="9">
        <v>0.25</v>
      </c>
      <c r="I6" s="9">
        <v>0.44401544401544402</v>
      </c>
      <c r="J6" s="9">
        <v>0.32679738562091504</v>
      </c>
      <c r="K6" s="9">
        <v>0.60869565217391308</v>
      </c>
      <c r="L6" s="9">
        <v>0.44680851063829785</v>
      </c>
      <c r="M6" s="9">
        <v>0.44087403598971725</v>
      </c>
    </row>
    <row r="7" spans="1:13" x14ac:dyDescent="0.3">
      <c r="A7" s="1">
        <v>2013</v>
      </c>
      <c r="B7" s="7">
        <v>13</v>
      </c>
      <c r="C7" s="7">
        <v>116</v>
      </c>
      <c r="D7" s="7">
        <v>51</v>
      </c>
      <c r="E7" s="7">
        <v>55</v>
      </c>
      <c r="F7" s="7">
        <v>99</v>
      </c>
      <c r="G7" s="7">
        <v>334</v>
      </c>
      <c r="H7" s="9">
        <v>0.39393939393939392</v>
      </c>
      <c r="I7" s="9">
        <v>0.44444444444444442</v>
      </c>
      <c r="J7" s="9">
        <v>0.38345864661654133</v>
      </c>
      <c r="K7" s="9">
        <v>0.47008547008547008</v>
      </c>
      <c r="L7" s="9">
        <v>0.47596153846153844</v>
      </c>
      <c r="M7" s="9">
        <v>0.44414893617021278</v>
      </c>
    </row>
    <row r="8" spans="1:13" x14ac:dyDescent="0.3">
      <c r="A8" s="1">
        <v>2014</v>
      </c>
      <c r="B8" s="7">
        <v>20</v>
      </c>
      <c r="C8" s="7">
        <v>124</v>
      </c>
      <c r="D8" s="7">
        <v>46</v>
      </c>
      <c r="E8" s="7">
        <v>82</v>
      </c>
      <c r="F8" s="7">
        <v>106</v>
      </c>
      <c r="G8" s="7">
        <v>378</v>
      </c>
      <c r="H8" s="9">
        <v>0.45454545454545453</v>
      </c>
      <c r="I8" s="9">
        <v>0.45925925925925926</v>
      </c>
      <c r="J8" s="9">
        <v>0.36507936507936506</v>
      </c>
      <c r="K8" s="9">
        <v>0.57746478873239437</v>
      </c>
      <c r="L8" s="9">
        <v>0.51207729468599039</v>
      </c>
      <c r="M8" s="9">
        <v>0.47908745247148288</v>
      </c>
    </row>
    <row r="9" spans="1:13" x14ac:dyDescent="0.3">
      <c r="A9" s="1">
        <v>2015</v>
      </c>
      <c r="B9" s="7">
        <v>19</v>
      </c>
      <c r="C9" s="7">
        <v>128</v>
      </c>
      <c r="D9" s="7">
        <v>52</v>
      </c>
      <c r="E9" s="7">
        <v>92</v>
      </c>
      <c r="F9" s="7">
        <v>109</v>
      </c>
      <c r="G9" s="7">
        <v>400</v>
      </c>
      <c r="H9" s="9">
        <v>0.44186046511627908</v>
      </c>
      <c r="I9" s="9">
        <v>0.45390070921985815</v>
      </c>
      <c r="J9" s="9">
        <v>0.39393939393939392</v>
      </c>
      <c r="K9" s="9">
        <v>0.52873563218390807</v>
      </c>
      <c r="L9" s="9">
        <v>0.44672131147540983</v>
      </c>
      <c r="M9" s="9">
        <v>0.45714285714285713</v>
      </c>
    </row>
    <row r="10" spans="1:13" x14ac:dyDescent="0.3">
      <c r="A10" s="1">
        <v>2016</v>
      </c>
      <c r="B10" s="7">
        <v>18</v>
      </c>
      <c r="C10" s="7">
        <v>191</v>
      </c>
      <c r="D10" s="7">
        <v>43</v>
      </c>
      <c r="E10" s="7">
        <v>83</v>
      </c>
      <c r="F10" s="7">
        <v>78</v>
      </c>
      <c r="G10" s="7">
        <v>413</v>
      </c>
      <c r="H10" s="9">
        <v>0.46153846153846156</v>
      </c>
      <c r="I10" s="9">
        <v>0.49869451697127937</v>
      </c>
      <c r="J10" s="9">
        <v>0.41747572815533979</v>
      </c>
      <c r="K10" s="9">
        <v>0.62878787878787878</v>
      </c>
      <c r="L10" s="9">
        <v>0.53061224489795922</v>
      </c>
      <c r="M10" s="9">
        <v>0.51368159203980102</v>
      </c>
    </row>
    <row r="11" spans="1:13" x14ac:dyDescent="0.3">
      <c r="A11" s="1">
        <v>2017</v>
      </c>
      <c r="B11" s="7">
        <v>11</v>
      </c>
      <c r="C11" s="7">
        <v>113</v>
      </c>
      <c r="D11" s="7">
        <v>39</v>
      </c>
      <c r="E11" s="7">
        <v>95</v>
      </c>
      <c r="F11" s="7">
        <v>64</v>
      </c>
      <c r="G11" s="7">
        <v>322</v>
      </c>
      <c r="H11" s="9">
        <v>0.40740740740740738</v>
      </c>
      <c r="I11" s="9">
        <v>0.45934959349593496</v>
      </c>
      <c r="J11" s="9">
        <v>0.44318181818181818</v>
      </c>
      <c r="K11" s="9">
        <v>0.55882352941176472</v>
      </c>
      <c r="L11" s="9">
        <v>0.46376811594202899</v>
      </c>
      <c r="M11" s="9">
        <v>0.48131539611360241</v>
      </c>
    </row>
    <row r="12" spans="1:13" x14ac:dyDescent="0.3">
      <c r="A12" s="1">
        <v>2018</v>
      </c>
      <c r="B12" s="7">
        <v>16</v>
      </c>
      <c r="C12" s="7">
        <v>119</v>
      </c>
      <c r="D12" s="7">
        <v>33</v>
      </c>
      <c r="E12" s="7">
        <v>102</v>
      </c>
      <c r="F12" s="7">
        <v>57</v>
      </c>
      <c r="G12" s="7">
        <v>327</v>
      </c>
      <c r="H12" s="9">
        <v>0.42105263157894735</v>
      </c>
      <c r="I12" s="9">
        <v>0.44402985074626866</v>
      </c>
      <c r="J12" s="9">
        <v>0.42857142857142855</v>
      </c>
      <c r="K12" s="9">
        <v>0.56983240223463683</v>
      </c>
      <c r="L12" s="9">
        <v>0.41007194244604317</v>
      </c>
      <c r="M12" s="9">
        <v>0.46647646219686162</v>
      </c>
    </row>
    <row r="13" spans="1:13" x14ac:dyDescent="0.3">
      <c r="A13" s="1">
        <v>2019</v>
      </c>
      <c r="B13" s="7">
        <v>21</v>
      </c>
      <c r="C13" s="7">
        <v>140</v>
      </c>
      <c r="D13" s="7">
        <v>34</v>
      </c>
      <c r="E13" s="7">
        <v>109</v>
      </c>
      <c r="F13" s="7">
        <v>76</v>
      </c>
      <c r="G13" s="7">
        <v>380</v>
      </c>
      <c r="H13" s="9">
        <v>0.44680851063829785</v>
      </c>
      <c r="I13" s="9">
        <v>0.4682274247491639</v>
      </c>
      <c r="J13" s="9">
        <v>0.53968253968253965</v>
      </c>
      <c r="K13" s="9">
        <v>0.529126213592233</v>
      </c>
      <c r="L13" s="9">
        <v>0.43181818181818182</v>
      </c>
      <c r="M13" s="9">
        <v>0.48040455120101139</v>
      </c>
    </row>
    <row r="14" spans="1:13" x14ac:dyDescent="0.3">
      <c r="A14" s="1">
        <v>2020</v>
      </c>
      <c r="B14" s="7">
        <v>16</v>
      </c>
      <c r="C14" s="7">
        <v>152</v>
      </c>
      <c r="D14" s="7">
        <v>41</v>
      </c>
      <c r="E14" s="7">
        <v>133</v>
      </c>
      <c r="F14" s="7">
        <v>56</v>
      </c>
      <c r="G14" s="7">
        <v>398</v>
      </c>
      <c r="H14" s="9">
        <v>0.32653061224489793</v>
      </c>
      <c r="I14" s="9">
        <v>0.50836120401337792</v>
      </c>
      <c r="J14" s="9">
        <v>0.57746478873239437</v>
      </c>
      <c r="K14" s="9">
        <v>0.59111111111111114</v>
      </c>
      <c r="L14" s="9">
        <v>0.40579710144927539</v>
      </c>
      <c r="M14" s="9">
        <v>0.50895140664961636</v>
      </c>
    </row>
    <row r="15" spans="1:13" x14ac:dyDescent="0.3">
      <c r="A15" s="1">
        <v>2021</v>
      </c>
      <c r="B15" s="7">
        <v>26</v>
      </c>
      <c r="C15" s="7">
        <v>170</v>
      </c>
      <c r="D15" s="7">
        <v>27</v>
      </c>
      <c r="E15" s="7">
        <v>144</v>
      </c>
      <c r="F15" s="7">
        <v>76</v>
      </c>
      <c r="G15" s="7">
        <v>443</v>
      </c>
      <c r="H15" s="9">
        <v>0.39393939393939392</v>
      </c>
      <c r="I15" s="9">
        <v>0.45945945945945948</v>
      </c>
      <c r="J15" s="9">
        <v>0.49090909090909091</v>
      </c>
      <c r="K15" s="9">
        <v>0.51985559566786999</v>
      </c>
      <c r="L15" s="9">
        <v>0.48101265822784811</v>
      </c>
      <c r="M15" s="9">
        <v>0.47840172786177104</v>
      </c>
    </row>
    <row r="16" spans="1:13" x14ac:dyDescent="0.3">
      <c r="A16" s="1">
        <v>2022</v>
      </c>
      <c r="B16" s="7">
        <v>29</v>
      </c>
      <c r="C16" s="7">
        <v>144</v>
      </c>
      <c r="D16" s="7">
        <v>29</v>
      </c>
      <c r="E16" s="7">
        <v>153</v>
      </c>
      <c r="F16" s="7">
        <v>61</v>
      </c>
      <c r="G16" s="7">
        <v>416</v>
      </c>
      <c r="H16" s="9">
        <v>0.49152542372881358</v>
      </c>
      <c r="I16" s="9">
        <v>0.48484848484848486</v>
      </c>
      <c r="J16" s="9">
        <v>0.48333333333333334</v>
      </c>
      <c r="K16" s="9">
        <v>0.56457564575645758</v>
      </c>
      <c r="L16" s="9">
        <v>0.48412698412698413</v>
      </c>
      <c r="M16" s="9">
        <v>0.51168511685116846</v>
      </c>
    </row>
    <row r="17" spans="1:13" x14ac:dyDescent="0.3">
      <c r="A17" s="1">
        <v>2023</v>
      </c>
      <c r="B17" s="7">
        <v>22</v>
      </c>
      <c r="C17" s="7">
        <v>120</v>
      </c>
      <c r="D17" s="7">
        <v>36</v>
      </c>
      <c r="E17" s="7">
        <v>103</v>
      </c>
      <c r="F17" s="7">
        <v>37</v>
      </c>
      <c r="G17" s="7">
        <v>318</v>
      </c>
      <c r="H17" s="9">
        <v>0.43137254901960786</v>
      </c>
      <c r="I17" s="9">
        <v>0.46692607003891051</v>
      </c>
      <c r="J17" s="9">
        <v>0.38297872340425532</v>
      </c>
      <c r="K17" s="9">
        <v>0.46396396396396394</v>
      </c>
      <c r="L17" s="9">
        <v>0.52857142857142858</v>
      </c>
      <c r="M17" s="9">
        <v>0.45821325648414984</v>
      </c>
    </row>
    <row r="18" spans="1:13" x14ac:dyDescent="0.3">
      <c r="A18" s="10" t="s">
        <v>105</v>
      </c>
      <c r="M18" s="8"/>
    </row>
    <row r="19" spans="1:13" x14ac:dyDescent="0.3">
      <c r="A19" s="10" t="s">
        <v>22</v>
      </c>
      <c r="M19" s="8"/>
    </row>
  </sheetData>
  <mergeCells count="1">
    <mergeCell ref="H2:M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AA4B-7C3C-437F-AE76-F9FF8E738040}">
  <dimension ref="A1:H11"/>
  <sheetViews>
    <sheetView showGridLines="0" workbookViewId="0"/>
  </sheetViews>
  <sheetFormatPr baseColWidth="10" defaultColWidth="11.42578125" defaultRowHeight="15.75" x14ac:dyDescent="0.3"/>
  <cols>
    <col min="1" max="1" width="21.28515625" style="2" customWidth="1"/>
    <col min="2" max="2" width="13.5703125" style="2" bestFit="1" customWidth="1"/>
    <col min="3" max="3" width="8.85546875" style="2" bestFit="1" customWidth="1"/>
    <col min="4" max="4" width="8.42578125" style="2" bestFit="1" customWidth="1"/>
    <col min="5" max="5" width="16.85546875" style="2" bestFit="1" customWidth="1"/>
    <col min="6" max="6" width="10.85546875" style="2" bestFit="1" customWidth="1"/>
    <col min="7" max="7" width="5.85546875" style="2" bestFit="1" customWidth="1"/>
    <col min="8" max="16384" width="11.42578125" style="2"/>
  </cols>
  <sheetData>
    <row r="1" spans="1:8" x14ac:dyDescent="0.3">
      <c r="A1" s="6" t="s">
        <v>25</v>
      </c>
    </row>
    <row r="2" spans="1:8" ht="47.25" x14ac:dyDescent="0.3">
      <c r="A2" s="13" t="s">
        <v>71</v>
      </c>
      <c r="B2" s="13" t="s">
        <v>3</v>
      </c>
      <c r="C2" s="14" t="s">
        <v>4</v>
      </c>
      <c r="D2" s="14" t="s">
        <v>6</v>
      </c>
      <c r="E2" s="14" t="s">
        <v>7</v>
      </c>
      <c r="F2" s="13" t="s">
        <v>5</v>
      </c>
      <c r="G2" s="13" t="s">
        <v>26</v>
      </c>
    </row>
    <row r="3" spans="1:8" x14ac:dyDescent="0.3">
      <c r="A3" s="1" t="s">
        <v>15</v>
      </c>
      <c r="B3" s="7">
        <v>16.6666666666667</v>
      </c>
      <c r="C3" s="7">
        <v>331.33333333333297</v>
      </c>
      <c r="D3" s="7">
        <v>98.3333333333333</v>
      </c>
      <c r="E3" s="7">
        <v>39.6666666666667</v>
      </c>
      <c r="F3" s="7">
        <v>97.3333333333333</v>
      </c>
      <c r="G3" s="7">
        <v>583.33333333333292</v>
      </c>
      <c r="H3" s="4"/>
    </row>
    <row r="4" spans="1:8" x14ac:dyDescent="0.3">
      <c r="A4" s="1" t="s">
        <v>16</v>
      </c>
      <c r="B4" s="7">
        <v>26.6666666666667</v>
      </c>
      <c r="C4" s="7">
        <v>319.33333333333297</v>
      </c>
      <c r="D4" s="7">
        <v>97.3333333333333</v>
      </c>
      <c r="E4" s="7">
        <v>84.3333333333333</v>
      </c>
      <c r="F4" s="7">
        <v>85.3333333333333</v>
      </c>
      <c r="G4" s="7">
        <v>612.99999999999955</v>
      </c>
      <c r="H4" s="4"/>
    </row>
    <row r="5" spans="1:8" x14ac:dyDescent="0.3">
      <c r="A5" s="1" t="s">
        <v>17</v>
      </c>
      <c r="B5" s="7">
        <v>26</v>
      </c>
      <c r="C5" s="7">
        <v>241.333333333333</v>
      </c>
      <c r="D5" s="7">
        <v>90</v>
      </c>
      <c r="E5" s="7">
        <v>75.3333333333333</v>
      </c>
      <c r="F5" s="7">
        <v>84.6666666666667</v>
      </c>
      <c r="G5" s="7">
        <v>517.33333333333303</v>
      </c>
      <c r="H5" s="4"/>
    </row>
    <row r="6" spans="1:8" x14ac:dyDescent="0.3">
      <c r="A6" s="1" t="s">
        <v>18</v>
      </c>
      <c r="B6" s="7">
        <v>9</v>
      </c>
      <c r="C6" s="7">
        <v>66</v>
      </c>
      <c r="D6" s="7">
        <v>29.6666666666667</v>
      </c>
      <c r="E6" s="7">
        <v>13</v>
      </c>
      <c r="F6" s="7">
        <v>32.3333333333333</v>
      </c>
      <c r="G6" s="7">
        <v>150</v>
      </c>
      <c r="H6" s="4"/>
    </row>
    <row r="7" spans="1:8" x14ac:dyDescent="0.3">
      <c r="A7" s="1" t="s">
        <v>19</v>
      </c>
      <c r="B7" s="7">
        <v>3.3333333333333299</v>
      </c>
      <c r="C7" s="7">
        <v>31.6666666666667</v>
      </c>
      <c r="D7" s="7">
        <v>16.6666666666667</v>
      </c>
      <c r="E7" s="7">
        <v>9</v>
      </c>
      <c r="F7" s="7">
        <v>20</v>
      </c>
      <c r="G7" s="7">
        <v>80.666666666666728</v>
      </c>
      <c r="H7" s="4"/>
    </row>
    <row r="8" spans="1:8" x14ac:dyDescent="0.3">
      <c r="A8" s="1" t="s">
        <v>20</v>
      </c>
      <c r="B8" s="7">
        <v>2.3333333333333299</v>
      </c>
      <c r="C8" s="7">
        <v>10.6666666666667</v>
      </c>
      <c r="D8" s="7">
        <v>6.3333333333333304</v>
      </c>
      <c r="E8" s="7">
        <v>3.3333333333333299</v>
      </c>
      <c r="F8" s="7">
        <v>10.3333333333333</v>
      </c>
      <c r="G8" s="7">
        <v>32.999999999999986</v>
      </c>
      <c r="H8" s="4"/>
    </row>
    <row r="9" spans="1:8" x14ac:dyDescent="0.3">
      <c r="A9" s="1" t="s">
        <v>1</v>
      </c>
      <c r="B9" s="7">
        <v>84.000000000000057</v>
      </c>
      <c r="C9" s="7">
        <v>1000.3333333333325</v>
      </c>
      <c r="D9" s="7">
        <v>338.33333333333331</v>
      </c>
      <c r="E9" s="7">
        <v>224.66666666666666</v>
      </c>
      <c r="F9" s="7">
        <v>329.99999999999994</v>
      </c>
      <c r="G9" s="7">
        <v>1977.3333333333326</v>
      </c>
    </row>
    <row r="10" spans="1:8" x14ac:dyDescent="0.3">
      <c r="A10" s="10" t="s">
        <v>105</v>
      </c>
      <c r="B10" s="4"/>
      <c r="C10" s="4"/>
      <c r="D10" s="4"/>
      <c r="E10" s="4"/>
      <c r="F10" s="4"/>
      <c r="G10" s="4"/>
    </row>
    <row r="11" spans="1:8" x14ac:dyDescent="0.3">
      <c r="A11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7AF2-4165-4DD5-A95E-97297C418E62}">
  <dimension ref="A1:O10"/>
  <sheetViews>
    <sheetView showGridLines="0" workbookViewId="0"/>
  </sheetViews>
  <sheetFormatPr baseColWidth="10" defaultColWidth="11.42578125" defaultRowHeight="15.75" x14ac:dyDescent="0.3"/>
  <cols>
    <col min="1" max="1" width="21.42578125" style="2" customWidth="1"/>
    <col min="2" max="14" width="11.7109375" style="2" customWidth="1"/>
    <col min="15" max="15" width="13" style="2" bestFit="1" customWidth="1"/>
    <col min="16" max="16384" width="11.42578125" style="2"/>
  </cols>
  <sheetData>
    <row r="1" spans="1:15" x14ac:dyDescent="0.3">
      <c r="A1" s="6" t="s">
        <v>27</v>
      </c>
    </row>
    <row r="2" spans="1:15" x14ac:dyDescent="0.3">
      <c r="A2" s="1" t="s">
        <v>71</v>
      </c>
      <c r="B2" s="1" t="s">
        <v>28</v>
      </c>
      <c r="C2" s="1" t="s">
        <v>29</v>
      </c>
      <c r="D2" s="12" t="s">
        <v>30</v>
      </c>
      <c r="E2" s="1" t="s">
        <v>31</v>
      </c>
      <c r="F2" s="11" t="s">
        <v>32</v>
      </c>
      <c r="G2" s="11" t="s">
        <v>33</v>
      </c>
      <c r="H2" s="11" t="s">
        <v>34</v>
      </c>
      <c r="I2" s="11" t="s">
        <v>35</v>
      </c>
      <c r="J2" s="11" t="s">
        <v>36</v>
      </c>
      <c r="K2" s="11" t="s">
        <v>37</v>
      </c>
      <c r="L2" s="11" t="s">
        <v>38</v>
      </c>
      <c r="M2" s="11" t="s">
        <v>39</v>
      </c>
      <c r="N2" s="1" t="s">
        <v>40</v>
      </c>
      <c r="O2" s="15" t="s">
        <v>1</v>
      </c>
    </row>
    <row r="3" spans="1:15" x14ac:dyDescent="0.3">
      <c r="A3" s="1" t="s">
        <v>15</v>
      </c>
      <c r="B3" s="7">
        <v>29</v>
      </c>
      <c r="C3" s="7">
        <v>36</v>
      </c>
      <c r="D3" s="7">
        <v>94.666666666666671</v>
      </c>
      <c r="E3" s="7">
        <v>51.000000000000007</v>
      </c>
      <c r="F3" s="7">
        <v>42.333333333333336</v>
      </c>
      <c r="G3" s="7">
        <v>56.333333333333336</v>
      </c>
      <c r="H3" s="7">
        <v>53</v>
      </c>
      <c r="I3" s="7">
        <v>33.666666666666657</v>
      </c>
      <c r="J3" s="7">
        <v>43</v>
      </c>
      <c r="K3" s="7">
        <v>34.999999999999993</v>
      </c>
      <c r="L3" s="7">
        <v>25</v>
      </c>
      <c r="M3" s="7">
        <v>52</v>
      </c>
      <c r="N3" s="7">
        <v>32.333333333333329</v>
      </c>
      <c r="O3" s="16">
        <v>583.33333333333337</v>
      </c>
    </row>
    <row r="4" spans="1:15" x14ac:dyDescent="0.3">
      <c r="A4" s="1" t="s">
        <v>16</v>
      </c>
      <c r="B4" s="7">
        <v>40.666666666666657</v>
      </c>
      <c r="C4" s="7">
        <v>55.333333333333343</v>
      </c>
      <c r="D4" s="7">
        <v>95.333333333333357</v>
      </c>
      <c r="E4" s="7">
        <v>58</v>
      </c>
      <c r="F4" s="7">
        <v>46.666666666666664</v>
      </c>
      <c r="G4" s="7">
        <v>50.666666666666671</v>
      </c>
      <c r="H4" s="7">
        <v>56.333333333333336</v>
      </c>
      <c r="I4" s="7">
        <v>34.333333333333343</v>
      </c>
      <c r="J4" s="7">
        <v>25.999999999999996</v>
      </c>
      <c r="K4" s="7">
        <v>32.666666666666664</v>
      </c>
      <c r="L4" s="7">
        <v>32.333333333333336</v>
      </c>
      <c r="M4" s="7">
        <v>46.999999999999993</v>
      </c>
      <c r="N4" s="7">
        <v>37.666666666666664</v>
      </c>
      <c r="O4" s="16">
        <v>613</v>
      </c>
    </row>
    <row r="5" spans="1:15" x14ac:dyDescent="0.3">
      <c r="A5" s="1" t="s">
        <v>17</v>
      </c>
      <c r="B5" s="7">
        <v>27.333333333333332</v>
      </c>
      <c r="C5" s="7">
        <v>46.333333333333329</v>
      </c>
      <c r="D5" s="7">
        <v>59.333333333333336</v>
      </c>
      <c r="E5" s="7">
        <v>49.666666666666671</v>
      </c>
      <c r="F5" s="7">
        <v>41.333333333333329</v>
      </c>
      <c r="G5" s="7">
        <v>46</v>
      </c>
      <c r="H5" s="7">
        <v>64.333333333333329</v>
      </c>
      <c r="I5" s="7">
        <v>24</v>
      </c>
      <c r="J5" s="7">
        <v>23.999999999999996</v>
      </c>
      <c r="K5" s="7">
        <v>25.999999999999996</v>
      </c>
      <c r="L5" s="7">
        <v>33.333333333333343</v>
      </c>
      <c r="M5" s="7">
        <v>44</v>
      </c>
      <c r="N5" s="7">
        <v>31.666666666666664</v>
      </c>
      <c r="O5" s="16">
        <v>517.33333333333326</v>
      </c>
    </row>
    <row r="6" spans="1:15" x14ac:dyDescent="0.3">
      <c r="A6" s="1" t="s">
        <v>18</v>
      </c>
      <c r="B6" s="7">
        <v>5.6666666666666661</v>
      </c>
      <c r="C6" s="7">
        <v>12.999999999999998</v>
      </c>
      <c r="D6" s="7">
        <v>21.333333333333332</v>
      </c>
      <c r="E6" s="7">
        <v>12</v>
      </c>
      <c r="F6" s="7">
        <v>14.666666666666666</v>
      </c>
      <c r="G6" s="7">
        <v>13</v>
      </c>
      <c r="H6" s="7">
        <v>18.666666666666668</v>
      </c>
      <c r="I6" s="7">
        <v>10.66666666666667</v>
      </c>
      <c r="J6" s="7">
        <v>6</v>
      </c>
      <c r="K6" s="7">
        <v>8</v>
      </c>
      <c r="L6" s="7">
        <v>7.333333333333333</v>
      </c>
      <c r="M6" s="7">
        <v>9</v>
      </c>
      <c r="N6" s="7">
        <v>10.666666666666664</v>
      </c>
      <c r="O6" s="16">
        <v>150</v>
      </c>
    </row>
    <row r="7" spans="1:15" x14ac:dyDescent="0.3">
      <c r="A7" s="1" t="s">
        <v>80</v>
      </c>
      <c r="B7" s="7">
        <v>4.3333333333333339</v>
      </c>
      <c r="C7" s="7">
        <v>12.333333333333332</v>
      </c>
      <c r="D7" s="17">
        <v>13.333333333333332</v>
      </c>
      <c r="E7" s="7">
        <v>8.3333333333333321</v>
      </c>
      <c r="F7" s="7">
        <v>8.6666666666666661</v>
      </c>
      <c r="G7" s="7">
        <v>7.6666666666666661</v>
      </c>
      <c r="H7" s="7">
        <v>19</v>
      </c>
      <c r="I7" s="7">
        <v>9.3333333333333321</v>
      </c>
      <c r="J7" s="7">
        <v>3.6666666666666661</v>
      </c>
      <c r="K7" s="7">
        <v>6.333333333333333</v>
      </c>
      <c r="L7" s="7">
        <v>6.666666666666667</v>
      </c>
      <c r="M7" s="7">
        <v>5</v>
      </c>
      <c r="N7" s="7">
        <v>9</v>
      </c>
      <c r="O7" s="16">
        <v>113.66666666666669</v>
      </c>
    </row>
    <row r="8" spans="1:15" x14ac:dyDescent="0.3">
      <c r="A8" s="15" t="s">
        <v>1</v>
      </c>
      <c r="B8" s="16">
        <v>106.99999999999999</v>
      </c>
      <c r="C8" s="16">
        <v>163</v>
      </c>
      <c r="D8" s="16">
        <v>284.00000000000006</v>
      </c>
      <c r="E8" s="16">
        <v>179</v>
      </c>
      <c r="F8" s="16">
        <v>153.66666666666666</v>
      </c>
      <c r="G8" s="16">
        <v>173.66666666666666</v>
      </c>
      <c r="H8" s="16">
        <v>211.33333333333331</v>
      </c>
      <c r="I8" s="16">
        <v>112</v>
      </c>
      <c r="J8" s="16">
        <v>102.66666666666666</v>
      </c>
      <c r="K8" s="16">
        <v>107.99999999999997</v>
      </c>
      <c r="L8" s="16">
        <v>104.66666666666669</v>
      </c>
      <c r="M8" s="16">
        <v>157</v>
      </c>
      <c r="N8" s="16">
        <v>121.33333333333333</v>
      </c>
      <c r="O8" s="16">
        <v>1977.3333333333333</v>
      </c>
    </row>
    <row r="9" spans="1:15" x14ac:dyDescent="0.3">
      <c r="A9" s="10" t="s">
        <v>105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3">
      <c r="A10" s="2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E140-7E0A-4C8C-B525-6B2C09B11F14}">
  <dimension ref="A1:AE21"/>
  <sheetViews>
    <sheetView showGridLines="0" workbookViewId="0">
      <pane xSplit="1" topLeftCell="B1" activePane="topRight" state="frozen"/>
      <selection pane="topRight" activeCell="B1" sqref="B1"/>
    </sheetView>
  </sheetViews>
  <sheetFormatPr baseColWidth="10" defaultColWidth="11.42578125" defaultRowHeight="15.75" x14ac:dyDescent="0.3"/>
  <cols>
    <col min="1" max="1" width="8.7109375" style="2" customWidth="1"/>
    <col min="2" max="2" width="13" style="2" bestFit="1" customWidth="1"/>
    <col min="3" max="3" width="8.5703125" style="2" bestFit="1" customWidth="1"/>
    <col min="4" max="4" width="8.7109375" style="2" bestFit="1" customWidth="1"/>
    <col min="5" max="5" width="12.28515625" style="2" bestFit="1" customWidth="1"/>
    <col min="6" max="6" width="10.85546875" style="2" bestFit="1" customWidth="1"/>
    <col min="7" max="7" width="13.28515625" style="2" bestFit="1" customWidth="1"/>
    <col min="8" max="8" width="13" style="2" bestFit="1" customWidth="1"/>
    <col min="9" max="9" width="8.5703125" style="2" bestFit="1" customWidth="1"/>
    <col min="10" max="10" width="8.85546875" style="2" bestFit="1" customWidth="1"/>
    <col min="11" max="11" width="12.28515625" style="2" bestFit="1" customWidth="1"/>
    <col min="12" max="12" width="10.85546875" style="2" bestFit="1" customWidth="1"/>
    <col min="13" max="13" width="13.28515625" style="2" bestFit="1" customWidth="1"/>
    <col min="14" max="14" width="13" style="2" bestFit="1" customWidth="1"/>
    <col min="15" max="15" width="8.5703125" style="2" bestFit="1" customWidth="1"/>
    <col min="16" max="16" width="8.7109375" style="2" bestFit="1" customWidth="1"/>
    <col min="17" max="17" width="12.28515625" style="2" bestFit="1" customWidth="1"/>
    <col min="18" max="18" width="10.28515625" style="2" bestFit="1" customWidth="1"/>
    <col min="19" max="19" width="12.5703125" style="2" bestFit="1" customWidth="1"/>
    <col min="20" max="20" width="13.5703125" style="2" bestFit="1" customWidth="1"/>
    <col min="21" max="22" width="8.85546875" style="2" bestFit="1" customWidth="1"/>
    <col min="23" max="23" width="12.28515625" style="2" bestFit="1" customWidth="1"/>
    <col min="24" max="24" width="10.85546875" style="2" bestFit="1" customWidth="1"/>
    <col min="25" max="25" width="13.28515625" style="2" bestFit="1" customWidth="1"/>
    <col min="26" max="26" width="13.5703125" style="2" bestFit="1" customWidth="1"/>
    <col min="27" max="28" width="8.85546875" style="2" bestFit="1" customWidth="1"/>
    <col min="29" max="29" width="12.28515625" style="2" bestFit="1" customWidth="1"/>
    <col min="30" max="30" width="10.85546875" style="2" bestFit="1" customWidth="1"/>
    <col min="31" max="31" width="13.28515625" style="2" bestFit="1" customWidth="1"/>
    <col min="32" max="16384" width="11.42578125" style="2"/>
  </cols>
  <sheetData>
    <row r="1" spans="1:31" x14ac:dyDescent="0.3">
      <c r="A1" s="6" t="s">
        <v>45</v>
      </c>
    </row>
    <row r="2" spans="1:31" x14ac:dyDescent="0.3">
      <c r="B2" s="26" t="s">
        <v>46</v>
      </c>
      <c r="C2" s="26"/>
      <c r="D2" s="26"/>
      <c r="E2" s="26"/>
      <c r="F2" s="26"/>
      <c r="G2" s="26"/>
      <c r="H2" s="26" t="s">
        <v>41</v>
      </c>
      <c r="I2" s="26"/>
      <c r="J2" s="26"/>
      <c r="K2" s="26"/>
      <c r="L2" s="26"/>
      <c r="M2" s="26"/>
      <c r="N2" s="26" t="s">
        <v>42</v>
      </c>
      <c r="O2" s="26"/>
      <c r="P2" s="26"/>
      <c r="Q2" s="26"/>
      <c r="R2" s="26"/>
      <c r="S2" s="26"/>
      <c r="T2" s="26" t="s">
        <v>43</v>
      </c>
      <c r="U2" s="26"/>
      <c r="V2" s="26"/>
      <c r="W2" s="26"/>
      <c r="X2" s="26"/>
      <c r="Y2" s="26"/>
      <c r="Z2" s="26" t="s">
        <v>44</v>
      </c>
      <c r="AA2" s="26"/>
      <c r="AB2" s="26"/>
      <c r="AC2" s="26"/>
      <c r="AD2" s="26"/>
      <c r="AE2" s="26"/>
    </row>
    <row r="3" spans="1:31" ht="63" x14ac:dyDescent="0.3">
      <c r="A3" s="20" t="s">
        <v>11</v>
      </c>
      <c r="B3" s="13" t="s">
        <v>3</v>
      </c>
      <c r="C3" s="13" t="s">
        <v>4</v>
      </c>
      <c r="D3" s="14" t="s">
        <v>6</v>
      </c>
      <c r="E3" s="14" t="s">
        <v>24</v>
      </c>
      <c r="F3" s="13" t="s">
        <v>5</v>
      </c>
      <c r="G3" s="13" t="s">
        <v>1</v>
      </c>
      <c r="H3" s="13" t="s">
        <v>3</v>
      </c>
      <c r="I3" s="13" t="s">
        <v>4</v>
      </c>
      <c r="J3" s="14" t="s">
        <v>6</v>
      </c>
      <c r="K3" s="14" t="s">
        <v>24</v>
      </c>
      <c r="L3" s="13" t="s">
        <v>5</v>
      </c>
      <c r="M3" s="13" t="s">
        <v>1</v>
      </c>
      <c r="N3" s="13" t="s">
        <v>3</v>
      </c>
      <c r="O3" s="13" t="s">
        <v>4</v>
      </c>
      <c r="P3" s="14" t="s">
        <v>6</v>
      </c>
      <c r="Q3" s="14" t="s">
        <v>24</v>
      </c>
      <c r="R3" s="13" t="s">
        <v>5</v>
      </c>
      <c r="S3" s="13" t="s">
        <v>1</v>
      </c>
      <c r="T3" s="13" t="s">
        <v>3</v>
      </c>
      <c r="U3" s="13" t="s">
        <v>4</v>
      </c>
      <c r="V3" s="14" t="s">
        <v>6</v>
      </c>
      <c r="W3" s="14" t="s">
        <v>24</v>
      </c>
      <c r="X3" s="13" t="s">
        <v>5</v>
      </c>
      <c r="Y3" s="13" t="s">
        <v>1</v>
      </c>
      <c r="Z3" s="13" t="s">
        <v>3</v>
      </c>
      <c r="AA3" s="13" t="s">
        <v>4</v>
      </c>
      <c r="AB3" s="14" t="s">
        <v>6</v>
      </c>
      <c r="AC3" s="14" t="s">
        <v>24</v>
      </c>
      <c r="AD3" s="13" t="s">
        <v>5</v>
      </c>
      <c r="AE3" s="13" t="s">
        <v>1</v>
      </c>
    </row>
    <row r="4" spans="1:31" x14ac:dyDescent="0.3">
      <c r="A4" s="1">
        <v>2009</v>
      </c>
      <c r="B4" s="7"/>
      <c r="C4" s="7"/>
      <c r="D4" s="7"/>
      <c r="E4" s="7"/>
      <c r="F4" s="7"/>
      <c r="G4" s="7"/>
      <c r="H4" s="7">
        <v>2234</v>
      </c>
      <c r="I4" s="7">
        <v>36580</v>
      </c>
      <c r="J4" s="7">
        <v>11238</v>
      </c>
      <c r="K4" s="7">
        <v>3333</v>
      </c>
      <c r="L4" s="7">
        <v>15322</v>
      </c>
      <c r="M4" s="7">
        <v>68707</v>
      </c>
      <c r="N4" s="9"/>
      <c r="O4" s="9"/>
      <c r="P4" s="9"/>
      <c r="Q4" s="9"/>
      <c r="R4" s="9"/>
      <c r="S4" s="9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x14ac:dyDescent="0.3">
      <c r="A5" s="1">
        <v>2010</v>
      </c>
      <c r="B5" s="7">
        <v>55</v>
      </c>
      <c r="C5" s="7">
        <v>852</v>
      </c>
      <c r="D5" s="7">
        <v>241</v>
      </c>
      <c r="E5" s="7">
        <v>134</v>
      </c>
      <c r="F5" s="7">
        <v>306</v>
      </c>
      <c r="G5" s="7">
        <v>1588</v>
      </c>
      <c r="H5" s="7">
        <v>2209</v>
      </c>
      <c r="I5" s="7">
        <v>36012</v>
      </c>
      <c r="J5" s="7">
        <v>11044</v>
      </c>
      <c r="K5" s="7">
        <v>3310</v>
      </c>
      <c r="L5" s="7">
        <v>14945</v>
      </c>
      <c r="M5" s="7">
        <v>67520</v>
      </c>
      <c r="N5" s="18">
        <f>B5/H4</f>
        <v>2.4619516562220233E-2</v>
      </c>
      <c r="O5" s="18">
        <f t="shared" ref="O5:S5" si="0">C5/I4</f>
        <v>2.3291416074357571E-2</v>
      </c>
      <c r="P5" s="18">
        <f t="shared" si="0"/>
        <v>2.1445096992347392E-2</v>
      </c>
      <c r="Q5" s="18">
        <f>E5/K4</f>
        <v>4.0204020402040207E-2</v>
      </c>
      <c r="R5" s="18">
        <f t="shared" si="0"/>
        <v>1.9971283122307792E-2</v>
      </c>
      <c r="S5" s="18">
        <f t="shared" si="0"/>
        <v>2.3112637722502802E-2</v>
      </c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3">
      <c r="A6" s="1">
        <v>2011</v>
      </c>
      <c r="B6" s="7">
        <v>47</v>
      </c>
      <c r="C6" s="7">
        <v>877</v>
      </c>
      <c r="D6" s="7">
        <v>258</v>
      </c>
      <c r="E6" s="7">
        <v>129</v>
      </c>
      <c r="F6" s="7">
        <v>276</v>
      </c>
      <c r="G6" s="7">
        <v>1587</v>
      </c>
      <c r="H6" s="7">
        <v>2127</v>
      </c>
      <c r="I6" s="7">
        <v>35265</v>
      </c>
      <c r="J6" s="7">
        <v>11167</v>
      </c>
      <c r="K6" s="7">
        <v>3092</v>
      </c>
      <c r="L6" s="7">
        <v>14437</v>
      </c>
      <c r="M6" s="7">
        <v>66088</v>
      </c>
      <c r="N6" s="18">
        <f t="shared" ref="N6:N17" si="1">B6/H5</f>
        <v>2.1276595744680851E-2</v>
      </c>
      <c r="O6" s="18">
        <f t="shared" ref="O6:O17" si="2">C6/I5</f>
        <v>2.43529934466289E-2</v>
      </c>
      <c r="P6" s="18">
        <f t="shared" ref="P6:P18" si="3">D6/J5</f>
        <v>2.3361101050344078E-2</v>
      </c>
      <c r="Q6" s="18">
        <f>E6/K5</f>
        <v>3.8972809667673719E-2</v>
      </c>
      <c r="R6" s="18">
        <f t="shared" ref="R6:R18" si="4">F6/L5</f>
        <v>1.8467714954834392E-2</v>
      </c>
      <c r="S6" s="18">
        <f t="shared" ref="S6:S18" si="5">G6/M5</f>
        <v>2.3504146919431281E-2</v>
      </c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3">
      <c r="A7" s="1">
        <v>2012</v>
      </c>
      <c r="B7" s="7">
        <v>46</v>
      </c>
      <c r="C7" s="7">
        <v>885</v>
      </c>
      <c r="D7" s="7">
        <v>274</v>
      </c>
      <c r="E7" s="7">
        <v>121</v>
      </c>
      <c r="F7" s="7">
        <v>341</v>
      </c>
      <c r="G7" s="7">
        <v>1667</v>
      </c>
      <c r="H7" s="7">
        <v>2074</v>
      </c>
      <c r="I7" s="7">
        <v>34374</v>
      </c>
      <c r="J7" s="7">
        <v>11482</v>
      </c>
      <c r="K7" s="7">
        <v>3048</v>
      </c>
      <c r="L7" s="7">
        <v>13957</v>
      </c>
      <c r="M7" s="7">
        <v>64935</v>
      </c>
      <c r="N7" s="18">
        <f t="shared" si="1"/>
        <v>2.1626704278326282E-2</v>
      </c>
      <c r="O7" s="18">
        <f t="shared" si="2"/>
        <v>2.5095703955763504E-2</v>
      </c>
      <c r="P7" s="18">
        <f t="shared" si="3"/>
        <v>2.4536580997582162E-2</v>
      </c>
      <c r="Q7" s="18">
        <f>E7/K6</f>
        <v>3.9133247089262614E-2</v>
      </c>
      <c r="R7" s="18">
        <f t="shared" si="4"/>
        <v>2.3619865623051881E-2</v>
      </c>
      <c r="S7" s="18">
        <f t="shared" si="5"/>
        <v>2.5223943832465803E-2</v>
      </c>
      <c r="T7" s="18"/>
      <c r="U7" s="18"/>
      <c r="V7" s="18"/>
      <c r="W7" s="18"/>
      <c r="X7" s="18"/>
      <c r="Y7" s="18"/>
      <c r="Z7" s="18">
        <f>SUM(B5:B7)/(H5+SUM(B5:B7)-H8)</f>
        <v>0.45962732919254656</v>
      </c>
      <c r="AA7" s="18">
        <f t="shared" ref="AA7:AE7" si="6">SUM(C5:C7)/(I5+SUM(C5:C7)-I8)</f>
        <v>0.56641386782231851</v>
      </c>
      <c r="AB7" s="18">
        <f t="shared" si="6"/>
        <v>1.8448687350835322</v>
      </c>
      <c r="AC7" s="18">
        <f t="shared" si="6"/>
        <v>0.44964871194379391</v>
      </c>
      <c r="AD7" s="18">
        <f t="shared" si="6"/>
        <v>0.41113585746102449</v>
      </c>
      <c r="AE7" s="18">
        <f t="shared" si="6"/>
        <v>0.57267888823181545</v>
      </c>
    </row>
    <row r="8" spans="1:31" x14ac:dyDescent="0.3">
      <c r="A8" s="1">
        <v>2013</v>
      </c>
      <c r="B8" s="7">
        <v>58</v>
      </c>
      <c r="C8" s="7">
        <v>902</v>
      </c>
      <c r="D8" s="7">
        <v>313</v>
      </c>
      <c r="E8" s="7">
        <v>153</v>
      </c>
      <c r="F8" s="7">
        <v>446</v>
      </c>
      <c r="G8" s="7">
        <v>1872</v>
      </c>
      <c r="H8" s="7">
        <v>2035</v>
      </c>
      <c r="I8" s="7">
        <v>34011</v>
      </c>
      <c r="J8" s="7">
        <v>11398</v>
      </c>
      <c r="K8" s="7">
        <v>2840</v>
      </c>
      <c r="L8" s="7">
        <v>13623</v>
      </c>
      <c r="M8" s="7">
        <v>63907</v>
      </c>
      <c r="N8" s="18">
        <f t="shared" si="1"/>
        <v>2.7965284474445518E-2</v>
      </c>
      <c r="O8" s="18">
        <f t="shared" si="2"/>
        <v>2.6240763367661606E-2</v>
      </c>
      <c r="P8" s="18">
        <f t="shared" si="3"/>
        <v>2.726005922313186E-2</v>
      </c>
      <c r="Q8" s="18">
        <f t="shared" ref="Q8:Q18" si="7">E8/K7</f>
        <v>5.0196850393700788E-2</v>
      </c>
      <c r="R8" s="18">
        <f t="shared" si="4"/>
        <v>3.1955291251701656E-2</v>
      </c>
      <c r="S8" s="18">
        <f t="shared" si="5"/>
        <v>2.8828828828828829E-2</v>
      </c>
      <c r="T8" s="18">
        <f>(H7-H4-SUM(B5:B7))/H4/-3</f>
        <v>4.5956430916144431E-2</v>
      </c>
      <c r="U8" s="18">
        <f t="shared" ref="U8:U18" si="8">(I7-I4-SUM(C5:C7))/I4/-3</f>
        <v>4.3921997448514667E-2</v>
      </c>
      <c r="V8" s="18">
        <f t="shared" ref="V8:V18" si="9">(J7-J4-SUM(D5:D7))/J4/-3</f>
        <v>1.5690810939075754E-2</v>
      </c>
      <c r="W8" s="18">
        <f t="shared" ref="W8:W18" si="10">(K7-K4-SUM(E5:E7))/K4/-3</f>
        <v>6.6906690669066904E-2</v>
      </c>
      <c r="X8" s="18">
        <f t="shared" ref="X8:X18" si="11">(L7-L4-SUM(F5:F7))/L4/-3</f>
        <v>4.9775921333159286E-2</v>
      </c>
      <c r="Y8" s="18">
        <f t="shared" ref="Y8:Y18" si="12">(M7-M4-SUM(G5:G7))/M4/-3</f>
        <v>4.1790986847531304E-2</v>
      </c>
      <c r="Z8" s="18">
        <f>SUM(B6:B8)/(H6+SUM(B6:B8)-H9)</f>
        <v>0.56343283582089554</v>
      </c>
      <c r="AA8" s="18">
        <f t="shared" ref="AA8:AE16" si="13">SUM(C6:C8)/(I6+SUM(C6:C8)-I9)</f>
        <v>0.64301230992034752</v>
      </c>
      <c r="AB8" s="18">
        <f t="shared" si="13"/>
        <v>1.6156787762906311</v>
      </c>
      <c r="AC8" s="18">
        <f t="shared" si="13"/>
        <v>0.64480000000000004</v>
      </c>
      <c r="AD8" s="18">
        <f t="shared" si="13"/>
        <v>0.61338718984420082</v>
      </c>
      <c r="AE8" s="18">
        <f t="shared" si="13"/>
        <v>0.70296215030170051</v>
      </c>
    </row>
    <row r="9" spans="1:31" x14ac:dyDescent="0.3">
      <c r="A9" s="1">
        <v>2014</v>
      </c>
      <c r="B9" s="7">
        <v>59</v>
      </c>
      <c r="C9" s="7">
        <v>810</v>
      </c>
      <c r="D9" s="7">
        <v>328</v>
      </c>
      <c r="E9" s="7">
        <v>115</v>
      </c>
      <c r="F9" s="7">
        <v>404</v>
      </c>
      <c r="G9" s="7">
        <v>1716</v>
      </c>
      <c r="H9" s="7">
        <v>2010</v>
      </c>
      <c r="I9" s="7">
        <v>33786</v>
      </c>
      <c r="J9" s="7">
        <v>11489</v>
      </c>
      <c r="K9" s="7">
        <v>2870</v>
      </c>
      <c r="L9" s="7">
        <v>13767</v>
      </c>
      <c r="M9" s="7">
        <v>63922</v>
      </c>
      <c r="N9" s="18">
        <f t="shared" si="1"/>
        <v>2.8992628992628992E-2</v>
      </c>
      <c r="O9" s="18">
        <f t="shared" si="2"/>
        <v>2.381582429214078E-2</v>
      </c>
      <c r="P9" s="18">
        <f t="shared" si="3"/>
        <v>2.8776978417266189E-2</v>
      </c>
      <c r="Q9" s="18">
        <f t="shared" si="7"/>
        <v>4.0492957746478875E-2</v>
      </c>
      <c r="R9" s="18">
        <f t="shared" si="4"/>
        <v>2.9655729281362401E-2</v>
      </c>
      <c r="S9" s="18">
        <f t="shared" si="5"/>
        <v>2.6851518612984494E-2</v>
      </c>
      <c r="T9" s="18">
        <f t="shared" ref="T9:T17" si="14">(H8-H5-SUM(B6:B8))/H5/-3</f>
        <v>4.9041798702278559E-2</v>
      </c>
      <c r="U9" s="18">
        <f t="shared" si="8"/>
        <v>4.3180051094079748E-2</v>
      </c>
      <c r="V9" s="18">
        <f t="shared" si="9"/>
        <v>1.4819509839430159E-2</v>
      </c>
      <c r="W9" s="18">
        <f t="shared" si="10"/>
        <v>8.7915407854984903E-2</v>
      </c>
      <c r="X9" s="18">
        <f t="shared" si="11"/>
        <v>5.3195048511207765E-2</v>
      </c>
      <c r="Y9" s="18">
        <f t="shared" si="12"/>
        <v>4.3142772511848337E-2</v>
      </c>
      <c r="Z9" s="18">
        <f t="shared" ref="Z9:Z16" si="15">SUM(B7:B9)/(H7+SUM(B7:B9)-H10)</f>
        <v>0.53973509933774833</v>
      </c>
      <c r="AA9" s="18">
        <f t="shared" si="13"/>
        <v>0.69308780357619426</v>
      </c>
      <c r="AB9" s="18">
        <f t="shared" si="13"/>
        <v>0.84722222222222221</v>
      </c>
      <c r="AC9" s="18">
        <f t="shared" si="13"/>
        <v>0.62640901771336555</v>
      </c>
      <c r="AD9" s="18">
        <f t="shared" si="13"/>
        <v>0.7240121580547112</v>
      </c>
      <c r="AE9" s="18">
        <f t="shared" si="13"/>
        <v>0.71061528059499657</v>
      </c>
    </row>
    <row r="10" spans="1:31" x14ac:dyDescent="0.3">
      <c r="A10" s="1">
        <v>2015</v>
      </c>
      <c r="B10" s="7">
        <v>31</v>
      </c>
      <c r="C10" s="7">
        <v>817</v>
      </c>
      <c r="D10" s="7">
        <v>270</v>
      </c>
      <c r="E10" s="7">
        <v>122</v>
      </c>
      <c r="F10" s="7">
        <v>383</v>
      </c>
      <c r="G10" s="7">
        <v>1623</v>
      </c>
      <c r="H10" s="7">
        <v>1935</v>
      </c>
      <c r="I10" s="7">
        <v>33224</v>
      </c>
      <c r="J10" s="7">
        <v>11317</v>
      </c>
      <c r="K10" s="7">
        <v>2816</v>
      </c>
      <c r="L10" s="7">
        <v>13503</v>
      </c>
      <c r="M10" s="7">
        <v>62795</v>
      </c>
      <c r="N10" s="18">
        <f t="shared" si="1"/>
        <v>1.5422885572139304E-2</v>
      </c>
      <c r="O10" s="18">
        <f t="shared" si="2"/>
        <v>2.4181613686142189E-2</v>
      </c>
      <c r="P10" s="18">
        <f t="shared" si="3"/>
        <v>2.3500739838106015E-2</v>
      </c>
      <c r="Q10" s="18">
        <f t="shared" si="7"/>
        <v>4.2508710801393727E-2</v>
      </c>
      <c r="R10" s="18">
        <f t="shared" si="4"/>
        <v>2.7820149633180795E-2</v>
      </c>
      <c r="S10" s="18">
        <f t="shared" si="5"/>
        <v>2.5390319451831921E-2</v>
      </c>
      <c r="T10" s="18">
        <f t="shared" si="14"/>
        <v>4.3880269550227231E-2</v>
      </c>
      <c r="U10" s="18">
        <f t="shared" si="8"/>
        <v>3.8527340611560094E-2</v>
      </c>
      <c r="V10" s="18">
        <f t="shared" si="9"/>
        <v>1.7700964150323871E-2</v>
      </c>
      <c r="W10" s="18">
        <f t="shared" si="10"/>
        <v>6.5868909012505389E-2</v>
      </c>
      <c r="X10" s="18">
        <f t="shared" si="11"/>
        <v>4.2968299046431624E-2</v>
      </c>
      <c r="Y10" s="18">
        <f t="shared" si="12"/>
        <v>3.7429891457854171E-2</v>
      </c>
      <c r="Z10" s="18">
        <f t="shared" si="15"/>
        <v>0.5</v>
      </c>
      <c r="AA10" s="18">
        <f t="shared" si="13"/>
        <v>0.65876530346444384</v>
      </c>
      <c r="AB10" s="18">
        <f t="shared" si="13"/>
        <v>0.71060842433697347</v>
      </c>
      <c r="AC10" s="18">
        <f t="shared" si="13"/>
        <v>0.8764044943820225</v>
      </c>
      <c r="AD10" s="18">
        <f t="shared" si="13"/>
        <v>0.82145236508994002</v>
      </c>
      <c r="AE10" s="18">
        <f t="shared" si="13"/>
        <v>0.70772782833084336</v>
      </c>
    </row>
    <row r="11" spans="1:31" x14ac:dyDescent="0.3">
      <c r="A11" s="1">
        <v>2016</v>
      </c>
      <c r="B11" s="7">
        <v>53</v>
      </c>
      <c r="C11" s="7">
        <v>989</v>
      </c>
      <c r="D11" s="7">
        <v>302</v>
      </c>
      <c r="E11" s="7">
        <v>137</v>
      </c>
      <c r="F11" s="7">
        <v>383</v>
      </c>
      <c r="G11" s="7">
        <v>1864</v>
      </c>
      <c r="H11" s="7">
        <v>1887</v>
      </c>
      <c r="I11" s="7">
        <v>32701</v>
      </c>
      <c r="J11" s="7">
        <v>11027</v>
      </c>
      <c r="K11" s="7">
        <v>2785</v>
      </c>
      <c r="L11" s="7">
        <v>13355</v>
      </c>
      <c r="M11" s="7">
        <v>61755</v>
      </c>
      <c r="N11" s="18">
        <f t="shared" si="1"/>
        <v>2.739018087855297E-2</v>
      </c>
      <c r="O11" s="18">
        <f t="shared" si="2"/>
        <v>2.9767637852155068E-2</v>
      </c>
      <c r="P11" s="18">
        <f t="shared" si="3"/>
        <v>2.6685517363258814E-2</v>
      </c>
      <c r="Q11" s="18">
        <f t="shared" si="7"/>
        <v>4.8650568181818184E-2</v>
      </c>
      <c r="R11" s="18">
        <f t="shared" si="4"/>
        <v>2.8364067244316078E-2</v>
      </c>
      <c r="S11" s="18">
        <f t="shared" si="5"/>
        <v>2.9683892029620192E-2</v>
      </c>
      <c r="T11" s="18">
        <f t="shared" si="14"/>
        <v>4.6126647380263584E-2</v>
      </c>
      <c r="U11" s="18">
        <f t="shared" si="8"/>
        <v>3.5676189367933125E-2</v>
      </c>
      <c r="V11" s="18">
        <f t="shared" si="9"/>
        <v>3.1237298960692095E-2</v>
      </c>
      <c r="W11" s="18">
        <f t="shared" si="10"/>
        <v>6.8022747156605431E-2</v>
      </c>
      <c r="X11" s="18">
        <f t="shared" si="11"/>
        <v>4.0290415800912326E-2</v>
      </c>
      <c r="Y11" s="18">
        <f t="shared" si="12"/>
        <v>3.7735171068504401E-2</v>
      </c>
      <c r="Z11" s="18">
        <f t="shared" si="15"/>
        <v>0.41935483870967744</v>
      </c>
      <c r="AA11" s="18">
        <f t="shared" si="13"/>
        <v>0.58081705150976914</v>
      </c>
      <c r="AB11" s="18">
        <f t="shared" si="13"/>
        <v>0.51635111876075734</v>
      </c>
      <c r="AC11" s="18">
        <f t="shared" si="13"/>
        <v>0.66194690265486722</v>
      </c>
      <c r="AD11" s="18">
        <f t="shared" si="13"/>
        <v>0.51270815074496057</v>
      </c>
      <c r="AE11" s="18">
        <f t="shared" si="13"/>
        <v>0.55145733969263377</v>
      </c>
    </row>
    <row r="12" spans="1:31" x14ac:dyDescent="0.3">
      <c r="A12" s="1">
        <v>2017</v>
      </c>
      <c r="B12" s="7">
        <v>59</v>
      </c>
      <c r="C12" s="7">
        <v>975</v>
      </c>
      <c r="D12" s="7">
        <v>329</v>
      </c>
      <c r="E12" s="7">
        <v>181</v>
      </c>
      <c r="F12" s="7">
        <v>356</v>
      </c>
      <c r="G12" s="7">
        <v>1900</v>
      </c>
      <c r="H12" s="7">
        <v>1812</v>
      </c>
      <c r="I12" s="7">
        <v>31898</v>
      </c>
      <c r="J12" s="7">
        <v>10646</v>
      </c>
      <c r="K12" s="7">
        <v>2679</v>
      </c>
      <c r="L12" s="7">
        <v>12655</v>
      </c>
      <c r="M12" s="7">
        <v>59690</v>
      </c>
      <c r="N12" s="18">
        <f t="shared" si="1"/>
        <v>3.1266560678325381E-2</v>
      </c>
      <c r="O12" s="18">
        <f t="shared" si="2"/>
        <v>2.9815601969358736E-2</v>
      </c>
      <c r="P12" s="18">
        <f t="shared" si="3"/>
        <v>2.9835857440827059E-2</v>
      </c>
      <c r="Q12" s="18">
        <f t="shared" si="7"/>
        <v>6.4991023339317777E-2</v>
      </c>
      <c r="R12" s="18">
        <f t="shared" si="4"/>
        <v>2.6656682890303256E-2</v>
      </c>
      <c r="S12" s="18">
        <f t="shared" si="5"/>
        <v>3.0766739535260303E-2</v>
      </c>
      <c r="T12" s="18">
        <f t="shared" si="14"/>
        <v>4.7665847665847666E-2</v>
      </c>
      <c r="U12" s="18">
        <f t="shared" si="8"/>
        <v>3.8477747395450491E-2</v>
      </c>
      <c r="V12" s="18">
        <f t="shared" si="9"/>
        <v>3.7170263788968823E-2</v>
      </c>
      <c r="W12" s="18">
        <f t="shared" si="10"/>
        <v>5.0352112676056333E-2</v>
      </c>
      <c r="X12" s="18">
        <f t="shared" si="11"/>
        <v>3.5185592992243511E-2</v>
      </c>
      <c r="Y12" s="18">
        <f t="shared" si="12"/>
        <v>3.8363037956196763E-2</v>
      </c>
      <c r="Z12" s="18">
        <f t="shared" si="15"/>
        <v>0.58606557377049184</v>
      </c>
      <c r="AA12" s="18">
        <f t="shared" si="13"/>
        <v>0.67336561743341405</v>
      </c>
      <c r="AB12" s="18">
        <f t="shared" si="13"/>
        <v>0.50167037861915365</v>
      </c>
      <c r="AC12" s="18">
        <f t="shared" si="13"/>
        <v>1.004566210045662</v>
      </c>
      <c r="AD12" s="18">
        <f t="shared" si="13"/>
        <v>0.60550458715596334</v>
      </c>
      <c r="AE12" s="18">
        <f t="shared" si="13"/>
        <v>0.63668597092542256</v>
      </c>
    </row>
    <row r="13" spans="1:31" x14ac:dyDescent="0.3">
      <c r="A13" s="1">
        <v>2018</v>
      </c>
      <c r="B13" s="7">
        <v>68</v>
      </c>
      <c r="C13" s="7">
        <v>979</v>
      </c>
      <c r="D13" s="7">
        <v>294</v>
      </c>
      <c r="E13" s="7">
        <v>176</v>
      </c>
      <c r="F13" s="7">
        <v>381</v>
      </c>
      <c r="G13" s="7">
        <v>1898</v>
      </c>
      <c r="H13" s="7">
        <v>1834</v>
      </c>
      <c r="I13" s="7">
        <v>31875</v>
      </c>
      <c r="J13" s="7">
        <v>10422</v>
      </c>
      <c r="K13" s="7">
        <v>2818</v>
      </c>
      <c r="L13" s="7">
        <v>12772</v>
      </c>
      <c r="M13" s="7">
        <v>59721</v>
      </c>
      <c r="N13" s="18">
        <f t="shared" si="1"/>
        <v>3.7527593818984545E-2</v>
      </c>
      <c r="O13" s="18">
        <f t="shared" si="2"/>
        <v>3.069157940936736E-2</v>
      </c>
      <c r="P13" s="18">
        <f t="shared" si="3"/>
        <v>2.7616006011647567E-2</v>
      </c>
      <c r="Q13" s="18">
        <f t="shared" si="7"/>
        <v>6.5696155281821572E-2</v>
      </c>
      <c r="R13" s="18">
        <f t="shared" si="4"/>
        <v>3.0106677202686685E-2</v>
      </c>
      <c r="S13" s="18">
        <f t="shared" si="5"/>
        <v>3.1797621042050597E-2</v>
      </c>
      <c r="T13" s="18">
        <f t="shared" si="14"/>
        <v>5.6550580431177444E-2</v>
      </c>
      <c r="U13" s="18">
        <f t="shared" si="8"/>
        <v>4.6064444839085221E-2</v>
      </c>
      <c r="V13" s="18">
        <f t="shared" si="9"/>
        <v>5.0599123799576408E-2</v>
      </c>
      <c r="W13" s="18">
        <f t="shared" si="10"/>
        <v>7.3286875725900119E-2</v>
      </c>
      <c r="X13" s="18">
        <f t="shared" si="11"/>
        <v>5.4090699983051264E-2</v>
      </c>
      <c r="Y13" s="18">
        <f t="shared" si="12"/>
        <v>5.0160090944171544E-2</v>
      </c>
      <c r="Z13" s="18">
        <f t="shared" si="15"/>
        <v>0.67924528301886788</v>
      </c>
      <c r="AA13" s="18">
        <f t="shared" si="13"/>
        <v>0.7117291414752116</v>
      </c>
      <c r="AB13" s="18">
        <f t="shared" si="13"/>
        <v>0.52378255945639862</v>
      </c>
      <c r="AC13" s="18">
        <f t="shared" si="13"/>
        <v>1.1990291262135921</v>
      </c>
      <c r="AD13" s="18">
        <f t="shared" si="13"/>
        <v>0.5708460754332314</v>
      </c>
      <c r="AE13" s="18">
        <f t="shared" si="13"/>
        <v>0.6629976580796253</v>
      </c>
    </row>
    <row r="14" spans="1:31" x14ac:dyDescent="0.3">
      <c r="A14" s="1">
        <v>2019</v>
      </c>
      <c r="B14" s="7">
        <v>61</v>
      </c>
      <c r="C14" s="7">
        <v>950</v>
      </c>
      <c r="D14" s="7">
        <v>284</v>
      </c>
      <c r="E14" s="7">
        <v>196</v>
      </c>
      <c r="F14" s="7">
        <v>413</v>
      </c>
      <c r="G14" s="7">
        <v>1904</v>
      </c>
      <c r="H14" s="7">
        <v>1802</v>
      </c>
      <c r="I14" s="7">
        <v>31509</v>
      </c>
      <c r="J14" s="7">
        <v>10186</v>
      </c>
      <c r="K14" s="7">
        <v>2867</v>
      </c>
      <c r="L14" s="7">
        <v>12513</v>
      </c>
      <c r="M14" s="7">
        <v>58877</v>
      </c>
      <c r="N14" s="18">
        <f t="shared" si="1"/>
        <v>3.3260632497273721E-2</v>
      </c>
      <c r="O14" s="18">
        <f t="shared" si="2"/>
        <v>2.9803921568627451E-2</v>
      </c>
      <c r="P14" s="18">
        <f t="shared" si="3"/>
        <v>2.7250047975436578E-2</v>
      </c>
      <c r="Q14" s="18">
        <f t="shared" si="7"/>
        <v>6.9552874378992199E-2</v>
      </c>
      <c r="R14" s="18">
        <f t="shared" si="4"/>
        <v>3.2336360789226436E-2</v>
      </c>
      <c r="S14" s="18">
        <f t="shared" si="5"/>
        <v>3.1881582692855112E-2</v>
      </c>
      <c r="T14" s="18">
        <f t="shared" si="14"/>
        <v>4.8406546080964681E-2</v>
      </c>
      <c r="U14" s="18">
        <f t="shared" si="8"/>
        <v>4.306124087005378E-2</v>
      </c>
      <c r="V14" s="18">
        <f t="shared" si="9"/>
        <v>5.3606668433919473E-2</v>
      </c>
      <c r="W14" s="18">
        <f t="shared" si="10"/>
        <v>5.823863636363636E-2</v>
      </c>
      <c r="X14" s="18">
        <f t="shared" si="11"/>
        <v>4.5693549581574462E-2</v>
      </c>
      <c r="Y14" s="18">
        <f t="shared" si="12"/>
        <v>4.6373118878891638E-2</v>
      </c>
      <c r="Z14" s="18">
        <f t="shared" si="15"/>
        <v>0.80341880341880345</v>
      </c>
      <c r="AA14" s="18">
        <f t="shared" si="13"/>
        <v>0.81117318435754193</v>
      </c>
      <c r="AB14" s="18">
        <f t="shared" si="13"/>
        <v>0.57514267596702595</v>
      </c>
      <c r="AC14" s="18">
        <f t="shared" si="13"/>
        <v>1.9963898916967509</v>
      </c>
      <c r="AD14" s="18">
        <f t="shared" si="13"/>
        <v>0.77545515846257584</v>
      </c>
      <c r="AE14" s="18">
        <f t="shared" si="13"/>
        <v>0.7973709970633478</v>
      </c>
    </row>
    <row r="15" spans="1:31" x14ac:dyDescent="0.3">
      <c r="A15" s="1">
        <v>2020</v>
      </c>
      <c r="B15" s="7">
        <v>57</v>
      </c>
      <c r="C15" s="7">
        <v>932</v>
      </c>
      <c r="D15" s="7">
        <v>288</v>
      </c>
      <c r="E15" s="7">
        <v>213</v>
      </c>
      <c r="F15" s="7">
        <v>317</v>
      </c>
      <c r="G15" s="7">
        <v>1807</v>
      </c>
      <c r="H15" s="7">
        <v>1766</v>
      </c>
      <c r="I15" s="7">
        <v>31222</v>
      </c>
      <c r="J15" s="7">
        <v>9976</v>
      </c>
      <c r="K15" s="7">
        <v>2955</v>
      </c>
      <c r="L15" s="7">
        <v>12322</v>
      </c>
      <c r="M15" s="7">
        <v>58241</v>
      </c>
      <c r="N15" s="18">
        <f t="shared" si="1"/>
        <v>3.1631520532741396E-2</v>
      </c>
      <c r="O15" s="18">
        <f t="shared" si="2"/>
        <v>2.9578850487162398E-2</v>
      </c>
      <c r="P15" s="18">
        <f t="shared" si="3"/>
        <v>2.827410170822698E-2</v>
      </c>
      <c r="Q15" s="18">
        <f t="shared" si="7"/>
        <v>7.429368678060691E-2</v>
      </c>
      <c r="R15" s="18">
        <f t="shared" si="4"/>
        <v>2.5333653000879086E-2</v>
      </c>
      <c r="S15" s="18">
        <f t="shared" si="5"/>
        <v>3.0691101788474277E-2</v>
      </c>
      <c r="T15" s="18">
        <f t="shared" si="14"/>
        <v>4.8224695283518811E-2</v>
      </c>
      <c r="U15" s="18">
        <f t="shared" si="8"/>
        <v>4.1752036125296883E-2</v>
      </c>
      <c r="V15" s="18">
        <f t="shared" si="9"/>
        <v>5.2839998790846714E-2</v>
      </c>
      <c r="W15" s="18">
        <f t="shared" si="10"/>
        <v>5.6373429084380609E-2</v>
      </c>
      <c r="X15" s="18">
        <f t="shared" si="11"/>
        <v>4.9719206289779105E-2</v>
      </c>
      <c r="Y15" s="18">
        <f t="shared" si="12"/>
        <v>4.6312039510970772E-2</v>
      </c>
      <c r="Z15" s="18">
        <f t="shared" si="15"/>
        <v>0.81222707423580787</v>
      </c>
      <c r="AA15" s="18">
        <f t="shared" si="13"/>
        <v>0.77408008658008653</v>
      </c>
      <c r="AB15" s="18">
        <f t="shared" si="13"/>
        <v>0.56861457649376235</v>
      </c>
      <c r="AC15" s="18">
        <f t="shared" si="13"/>
        <v>2.191011235955056</v>
      </c>
      <c r="AD15" s="18">
        <f t="shared" si="13"/>
        <v>0.63631156930125998</v>
      </c>
      <c r="AE15" s="18">
        <f t="shared" si="13"/>
        <v>0.75177590135370598</v>
      </c>
    </row>
    <row r="16" spans="1:31" x14ac:dyDescent="0.3">
      <c r="A16" s="1">
        <v>2021</v>
      </c>
      <c r="B16" s="7">
        <v>83</v>
      </c>
      <c r="C16" s="7">
        <v>990</v>
      </c>
      <c r="D16" s="7">
        <v>241</v>
      </c>
      <c r="E16" s="7">
        <v>239</v>
      </c>
      <c r="F16" s="7">
        <v>368</v>
      </c>
      <c r="G16" s="7">
        <v>1921</v>
      </c>
      <c r="H16" s="7">
        <v>1791</v>
      </c>
      <c r="I16" s="7">
        <v>31040</v>
      </c>
      <c r="J16" s="7">
        <v>9765</v>
      </c>
      <c r="K16" s="7">
        <v>3136</v>
      </c>
      <c r="L16" s="7">
        <v>12137</v>
      </c>
      <c r="M16" s="7">
        <v>57869</v>
      </c>
      <c r="N16" s="18">
        <f t="shared" si="1"/>
        <v>4.6998867497168743E-2</v>
      </c>
      <c r="O16" s="18">
        <f t="shared" si="2"/>
        <v>3.1708410736019474E-2</v>
      </c>
      <c r="P16" s="18">
        <f t="shared" si="3"/>
        <v>2.4157979149959905E-2</v>
      </c>
      <c r="Q16" s="18">
        <f t="shared" si="7"/>
        <v>8.0879864636209817E-2</v>
      </c>
      <c r="R16" s="18">
        <f t="shared" si="4"/>
        <v>2.9865281610128226E-2</v>
      </c>
      <c r="S16" s="18">
        <f t="shared" si="5"/>
        <v>3.2983636956783025E-2</v>
      </c>
      <c r="T16" s="18">
        <f t="shared" si="14"/>
        <v>4.2678440029433405E-2</v>
      </c>
      <c r="U16" s="18">
        <f t="shared" si="8"/>
        <v>3.6961564988400523E-2</v>
      </c>
      <c r="V16" s="18">
        <f t="shared" si="9"/>
        <v>4.8093180537291003E-2</v>
      </c>
      <c r="W16" s="18">
        <f t="shared" si="10"/>
        <v>3.8447181784247851E-2</v>
      </c>
      <c r="X16" s="18">
        <f t="shared" si="11"/>
        <v>3.8035032266561304E-2</v>
      </c>
      <c r="Y16" s="18">
        <f t="shared" si="12"/>
        <v>3.9414754006812977E-2</v>
      </c>
      <c r="Z16" s="18">
        <f t="shared" si="15"/>
        <v>1.1964285714285714</v>
      </c>
      <c r="AA16" s="18">
        <f t="shared" si="13"/>
        <v>0.8081035453010692</v>
      </c>
      <c r="AB16" s="18">
        <f t="shared" si="13"/>
        <v>0.56655052264808359</v>
      </c>
      <c r="AC16" s="18">
        <f t="shared" si="13"/>
        <v>2.8296943231441047</v>
      </c>
      <c r="AD16" s="18">
        <f t="shared" si="13"/>
        <v>0.60462555066079293</v>
      </c>
      <c r="AE16" s="18">
        <f t="shared" si="13"/>
        <v>0.78200499861149686</v>
      </c>
    </row>
    <row r="17" spans="1:31" x14ac:dyDescent="0.3">
      <c r="A17" s="1">
        <v>2022</v>
      </c>
      <c r="B17" s="7">
        <v>80</v>
      </c>
      <c r="C17" s="7">
        <v>970</v>
      </c>
      <c r="D17" s="7">
        <v>320</v>
      </c>
      <c r="E17" s="7">
        <v>243</v>
      </c>
      <c r="F17" s="7">
        <v>343</v>
      </c>
      <c r="G17" s="7">
        <v>1956</v>
      </c>
      <c r="H17" s="7">
        <v>1835</v>
      </c>
      <c r="I17" s="7">
        <v>30827</v>
      </c>
      <c r="J17" s="7">
        <v>9564</v>
      </c>
      <c r="K17" s="7">
        <v>3286</v>
      </c>
      <c r="L17" s="7">
        <v>11795</v>
      </c>
      <c r="M17" s="7">
        <v>57307</v>
      </c>
      <c r="N17" s="18">
        <f t="shared" si="1"/>
        <v>4.4667783361250699E-2</v>
      </c>
      <c r="O17" s="18">
        <f t="shared" si="2"/>
        <v>3.125E-2</v>
      </c>
      <c r="P17" s="18">
        <f t="shared" si="3"/>
        <v>3.2770097286226318E-2</v>
      </c>
      <c r="Q17" s="18">
        <f t="shared" si="7"/>
        <v>7.748724489795919E-2</v>
      </c>
      <c r="R17" s="18">
        <f t="shared" si="4"/>
        <v>2.8260690450687978E-2</v>
      </c>
      <c r="S17" s="18">
        <f t="shared" si="5"/>
        <v>3.3800480395375761E-2</v>
      </c>
      <c r="T17" s="18">
        <f t="shared" si="14"/>
        <v>4.4347509996364963E-2</v>
      </c>
      <c r="U17" s="18">
        <f t="shared" si="8"/>
        <v>3.8766013071895429E-2</v>
      </c>
      <c r="V17" s="18">
        <f t="shared" si="9"/>
        <v>4.7015927844943385E-2</v>
      </c>
      <c r="W17" s="18">
        <f t="shared" si="10"/>
        <v>3.9034776437189493E-2</v>
      </c>
      <c r="X17" s="18">
        <f t="shared" si="11"/>
        <v>4.5229147092598392E-2</v>
      </c>
      <c r="Y17" s="18">
        <f t="shared" si="12"/>
        <v>4.1772017659896299E-2</v>
      </c>
      <c r="Z17" s="18">
        <f>SUM(B15:B17)/(H15+SUM(B15:B17)-H18)</f>
        <v>1.375</v>
      </c>
      <c r="AA17" s="18">
        <f t="shared" ref="AA17:AE17" si="16">SUM(C15:C17)/(I15+SUM(C15:C17)-I18)</f>
        <v>0.80311024715356849</v>
      </c>
      <c r="AB17" s="18">
        <f t="shared" si="16"/>
        <v>0.67220902612826605</v>
      </c>
      <c r="AC17" s="18">
        <f t="shared" si="16"/>
        <v>2.3720136518771331</v>
      </c>
      <c r="AD17" s="18">
        <f t="shared" si="16"/>
        <v>0.54973262032085557</v>
      </c>
      <c r="AE17" s="18">
        <f t="shared" si="16"/>
        <v>0.79087240851537499</v>
      </c>
    </row>
    <row r="18" spans="1:31" x14ac:dyDescent="0.3">
      <c r="A18" s="1">
        <v>2023</v>
      </c>
      <c r="B18" s="7">
        <v>89</v>
      </c>
      <c r="C18" s="7">
        <v>1041</v>
      </c>
      <c r="D18" s="7">
        <v>454</v>
      </c>
      <c r="E18" s="7">
        <v>192</v>
      </c>
      <c r="F18" s="7">
        <v>279</v>
      </c>
      <c r="G18" s="7">
        <v>2055</v>
      </c>
      <c r="H18" s="7">
        <v>1826</v>
      </c>
      <c r="I18" s="7">
        <v>30513</v>
      </c>
      <c r="J18" s="7">
        <v>9562</v>
      </c>
      <c r="K18" s="7">
        <v>3357</v>
      </c>
      <c r="L18" s="7">
        <v>11480</v>
      </c>
      <c r="M18" s="7">
        <v>56738</v>
      </c>
      <c r="N18" s="18">
        <f>B18/H17</f>
        <v>4.8501362397820165E-2</v>
      </c>
      <c r="O18" s="18">
        <f>C18/I17</f>
        <v>3.3769098517533333E-2</v>
      </c>
      <c r="P18" s="18">
        <f t="shared" si="3"/>
        <v>4.7469677959012968E-2</v>
      </c>
      <c r="Q18" s="18">
        <f t="shared" si="7"/>
        <v>5.8429701765063909E-2</v>
      </c>
      <c r="R18" s="18">
        <f t="shared" si="4"/>
        <v>2.3654090716405257E-2</v>
      </c>
      <c r="S18" s="18">
        <f t="shared" si="5"/>
        <v>3.5859493604620728E-2</v>
      </c>
      <c r="T18" s="18">
        <f>(H17-H14-SUM(B15:B17))/H14/-3</f>
        <v>3.4591194968553458E-2</v>
      </c>
      <c r="U18" s="18">
        <f t="shared" si="8"/>
        <v>3.7809303162059514E-2</v>
      </c>
      <c r="V18" s="18">
        <f t="shared" si="9"/>
        <v>4.8137967144446625E-2</v>
      </c>
      <c r="W18" s="18">
        <f t="shared" si="10"/>
        <v>3.2089291942797353E-2</v>
      </c>
      <c r="X18" s="18">
        <f t="shared" si="11"/>
        <v>4.6511627906976744E-2</v>
      </c>
      <c r="Y18" s="18">
        <f t="shared" si="12"/>
        <v>4.1068668580260544E-2</v>
      </c>
      <c r="Z18" s="18">
        <f>SUM(B16:B18)/(H16+SUM(B16:B18)-H19)</f>
        <v>0.9</v>
      </c>
      <c r="AA18" s="18">
        <f t="shared" ref="AA18:AE18" si="17">SUM(C16:C18)/(I16+SUM(C16:C18)-I19)</f>
        <v>0.65883644346871573</v>
      </c>
      <c r="AB18" s="18">
        <f t="shared" si="17"/>
        <v>0.66820276497695852</v>
      </c>
      <c r="AC18" s="18">
        <f t="shared" si="17"/>
        <v>1.3643724696356276</v>
      </c>
      <c r="AD18" s="18">
        <f t="shared" si="17"/>
        <v>0.47098001902949571</v>
      </c>
      <c r="AE18" s="18">
        <f t="shared" si="17"/>
        <v>0.66279329608938542</v>
      </c>
    </row>
    <row r="19" spans="1:31" x14ac:dyDescent="0.3">
      <c r="A19" s="1">
        <v>2024</v>
      </c>
      <c r="B19" s="7"/>
      <c r="C19" s="7"/>
      <c r="D19" s="7"/>
      <c r="E19" s="7"/>
      <c r="F19" s="7"/>
      <c r="G19" s="7"/>
      <c r="H19" s="7">
        <v>1763</v>
      </c>
      <c r="I19" s="7">
        <v>29486</v>
      </c>
      <c r="J19" s="7">
        <v>9261</v>
      </c>
      <c r="K19" s="7">
        <v>3316</v>
      </c>
      <c r="L19" s="7">
        <v>11025</v>
      </c>
      <c r="M19" s="7">
        <v>54851</v>
      </c>
      <c r="N19" s="9"/>
      <c r="O19" s="9"/>
      <c r="P19" s="9"/>
      <c r="Q19" s="9"/>
      <c r="R19" s="9"/>
      <c r="S19" s="9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x14ac:dyDescent="0.3">
      <c r="A20" s="10" t="s">
        <v>105</v>
      </c>
    </row>
    <row r="21" spans="1:31" x14ac:dyDescent="0.3">
      <c r="A21" s="10" t="s">
        <v>21</v>
      </c>
    </row>
  </sheetData>
  <mergeCells count="5">
    <mergeCell ref="B2:G2"/>
    <mergeCell ref="H2:M2"/>
    <mergeCell ref="N2:S2"/>
    <mergeCell ref="T2:Y2"/>
    <mergeCell ref="Z2:AE2"/>
  </mergeCells>
  <pageMargins left="0.7" right="0.7" top="0.75" bottom="0.75" header="0.3" footer="0.3"/>
  <pageSetup paperSize="9" orientation="portrait" r:id="rId1"/>
  <ignoredErrors>
    <ignoredError sqref="T9:Y17 U8:Y8 U18:Y18 Z7:AE18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4422-2DCF-478F-A814-9C3114DBC9F8}">
  <dimension ref="A1:H18"/>
  <sheetViews>
    <sheetView showGridLines="0" workbookViewId="0"/>
  </sheetViews>
  <sheetFormatPr baseColWidth="10" defaultColWidth="11.5703125" defaultRowHeight="15.75" x14ac:dyDescent="0.3"/>
  <cols>
    <col min="1" max="1" width="7.5703125" style="2" customWidth="1"/>
    <col min="2" max="2" width="13.5703125" style="2" bestFit="1" customWidth="1"/>
    <col min="3" max="3" width="8.85546875" style="2" bestFit="1" customWidth="1"/>
    <col min="4" max="4" width="17" style="2" bestFit="1" customWidth="1"/>
    <col min="5" max="5" width="36" style="2" bestFit="1" customWidth="1"/>
    <col min="6" max="6" width="10.85546875" style="2" bestFit="1" customWidth="1"/>
    <col min="7" max="7" width="13.28515625" style="2" bestFit="1" customWidth="1"/>
    <col min="8" max="8" width="22.28515625" style="2" bestFit="1" customWidth="1"/>
    <col min="9" max="9" width="4" style="2" bestFit="1" customWidth="1"/>
    <col min="10" max="10" width="3" style="2" bestFit="1" customWidth="1"/>
    <col min="11" max="11" width="11.85546875" style="2" bestFit="1" customWidth="1"/>
    <col min="12" max="16384" width="11.5703125" style="2"/>
  </cols>
  <sheetData>
    <row r="1" spans="1:8" x14ac:dyDescent="0.3">
      <c r="A1" s="6" t="s">
        <v>47</v>
      </c>
      <c r="D1" s="4"/>
    </row>
    <row r="2" spans="1:8" x14ac:dyDescent="0.3">
      <c r="A2" s="1" t="s">
        <v>11</v>
      </c>
      <c r="B2" s="1" t="s">
        <v>3</v>
      </c>
      <c r="C2" s="1" t="s">
        <v>4</v>
      </c>
      <c r="D2" s="1" t="s">
        <v>6</v>
      </c>
      <c r="E2" s="1" t="s">
        <v>7</v>
      </c>
      <c r="F2" s="1" t="s">
        <v>5</v>
      </c>
      <c r="G2" s="1" t="s">
        <v>1</v>
      </c>
    </row>
    <row r="3" spans="1:8" x14ac:dyDescent="0.3">
      <c r="A3" s="1">
        <v>2010</v>
      </c>
      <c r="B3" s="7">
        <v>743.77</v>
      </c>
      <c r="C3" s="7">
        <v>35865.730000000003</v>
      </c>
      <c r="D3" s="7">
        <v>10897.01</v>
      </c>
      <c r="E3" s="7">
        <v>897.07</v>
      </c>
      <c r="F3" s="7">
        <v>4739.26</v>
      </c>
      <c r="G3" s="7">
        <v>53142.84</v>
      </c>
      <c r="H3" s="4"/>
    </row>
    <row r="4" spans="1:8" x14ac:dyDescent="0.3">
      <c r="A4" s="1">
        <v>2011</v>
      </c>
      <c r="B4" s="7">
        <v>863.83</v>
      </c>
      <c r="C4" s="7">
        <v>36515.050000000003</v>
      </c>
      <c r="D4" s="7">
        <v>10262.870000000001</v>
      </c>
      <c r="E4" s="7">
        <v>894.94</v>
      </c>
      <c r="F4" s="7">
        <v>4674.6400000000003</v>
      </c>
      <c r="G4" s="7">
        <v>53211.33</v>
      </c>
      <c r="H4" s="4"/>
    </row>
    <row r="5" spans="1:8" x14ac:dyDescent="0.3">
      <c r="A5" s="1">
        <v>2012</v>
      </c>
      <c r="B5" s="7">
        <v>511.06</v>
      </c>
      <c r="C5" s="7">
        <v>38243.56</v>
      </c>
      <c r="D5" s="7">
        <v>10299.27</v>
      </c>
      <c r="E5" s="7">
        <v>532.46</v>
      </c>
      <c r="F5" s="7">
        <v>6090.06</v>
      </c>
      <c r="G5" s="7">
        <v>55676.41</v>
      </c>
      <c r="H5" s="4"/>
    </row>
    <row r="6" spans="1:8" x14ac:dyDescent="0.3">
      <c r="A6" s="1">
        <v>2013</v>
      </c>
      <c r="B6" s="7">
        <v>774.58</v>
      </c>
      <c r="C6" s="7">
        <v>39051.199999999997</v>
      </c>
      <c r="D6" s="7">
        <v>13317.43</v>
      </c>
      <c r="E6" s="7">
        <v>927.03</v>
      </c>
      <c r="F6" s="7">
        <v>6312.71</v>
      </c>
      <c r="G6" s="7">
        <v>60382.95</v>
      </c>
      <c r="H6" s="4"/>
    </row>
    <row r="7" spans="1:8" x14ac:dyDescent="0.3">
      <c r="A7" s="1">
        <v>2014</v>
      </c>
      <c r="B7" s="7">
        <v>819.98</v>
      </c>
      <c r="C7" s="7">
        <v>35037.199999999997</v>
      </c>
      <c r="D7" s="7">
        <v>13162.04</v>
      </c>
      <c r="E7" s="7">
        <v>635.03</v>
      </c>
      <c r="F7" s="7">
        <v>5879.26</v>
      </c>
      <c r="G7" s="7">
        <v>55533.51</v>
      </c>
      <c r="H7" s="4"/>
    </row>
    <row r="8" spans="1:8" x14ac:dyDescent="0.3">
      <c r="A8" s="1">
        <v>2015</v>
      </c>
      <c r="B8" s="7">
        <v>538.97</v>
      </c>
      <c r="C8" s="7">
        <v>36611.1</v>
      </c>
      <c r="D8" s="7">
        <v>11672.08</v>
      </c>
      <c r="E8" s="7">
        <v>809.39</v>
      </c>
      <c r="F8" s="7">
        <v>6111.84</v>
      </c>
      <c r="G8" s="7">
        <v>55743.38</v>
      </c>
      <c r="H8" s="4"/>
    </row>
    <row r="9" spans="1:8" x14ac:dyDescent="0.3">
      <c r="A9" s="1">
        <v>2016</v>
      </c>
      <c r="B9" s="7">
        <v>686.97</v>
      </c>
      <c r="C9" s="7">
        <v>45081.93</v>
      </c>
      <c r="D9" s="7">
        <v>13586.44</v>
      </c>
      <c r="E9" s="7">
        <v>724.09</v>
      </c>
      <c r="F9" s="7">
        <v>5746.57</v>
      </c>
      <c r="G9" s="7">
        <v>65826</v>
      </c>
      <c r="H9" s="4"/>
    </row>
    <row r="10" spans="1:8" x14ac:dyDescent="0.3">
      <c r="A10" s="1">
        <v>2017</v>
      </c>
      <c r="B10" s="7">
        <v>857.18</v>
      </c>
      <c r="C10" s="7">
        <v>43762.68</v>
      </c>
      <c r="D10" s="7">
        <v>14577.64</v>
      </c>
      <c r="E10" s="7">
        <v>988.36</v>
      </c>
      <c r="F10" s="7">
        <v>5373.81</v>
      </c>
      <c r="G10" s="7">
        <v>65559.67</v>
      </c>
      <c r="H10" s="4"/>
    </row>
    <row r="11" spans="1:8" x14ac:dyDescent="0.3">
      <c r="A11" s="1">
        <v>2018</v>
      </c>
      <c r="B11" s="7">
        <v>1179.33</v>
      </c>
      <c r="C11" s="7">
        <v>43836.71</v>
      </c>
      <c r="D11" s="7">
        <v>12453.64</v>
      </c>
      <c r="E11" s="7">
        <v>1292.56</v>
      </c>
      <c r="F11" s="7">
        <v>5341.63</v>
      </c>
      <c r="G11" s="7">
        <v>64103.87</v>
      </c>
      <c r="H11" s="4"/>
    </row>
    <row r="12" spans="1:8" x14ac:dyDescent="0.3">
      <c r="A12" s="1">
        <v>2019</v>
      </c>
      <c r="B12" s="7">
        <v>967.9</v>
      </c>
      <c r="C12" s="7">
        <v>39582.879999999997</v>
      </c>
      <c r="D12" s="7">
        <v>13293.64</v>
      </c>
      <c r="E12" s="7">
        <v>858.14</v>
      </c>
      <c r="F12" s="7">
        <v>5870.79</v>
      </c>
      <c r="G12" s="7">
        <v>60573.35</v>
      </c>
      <c r="H12" s="4"/>
    </row>
    <row r="13" spans="1:8" x14ac:dyDescent="0.3">
      <c r="A13" s="1">
        <v>2020</v>
      </c>
      <c r="B13" s="7">
        <v>748.4</v>
      </c>
      <c r="C13" s="7">
        <v>39398.230000000003</v>
      </c>
      <c r="D13" s="7">
        <v>14976.66</v>
      </c>
      <c r="E13" s="7">
        <v>1246.48</v>
      </c>
      <c r="F13" s="7">
        <v>4925.26</v>
      </c>
      <c r="G13" s="7">
        <v>61295.03</v>
      </c>
      <c r="H13" s="4"/>
    </row>
    <row r="14" spans="1:8" x14ac:dyDescent="0.3">
      <c r="A14" s="1">
        <v>2021</v>
      </c>
      <c r="B14" s="7">
        <v>1059.8800000000001</v>
      </c>
      <c r="C14" s="7">
        <v>40082.26</v>
      </c>
      <c r="D14" s="7">
        <v>12168.65</v>
      </c>
      <c r="E14" s="7">
        <v>1455.85</v>
      </c>
      <c r="F14" s="7">
        <v>5609.84</v>
      </c>
      <c r="G14" s="7">
        <v>60376.480000000003</v>
      </c>
      <c r="H14" s="4"/>
    </row>
    <row r="15" spans="1:8" x14ac:dyDescent="0.3">
      <c r="A15" s="1">
        <v>2022</v>
      </c>
      <c r="B15" s="7">
        <v>996.97</v>
      </c>
      <c r="C15" s="7">
        <v>38675.1</v>
      </c>
      <c r="D15" s="7">
        <v>15354.91</v>
      </c>
      <c r="E15" s="7">
        <v>1494.44</v>
      </c>
      <c r="F15" s="7">
        <v>5021.87</v>
      </c>
      <c r="G15" s="7">
        <v>61543.29</v>
      </c>
      <c r="H15" s="4"/>
    </row>
    <row r="16" spans="1:8" x14ac:dyDescent="0.3">
      <c r="A16" s="1">
        <v>2023</v>
      </c>
      <c r="B16" s="7">
        <v>1087.33</v>
      </c>
      <c r="C16" s="7">
        <v>46473.48</v>
      </c>
      <c r="D16" s="7">
        <v>16741.13</v>
      </c>
      <c r="E16" s="7">
        <v>1174.72</v>
      </c>
      <c r="F16" s="7">
        <v>5101.0200000000004</v>
      </c>
      <c r="G16" s="7">
        <v>70577.679999999993</v>
      </c>
      <c r="H16" s="24"/>
    </row>
    <row r="17" spans="1:1" x14ac:dyDescent="0.3">
      <c r="A17" s="10" t="s">
        <v>105</v>
      </c>
    </row>
    <row r="18" spans="1:1" x14ac:dyDescent="0.3">
      <c r="A18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 ,9 ,10</vt:lpstr>
      <vt:lpstr>Graphique 11</vt:lpstr>
      <vt:lpstr>Graphique 12</vt:lpstr>
      <vt:lpstr>Graphique 13</vt:lpstr>
      <vt:lpstr>Graphique 14</vt:lpstr>
      <vt:lpstr>Graphique 15</vt:lpstr>
      <vt:lpstr>Graphique 16</vt:lpstr>
      <vt:lpstr>Graphique 17</vt:lpstr>
      <vt:lpstr>Graphique 18</vt:lpstr>
      <vt:lpstr>Tableau 1</vt:lpstr>
      <vt:lpstr>Graphique 19</vt:lpstr>
      <vt:lpstr>Graphique 20</vt:lpstr>
      <vt:lpstr>Graphique 21,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MAS</dc:creator>
  <cp:lastModifiedBy>Nicolas MAS</cp:lastModifiedBy>
  <dcterms:created xsi:type="dcterms:W3CDTF">2026-03-17T16:41:44Z</dcterms:created>
  <dcterms:modified xsi:type="dcterms:W3CDTF">2026-05-21T16:17:11Z</dcterms:modified>
</cp:coreProperties>
</file>