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.mas\Desktop\"/>
    </mc:Choice>
  </mc:AlternateContent>
  <bookViews>
    <workbookView xWindow="0" yWindow="0" windowWidth="28800" windowHeight="12270" tabRatio="1000" activeTab="1"/>
  </bookViews>
  <sheets>
    <sheet name="Graphes" sheetId="8" r:id="rId1"/>
    <sheet name="Occitanie" sheetId="5" r:id="rId2"/>
    <sheet name="Occitanie _non_ventilé" sheetId="6" r:id="rId3"/>
    <sheet name="dep09" sheetId="9" r:id="rId4"/>
    <sheet name="dep11" sheetId="10" r:id="rId5"/>
    <sheet name="dep12" sheetId="11" r:id="rId6"/>
    <sheet name="dep30" sheetId="12" r:id="rId7"/>
    <sheet name="dep31" sheetId="13" r:id="rId8"/>
    <sheet name="dep32" sheetId="14" r:id="rId9"/>
    <sheet name="dep34" sheetId="15" r:id="rId10"/>
    <sheet name="dep46" sheetId="16" r:id="rId11"/>
    <sheet name="dep48" sheetId="17" r:id="rId12"/>
    <sheet name="dep65" sheetId="18" r:id="rId13"/>
    <sheet name="dep66" sheetId="19" r:id="rId14"/>
    <sheet name="dep81" sheetId="20" r:id="rId15"/>
    <sheet name="dep82" sheetId="21" r:id="rId16"/>
  </sheets>
  <calcPr calcId="162913"/>
</workbook>
</file>

<file path=xl/calcChain.xml><?xml version="1.0" encoding="utf-8"?>
<calcChain xmlns="http://schemas.openxmlformats.org/spreadsheetml/2006/main">
  <c r="J70" i="9" l="1"/>
  <c r="J69" i="9"/>
  <c r="E69" i="9"/>
  <c r="E70" i="9" s="1"/>
  <c r="J69" i="21"/>
  <c r="G69" i="21"/>
  <c r="E69" i="21"/>
  <c r="J69" i="20"/>
  <c r="G69" i="20"/>
  <c r="E69" i="20"/>
  <c r="J69" i="19"/>
  <c r="G69" i="19"/>
  <c r="E69" i="19"/>
  <c r="J69" i="18"/>
  <c r="G69" i="18"/>
  <c r="E69" i="18"/>
  <c r="E70" i="18" s="1"/>
  <c r="J69" i="17"/>
  <c r="G69" i="17"/>
  <c r="G70" i="17" s="1"/>
  <c r="E69" i="17"/>
  <c r="J69" i="16"/>
  <c r="G69" i="16"/>
  <c r="E69" i="16"/>
  <c r="J69" i="15"/>
  <c r="G69" i="15"/>
  <c r="E69" i="15"/>
  <c r="J69" i="14"/>
  <c r="G69" i="14"/>
  <c r="E69" i="14"/>
  <c r="J69" i="13"/>
  <c r="G69" i="13"/>
  <c r="E69" i="13"/>
  <c r="J69" i="12"/>
  <c r="G69" i="12"/>
  <c r="E69" i="12"/>
  <c r="J69" i="11"/>
  <c r="G69" i="11"/>
  <c r="E69" i="11"/>
  <c r="J69" i="10"/>
  <c r="G69" i="10"/>
  <c r="E69" i="10"/>
  <c r="G70" i="9"/>
  <c r="J70" i="21"/>
  <c r="I70" i="21"/>
  <c r="H70" i="21"/>
  <c r="G70" i="21"/>
  <c r="E70" i="21"/>
  <c r="J70" i="20"/>
  <c r="I70" i="20"/>
  <c r="H70" i="20"/>
  <c r="G70" i="20"/>
  <c r="E70" i="20"/>
  <c r="J70" i="19"/>
  <c r="I70" i="19"/>
  <c r="H70" i="19"/>
  <c r="G70" i="19"/>
  <c r="E70" i="19"/>
  <c r="J70" i="18"/>
  <c r="I70" i="18"/>
  <c r="H70" i="18"/>
  <c r="G70" i="18"/>
  <c r="J70" i="17"/>
  <c r="I70" i="17"/>
  <c r="H70" i="17"/>
  <c r="E70" i="17"/>
  <c r="J70" i="16"/>
  <c r="I70" i="16"/>
  <c r="H70" i="16"/>
  <c r="G70" i="16"/>
  <c r="E70" i="16"/>
  <c r="J70" i="15"/>
  <c r="I70" i="15"/>
  <c r="H70" i="15"/>
  <c r="G70" i="15"/>
  <c r="E70" i="15"/>
  <c r="J70" i="14"/>
  <c r="I70" i="14"/>
  <c r="H70" i="14"/>
  <c r="G70" i="14"/>
  <c r="E70" i="14"/>
  <c r="J70" i="13"/>
  <c r="I70" i="13"/>
  <c r="H70" i="13"/>
  <c r="G70" i="13"/>
  <c r="E70" i="13"/>
  <c r="J70" i="12"/>
  <c r="I70" i="12"/>
  <c r="H70" i="12"/>
  <c r="G70" i="12"/>
  <c r="E70" i="12"/>
  <c r="J70" i="11"/>
  <c r="I70" i="11"/>
  <c r="H70" i="11"/>
  <c r="G70" i="11"/>
  <c r="E70" i="11"/>
  <c r="J70" i="10"/>
  <c r="I70" i="10"/>
  <c r="H70" i="10"/>
  <c r="G70" i="10"/>
  <c r="E70" i="10"/>
  <c r="I70" i="9"/>
  <c r="H70" i="9"/>
  <c r="G69" i="9"/>
  <c r="C7" i="8" l="1"/>
  <c r="J35" i="14" l="1"/>
  <c r="D21" i="8" l="1"/>
  <c r="D20" i="8"/>
  <c r="D19" i="8"/>
  <c r="D18" i="8"/>
  <c r="D17" i="8"/>
  <c r="D16" i="8"/>
  <c r="M6" i="8"/>
  <c r="M5" i="8"/>
  <c r="M4" i="8"/>
  <c r="M3" i="8"/>
  <c r="M7" i="8" l="1"/>
  <c r="N5" i="8" s="1"/>
  <c r="J33" i="5"/>
  <c r="N6" i="8" l="1"/>
  <c r="N3" i="8"/>
  <c r="N4" i="8"/>
  <c r="N7" i="8" s="1"/>
  <c r="J8" i="6"/>
  <c r="C44" i="8" l="1"/>
  <c r="C16" i="8"/>
  <c r="C17" i="8" l="1"/>
  <c r="C20" i="8"/>
  <c r="C18" i="8"/>
  <c r="C19" i="8"/>
  <c r="C46" i="8"/>
  <c r="C45" i="8"/>
  <c r="C43" i="8"/>
  <c r="C40" i="8"/>
  <c r="C42" i="8"/>
  <c r="C41" i="8"/>
  <c r="C47" i="8" l="1"/>
  <c r="D4" i="8" l="1"/>
  <c r="D6" i="8"/>
  <c r="D5" i="8"/>
  <c r="D7" i="8" l="1"/>
</calcChain>
</file>

<file path=xl/comments1.xml><?xml version="1.0" encoding="utf-8"?>
<comments xmlns="http://schemas.openxmlformats.org/spreadsheetml/2006/main">
  <authors>
    <author>Utilisateur Windows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complété avec chiffres 2021 le 16/08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complété avec chiffres 2021 le 16/08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<sst xmlns="http://schemas.openxmlformats.org/spreadsheetml/2006/main" count="1434" uniqueCount="176">
  <si>
    <t>Région</t>
  </si>
  <si>
    <t>09</t>
  </si>
  <si>
    <t>Occitanie</t>
  </si>
  <si>
    <t>Ariège</t>
  </si>
  <si>
    <t>Aude</t>
  </si>
  <si>
    <t>Aveyron</t>
  </si>
  <si>
    <t>Gard</t>
  </si>
  <si>
    <t>Haute Garonne</t>
  </si>
  <si>
    <t>Gers</t>
  </si>
  <si>
    <t>Hérault</t>
  </si>
  <si>
    <t>Lot</t>
  </si>
  <si>
    <t>Lozère</t>
  </si>
  <si>
    <t>Hautes Pyrénées</t>
  </si>
  <si>
    <t>Pyrénées Orientales</t>
  </si>
  <si>
    <t>Tarn</t>
  </si>
  <si>
    <t>Tarn et Garonne</t>
  </si>
  <si>
    <t>Nombre de dossiers</t>
  </si>
  <si>
    <t>Financeurs</t>
  </si>
  <si>
    <t>Etat</t>
  </si>
  <si>
    <t>Europe</t>
  </si>
  <si>
    <t>CASDAR</t>
  </si>
  <si>
    <t>FAM</t>
  </si>
  <si>
    <t>FEAGA</t>
  </si>
  <si>
    <t>FEADER</t>
  </si>
  <si>
    <t>Premier pilier (PAC)</t>
  </si>
  <si>
    <t>Aides découplées</t>
  </si>
  <si>
    <t>Paiement de base</t>
  </si>
  <si>
    <t>Paiement redistributif</t>
  </si>
  <si>
    <t>Paiement vert</t>
  </si>
  <si>
    <t>Paiement JA</t>
  </si>
  <si>
    <t>Total aides découplées</t>
  </si>
  <si>
    <t>Aides couplées</t>
  </si>
  <si>
    <t>Bovins allaitants (ABA)</t>
  </si>
  <si>
    <t>Bovins laitiers (ABL)</t>
  </si>
  <si>
    <t>Veaux sous la mère et veaux bio</t>
  </si>
  <si>
    <t>Caprines</t>
  </si>
  <si>
    <t>Ovines</t>
  </si>
  <si>
    <t>Protéines végétales</t>
  </si>
  <si>
    <t>Blé dur</t>
  </si>
  <si>
    <t>Autres aides couplées</t>
  </si>
  <si>
    <t>Total aides couplées</t>
  </si>
  <si>
    <t>OCM viti-vinicole</t>
  </si>
  <si>
    <t>Investissements des caves</t>
  </si>
  <si>
    <t>Restructuration du vignoble</t>
  </si>
  <si>
    <t>Promotion vin sur  les pays tiers</t>
  </si>
  <si>
    <t>Total OCM viti-vinicole</t>
  </si>
  <si>
    <t>OCM fruits et légumes</t>
  </si>
  <si>
    <t>Programmes opérationnels</t>
  </si>
  <si>
    <t>Autres aides (programmes : apicole, lait et fruit à l'école…)</t>
  </si>
  <si>
    <t>Total Premier pilier PAC</t>
  </si>
  <si>
    <t>Second pilier (PAC)</t>
  </si>
  <si>
    <t>Indemnité compensatrice de handicap naturel (ICHN)</t>
  </si>
  <si>
    <t>Mesures agroenvironnementales et climatiques (MAEC)</t>
  </si>
  <si>
    <t>Aides à l’agriculture biologique</t>
  </si>
  <si>
    <t>CAB</t>
  </si>
  <si>
    <t>MAB</t>
  </si>
  <si>
    <t>Aides à l’installation</t>
  </si>
  <si>
    <t>DJA</t>
  </si>
  <si>
    <t>Stages</t>
  </si>
  <si>
    <t>Total aides à l'installation</t>
  </si>
  <si>
    <t>Modernisation des exploitations</t>
  </si>
  <si>
    <t>Rénovation des vergers</t>
  </si>
  <si>
    <t>Total modernisation des exploitations</t>
  </si>
  <si>
    <t>Information - Diffusion des connaissances</t>
  </si>
  <si>
    <t>Prédation</t>
  </si>
  <si>
    <t>Mesures forestières</t>
  </si>
  <si>
    <t>Desserte</t>
  </si>
  <si>
    <t>DFCI</t>
  </si>
  <si>
    <t>Total mesures forestières</t>
  </si>
  <si>
    <t>Total Second pilier PAC</t>
  </si>
  <si>
    <t>Dispositifs d’animation Conseil</t>
  </si>
  <si>
    <t>Animation et développement des filières agroalimentaires et pôle de compétitivité</t>
  </si>
  <si>
    <t>Animation et développement de la filière agriculture biologique</t>
  </si>
  <si>
    <t>Animation des GIEE et PAEC</t>
  </si>
  <si>
    <t>Animation installation</t>
  </si>
  <si>
    <t>Animation des CUMA (DINA-CUMA)</t>
  </si>
  <si>
    <t>Animation et développement de la filière forêt-bois</t>
  </si>
  <si>
    <t>Assistance technique, conseil réseaux génétiques</t>
  </si>
  <si>
    <t>Total Dispositifs d’animation Conseil</t>
  </si>
  <si>
    <t>Aménagement</t>
  </si>
  <si>
    <t>Modernisation et gestion des réseaux irrigation</t>
  </si>
  <si>
    <t>Restauration des terrains en montagne (RTM)</t>
  </si>
  <si>
    <t>Total Aménagement</t>
  </si>
  <si>
    <t>R&amp;D, Développement</t>
  </si>
  <si>
    <t>Structuration des filières</t>
  </si>
  <si>
    <t>Expérimentation</t>
  </si>
  <si>
    <t>PRDA Occitanie</t>
  </si>
  <si>
    <t>Total R&amp;D, Développement</t>
  </si>
  <si>
    <t>Aides conjoncturelles</t>
  </si>
  <si>
    <t>Agridiff, ARP</t>
  </si>
  <si>
    <t>Calamités agricoles</t>
  </si>
  <si>
    <t>FASS</t>
  </si>
  <si>
    <t>Total Aides conjoncturelles</t>
  </si>
  <si>
    <t>Total Occitanie</t>
  </si>
  <si>
    <t>Pastoralisme</t>
  </si>
  <si>
    <t xml:space="preserve">Autres aides </t>
  </si>
  <si>
    <t>Total(1000 €)</t>
  </si>
  <si>
    <t>ICHN</t>
  </si>
  <si>
    <t>MAEC</t>
  </si>
  <si>
    <t>AB</t>
  </si>
  <si>
    <t>Autres</t>
  </si>
  <si>
    <t>Assurance récolte</t>
  </si>
  <si>
    <t xml:space="preserve">Autres dispositifs </t>
  </si>
  <si>
    <t>Millier euros</t>
  </si>
  <si>
    <t>%</t>
  </si>
  <si>
    <t>Aide de crise (distillation)</t>
  </si>
  <si>
    <r>
      <t xml:space="preserve">Total </t>
    </r>
    <r>
      <rPr>
        <sz val="9"/>
        <color rgb="FF000000"/>
        <rFont val="Arial"/>
        <family val="2"/>
        <charset val="1"/>
      </rPr>
      <t>(1000 €)</t>
    </r>
  </si>
  <si>
    <r>
      <t xml:space="preserve">Total </t>
    </r>
    <r>
      <rPr>
        <sz val="9"/>
        <color rgb="FF000000"/>
        <rFont val="Arial"/>
        <family val="2"/>
      </rPr>
      <t>(1000 €)</t>
    </r>
  </si>
  <si>
    <t>Installation</t>
  </si>
  <si>
    <t>Prestations viniques</t>
  </si>
  <si>
    <t>Total OCM viticulture</t>
  </si>
  <si>
    <r>
      <t>Elevage + Energie</t>
    </r>
    <r>
      <rPr>
        <i/>
        <sz val="9"/>
        <color rgb="FFFF0000"/>
        <rFont val="Arial"/>
        <family val="2"/>
      </rPr>
      <t>*</t>
    </r>
  </si>
  <si>
    <t>Plan de relance</t>
  </si>
  <si>
    <t xml:space="preserve">Opération d'installation de systèmes agroforestiers </t>
  </si>
  <si>
    <t>CANTINES-RELANCE Hexagone + DOM + Corse</t>
  </si>
  <si>
    <t>AnimAbandFinVie</t>
  </si>
  <si>
    <t>FilièGrainesPlants</t>
  </si>
  <si>
    <t>Jardins partagés</t>
  </si>
  <si>
    <t>Plan communication</t>
  </si>
  <si>
    <t>Plan protéines végétales</t>
  </si>
  <si>
    <t>plan de modernisation des abattoirs</t>
  </si>
  <si>
    <t>Renouvellement des agroéquipements</t>
  </si>
  <si>
    <t>Total aides plan de relance</t>
  </si>
  <si>
    <t>Plan France
Relance forêt/bois</t>
  </si>
  <si>
    <t>Protection contre les aléas climatiques</t>
  </si>
  <si>
    <t>Alimentation locale &amp; solidaire</t>
  </si>
  <si>
    <t>Aides 2021 par financeur et par nature d'aide (en millier €)</t>
  </si>
  <si>
    <r>
      <t>Répartition des aides 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pilier 
Occitanie 2021</t>
    </r>
  </si>
  <si>
    <t>Aides non ventilées par département</t>
  </si>
  <si>
    <t>Total non ventilé par département</t>
  </si>
  <si>
    <t>Crédit d’impôt Agriculture biologique</t>
  </si>
  <si>
    <t xml:space="preserve"> </t>
  </si>
  <si>
    <t>Plan France Relance forêt/bois</t>
  </si>
  <si>
    <t>Total plan de relance</t>
  </si>
  <si>
    <t>Département</t>
  </si>
  <si>
    <t xml:space="preserve">Somme - dossier </t>
  </si>
  <si>
    <t>Somme - Montant de l'aide France Relance (€)</t>
  </si>
  <si>
    <t>105 808 €</t>
  </si>
  <si>
    <t>50 343 €</t>
  </si>
  <si>
    <t>69 602 €</t>
  </si>
  <si>
    <t>179 214 €</t>
  </si>
  <si>
    <t>346 084 €</t>
  </si>
  <si>
    <t>54 993 €</t>
  </si>
  <si>
    <t>202 008 €</t>
  </si>
  <si>
    <t>51 486 €</t>
  </si>
  <si>
    <t>50 000 €</t>
  </si>
  <si>
    <t>48 264 €</t>
  </si>
  <si>
    <t>199 193 €</t>
  </si>
  <si>
    <t>92 952 €</t>
  </si>
  <si>
    <t>91 244 €</t>
  </si>
  <si>
    <t>(vide)</t>
  </si>
  <si>
    <t>Total Résultat</t>
  </si>
  <si>
    <t>1 541 190 €</t>
  </si>
  <si>
    <r>
      <t xml:space="preserve">1 </t>
    </r>
    <r>
      <rPr>
        <i/>
        <sz val="8"/>
        <rFont val="Times New Roman"/>
        <family val="1"/>
      </rPr>
      <t>Attention la lecture de ce total ne se fait pas en ligne car les aides bio et MAEC n'ont pas été ventilées pour tous les financeurs</t>
    </r>
  </si>
  <si>
    <t xml:space="preserve">3 les aides relatives au pacte bien-être animal et biosécurité du plan de relance sont prises en compte dans l'aide à la modernisation de l'élevage </t>
  </si>
  <si>
    <t>2 crédits d'impôts 2020,100% Etat, mais rattachés ici au 2nd pilier en raison de la nature de l'aide</t>
  </si>
  <si>
    <t>4 crédits pastoralisme, 100% Etat, mais rattachés ici au 2nd pilier en raison de la nature de l'aide</t>
  </si>
  <si>
    <r>
      <t xml:space="preserve">5 </t>
    </r>
    <r>
      <rPr>
        <i/>
        <sz val="8"/>
        <rFont val="Times New Roman"/>
        <family val="1"/>
      </rPr>
      <t>FEADER mobilisé en contrepartie des contrats d'assurance récolte</t>
    </r>
  </si>
  <si>
    <t>5 FEADER mobilisé en contrepartie des contrats d'assurance récolte</t>
  </si>
  <si>
    <t>6 Attention, la lecture de ce total ne se fait pas en ligne car les aides bio et MAEC n'ont pas été ventilées pour tous les financeurs</t>
  </si>
  <si>
    <r>
      <t>6</t>
    </r>
    <r>
      <rPr>
        <i/>
        <sz val="8"/>
        <rFont val="Times New Roman"/>
        <family val="1"/>
      </rPr>
      <t>Attention, la lecture de ce total ne se fait pas en ligne car les aides bio et MAEC n'ont pas été ventilées pour tous les financeurs</t>
    </r>
  </si>
  <si>
    <t>1 Attention, la lecture de ce total ne se fait pas en ligne car les aides bio et MAEC n'ont pas été ventilées pour tous les financeurs</t>
  </si>
  <si>
    <t>MASA</t>
  </si>
  <si>
    <t>Stockage des vins</t>
  </si>
  <si>
    <t xml:space="preserve">Aide de crise gel </t>
  </si>
  <si>
    <t>Aide de crise d'Influenza aviaire</t>
  </si>
  <si>
    <t>PAT (volet A)</t>
  </si>
  <si>
    <t>PAT (volet B)</t>
  </si>
  <si>
    <t>Projet alimentaire territorial (PAT)</t>
  </si>
  <si>
    <t>Elevage + Energie*</t>
  </si>
  <si>
    <t>Autres aides de crise</t>
  </si>
  <si>
    <t>Total Plan de relance</t>
  </si>
  <si>
    <t>vu le montant, pas nécessaire d'en faire une catégorie</t>
  </si>
  <si>
    <r>
      <t>2</t>
    </r>
    <r>
      <rPr>
        <i/>
        <sz val="8"/>
        <rFont val="Times New Roman"/>
        <family val="1"/>
      </rPr>
      <t xml:space="preserve"> crédits d'impôts 2020, 100% Etat, rattachés ici au 2</t>
    </r>
    <r>
      <rPr>
        <i/>
        <vertAlign val="superscript"/>
        <sz val="8"/>
        <rFont val="Times New Roman"/>
        <family val="1"/>
      </rPr>
      <t>nd</t>
    </r>
    <r>
      <rPr>
        <i/>
        <sz val="8"/>
        <rFont val="Times New Roman"/>
        <family val="1"/>
      </rPr>
      <t xml:space="preserve"> pilier en raison de la nature de l'aide</t>
    </r>
  </si>
  <si>
    <r>
      <rPr>
        <i/>
        <sz val="8"/>
        <rFont val="Times New Roman"/>
        <family val="1"/>
      </rPr>
      <t>4 crédits pastoralisme, 100% Etat, rattachés ici au 2</t>
    </r>
    <r>
      <rPr>
        <i/>
        <vertAlign val="superscript"/>
        <sz val="8"/>
        <rFont val="Times New Roman"/>
        <family val="1"/>
      </rPr>
      <t>nd</t>
    </r>
    <r>
      <rPr>
        <i/>
        <sz val="8"/>
        <rFont val="Times New Roman"/>
        <family val="1"/>
      </rPr>
      <t xml:space="preserve"> pilier en raison de la nature de l'aide</t>
    </r>
  </si>
  <si>
    <t>Répartition des aides 1er pilier 
Occitanie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</si>
</sst>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%"/>
    <numFmt numFmtId="165" formatCode="0.000"/>
    <numFmt numFmtId="166" formatCode="0.0"/>
    <numFmt numFmtId="167" formatCode="_-* #,##0\ _€_-;\-* #,##0\ _€_-;_-* &quot;-&quot;??\ _€_-;_-@_-"/>
    <numFmt numFmtId="168" formatCode="#,##0_ ;\-#,##0\ "/>
    <numFmt numFmtId="169" formatCode="#,##0.0000000000"/>
  </numFmts>
  <fonts count="50" x14ac:knownFonts="1">
    <font>
      <sz val="10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color rgb="FFFF66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  <font>
      <sz val="8"/>
      <name val="Calibri Light"/>
      <family val="2"/>
    </font>
    <font>
      <i/>
      <sz val="9"/>
      <color rgb="FF000000"/>
      <name val="Calibri Light"/>
      <family val="2"/>
    </font>
    <font>
      <sz val="9"/>
      <name val="Calibri Light"/>
      <family val="2"/>
    </font>
    <font>
      <sz val="10"/>
      <name val="Calibri Light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9"/>
      <color rgb="FF00B050"/>
      <name val="Arial"/>
      <family val="2"/>
      <charset val="1"/>
    </font>
    <font>
      <sz val="10"/>
      <color rgb="FF00B050"/>
      <name val="Arial"/>
      <family val="2"/>
      <charset val="1"/>
    </font>
    <font>
      <sz val="10"/>
      <name val="Arial"/>
      <family val="2"/>
    </font>
    <font>
      <vertAlign val="superscript"/>
      <sz val="9"/>
      <name val="Arial"/>
      <family val="2"/>
      <charset val="1"/>
    </font>
    <font>
      <b/>
      <vertAlign val="superscript"/>
      <sz val="9"/>
      <name val="Arial"/>
      <family val="2"/>
      <charset val="1"/>
    </font>
    <font>
      <sz val="9"/>
      <color rgb="FF000000"/>
      <name val="Arial"/>
      <family val="2"/>
    </font>
    <font>
      <b/>
      <vertAlign val="superscript"/>
      <sz val="10"/>
      <name val="Arial"/>
      <family val="2"/>
    </font>
    <font>
      <b/>
      <sz val="9"/>
      <color rgb="FFFF0000"/>
      <name val="Arial"/>
      <family val="2"/>
      <charset val="1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9"/>
      <name val="Arial"/>
      <family val="2"/>
      <charset val="1"/>
    </font>
    <font>
      <sz val="10"/>
      <color theme="9"/>
      <name val="Arial"/>
      <family val="2"/>
      <charset val="1"/>
    </font>
    <font>
      <i/>
      <sz val="10"/>
      <name val="Arial"/>
      <family val="2"/>
    </font>
    <font>
      <i/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00B050"/>
      <name val="Arial"/>
      <family val="2"/>
      <charset val="1"/>
    </font>
    <font>
      <i/>
      <sz val="8"/>
      <color indexed="10"/>
      <name val="Arial"/>
      <family val="2"/>
    </font>
    <font>
      <sz val="8"/>
      <name val="Arial"/>
      <family val="2"/>
    </font>
    <font>
      <i/>
      <sz val="10"/>
      <color indexed="10"/>
      <name val="Arial"/>
      <family val="2"/>
    </font>
    <font>
      <i/>
      <sz val="8"/>
      <name val="Times New Roman"/>
      <family val="1"/>
    </font>
    <font>
      <i/>
      <sz val="9"/>
      <name val="Calibri Light"/>
      <family val="2"/>
    </font>
    <font>
      <i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i/>
      <vertAlign val="superscript"/>
      <sz val="9"/>
      <name val="Arial"/>
      <family val="2"/>
      <charset val="1"/>
    </font>
    <font>
      <i/>
      <sz val="10"/>
      <name val="Calibri Light"/>
      <family val="2"/>
    </font>
    <font>
      <sz val="10"/>
      <name val="Arial"/>
      <family val="2"/>
    </font>
    <font>
      <sz val="9"/>
      <color theme="0" tint="-0.499984740745262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vertAlign val="superscript"/>
      <sz val="9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AE3F3"/>
      </patternFill>
    </fill>
    <fill>
      <patternFill patternType="solid">
        <fgColor rgb="FFFFCC99"/>
        <bgColor rgb="FFF8CBAD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3300"/>
      </patternFill>
    </fill>
    <fill>
      <patternFill patternType="solid">
        <fgColor rgb="FFFF9900"/>
        <bgColor theme="7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theme="5" tint="0.59996337778862885"/>
      </patternFill>
    </fill>
  </fills>
  <borders count="110">
    <border>
      <left/>
      <right/>
      <top/>
      <bottom/>
      <diagonal/>
    </border>
    <border>
      <left/>
      <right style="medium">
        <color rgb="FFFF6600"/>
      </right>
      <top/>
      <bottom/>
      <diagonal/>
    </border>
    <border>
      <left/>
      <right style="thick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/>
      <right/>
      <top/>
      <bottom style="medium">
        <color rgb="FFFF6600"/>
      </bottom>
      <diagonal/>
    </border>
    <border>
      <left style="dashDotDot">
        <color rgb="FFFF6600"/>
      </left>
      <right/>
      <top/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 style="dotted">
        <color rgb="FFFF6600"/>
      </left>
      <right style="dashDotDot">
        <color rgb="FFFF6600"/>
      </right>
      <top/>
      <bottom/>
      <diagonal/>
    </border>
    <border>
      <left style="dotted">
        <color rgb="FFFF6600"/>
      </left>
      <right/>
      <top/>
      <bottom style="medium">
        <color rgb="FFFF6600"/>
      </bottom>
      <diagonal/>
    </border>
    <border>
      <left/>
      <right style="dashDotDot">
        <color rgb="FFFF6600"/>
      </right>
      <top/>
      <bottom style="medium">
        <color rgb="FFFF6600"/>
      </bottom>
      <diagonal/>
    </border>
    <border>
      <left style="dotted">
        <color rgb="FFFF6600"/>
      </left>
      <right/>
      <top/>
      <bottom/>
      <diagonal/>
    </border>
    <border>
      <left/>
      <right style="dashDotDot">
        <color rgb="FFFF6600"/>
      </right>
      <top/>
      <bottom/>
      <diagonal/>
    </border>
    <border>
      <left/>
      <right/>
      <top style="medium">
        <color rgb="FFFF6600"/>
      </top>
      <bottom style="hair">
        <color rgb="FFFF6600"/>
      </bottom>
      <diagonal/>
    </border>
    <border>
      <left/>
      <right/>
      <top style="medium">
        <color rgb="FFFF6600"/>
      </top>
      <bottom/>
      <diagonal/>
    </border>
    <border>
      <left style="hair">
        <color rgb="FFFF6600"/>
      </left>
      <right/>
      <top style="medium">
        <color rgb="FFFF6600"/>
      </top>
      <bottom/>
      <diagonal/>
    </border>
    <border>
      <left style="dotted">
        <color rgb="FFFF6600"/>
      </left>
      <right/>
      <top style="medium">
        <color rgb="FFFF6600"/>
      </top>
      <bottom/>
      <diagonal/>
    </border>
    <border>
      <left/>
      <right style="dashDotDot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 style="hair">
        <color rgb="FFFF6600"/>
      </left>
      <right/>
      <top/>
      <bottom/>
      <diagonal/>
    </border>
    <border>
      <left style="medium">
        <color rgb="FFFF6600"/>
      </left>
      <right/>
      <top/>
      <bottom/>
      <diagonal/>
    </border>
    <border>
      <left/>
      <right/>
      <top/>
      <bottom style="hair">
        <color rgb="FFFF6600"/>
      </bottom>
      <diagonal/>
    </border>
    <border>
      <left style="hair">
        <color rgb="FFFF6600"/>
      </left>
      <right/>
      <top/>
      <bottom style="hair">
        <color rgb="FFFF6600"/>
      </bottom>
      <diagonal/>
    </border>
    <border>
      <left/>
      <right style="dashDotDot">
        <color rgb="FFFF6600"/>
      </right>
      <top/>
      <bottom style="hair">
        <color rgb="FFFF6600"/>
      </bottom>
      <diagonal/>
    </border>
    <border>
      <left style="medium">
        <color rgb="FFFF6600"/>
      </left>
      <right/>
      <top/>
      <bottom style="hair">
        <color rgb="FFFF6600"/>
      </bottom>
      <diagonal/>
    </border>
    <border>
      <left/>
      <right/>
      <top style="hair">
        <color rgb="FFFF6600"/>
      </top>
      <bottom style="hair">
        <color rgb="FFFF6600"/>
      </bottom>
      <diagonal/>
    </border>
    <border>
      <left/>
      <right/>
      <top style="hair">
        <color rgb="FFFF6600"/>
      </top>
      <bottom/>
      <diagonal/>
    </border>
    <border>
      <left style="hair">
        <color rgb="FFFF6600"/>
      </left>
      <right/>
      <top style="hair">
        <color rgb="FFFF6600"/>
      </top>
      <bottom/>
      <diagonal/>
    </border>
    <border>
      <left/>
      <right style="dashDotDot">
        <color rgb="FFFF6600"/>
      </right>
      <top style="hair">
        <color rgb="FFFF6600"/>
      </top>
      <bottom/>
      <diagonal/>
    </border>
    <border>
      <left style="medium">
        <color rgb="FFFF6600"/>
      </left>
      <right/>
      <top style="hair">
        <color rgb="FFFF6600"/>
      </top>
      <bottom/>
      <diagonal/>
    </border>
    <border>
      <left/>
      <right/>
      <top style="hair">
        <color rgb="FFFF6600"/>
      </top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/>
      <right style="dashDotDot">
        <color rgb="FFFF6600"/>
      </right>
      <top/>
      <bottom style="dotted">
        <color rgb="FFFF6600"/>
      </bottom>
      <diagonal/>
    </border>
    <border>
      <left style="medium">
        <color rgb="FFFF6600"/>
      </left>
      <right/>
      <top/>
      <bottom style="dotted">
        <color rgb="FFFF6600"/>
      </bottom>
      <diagonal/>
    </border>
    <border>
      <left/>
      <right/>
      <top style="hair">
        <color auto="1"/>
      </top>
      <bottom style="medium">
        <color rgb="FFFF6600"/>
      </bottom>
      <diagonal/>
    </border>
    <border>
      <left style="medium">
        <color rgb="FFFF6600"/>
      </left>
      <right/>
      <top style="hair">
        <color auto="1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dashDotDot">
        <color rgb="FFFF6600"/>
      </right>
      <top style="medium">
        <color rgb="FFFF6600"/>
      </top>
      <bottom style="hair">
        <color rgb="FFFF6600"/>
      </bottom>
      <diagonal/>
    </border>
    <border>
      <left style="hair">
        <color rgb="FFFF6600"/>
      </left>
      <right/>
      <top style="hair">
        <color rgb="FFFF6600"/>
      </top>
      <bottom style="hair">
        <color rgb="FFFF6600"/>
      </bottom>
      <diagonal/>
    </border>
    <border>
      <left/>
      <right style="dashDotDot">
        <color rgb="FFFF6600"/>
      </right>
      <top style="hair">
        <color rgb="FFFF6600"/>
      </top>
      <bottom style="hair">
        <color rgb="FFFF6600"/>
      </bottom>
      <diagonal/>
    </border>
    <border>
      <left/>
      <right style="hair">
        <color rgb="FFFF6600"/>
      </right>
      <top style="hair">
        <color rgb="FFFF6600"/>
      </top>
      <bottom/>
      <diagonal/>
    </border>
    <border>
      <left/>
      <right style="thick">
        <color rgb="FFFF6600"/>
      </right>
      <top style="hair">
        <color rgb="FFFF6600"/>
      </top>
      <bottom/>
      <diagonal/>
    </border>
    <border>
      <left/>
      <right style="hair">
        <color rgb="FFFF6600"/>
      </right>
      <top/>
      <bottom/>
      <diagonal/>
    </border>
    <border>
      <left/>
      <right style="hair">
        <color rgb="FFFF6600"/>
      </right>
      <top/>
      <bottom style="hair">
        <color rgb="FFFF6600"/>
      </bottom>
      <diagonal/>
    </border>
    <border>
      <left style="hair">
        <color rgb="FFFF6600"/>
      </left>
      <right/>
      <top/>
      <bottom style="medium">
        <color rgb="FFFF6600"/>
      </bottom>
      <diagonal/>
    </border>
    <border>
      <left/>
      <right/>
      <top/>
      <bottom style="thin">
        <color rgb="FFCC99FF"/>
      </bottom>
      <diagonal/>
    </border>
    <border>
      <left/>
      <right/>
      <top/>
      <bottom style="hair">
        <color auto="1"/>
      </bottom>
      <diagonal/>
    </border>
    <border>
      <left/>
      <right style="dashDotDot">
        <color rgb="FFFF6600"/>
      </right>
      <top/>
      <bottom style="hair">
        <color auto="1"/>
      </bottom>
      <diagonal/>
    </border>
    <border>
      <left style="hair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 style="thick">
        <color rgb="FFFF6600"/>
      </right>
      <top style="hair">
        <color rgb="FFFF6600"/>
      </top>
      <bottom style="hair">
        <color rgb="FFFF6600"/>
      </bottom>
      <diagonal/>
    </border>
    <border>
      <left/>
      <right style="thick">
        <color rgb="FFFF6600"/>
      </right>
      <top/>
      <bottom style="hair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/>
      <top/>
      <bottom style="medium">
        <color theme="5"/>
      </bottom>
      <diagonal/>
    </border>
    <border>
      <left style="dashDotDot">
        <color rgb="FFFF6600"/>
      </left>
      <right style="medium">
        <color rgb="FFFF6600"/>
      </right>
      <top style="medium">
        <color rgb="FFFF6600"/>
      </top>
      <bottom/>
      <diagonal/>
    </border>
    <border>
      <left style="dashDotDot">
        <color rgb="FFFF6600"/>
      </left>
      <right style="medium">
        <color rgb="FFFF6600"/>
      </right>
      <top/>
      <bottom/>
      <diagonal/>
    </border>
    <border>
      <left/>
      <right style="medium">
        <color rgb="FFFF6600"/>
      </right>
      <top style="hair">
        <color rgb="FFFF6600"/>
      </top>
      <bottom/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 style="hair">
        <color rgb="FFFF6600"/>
      </top>
      <bottom style="hair">
        <color rgb="FFFF6600"/>
      </bottom>
      <diagonal/>
    </border>
    <border>
      <left style="medium">
        <color rgb="FFFF6600"/>
      </left>
      <right/>
      <top style="hair">
        <color rgb="FFFF6600"/>
      </top>
      <bottom style="hair">
        <color rgb="FFFF6600"/>
      </bottom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 style="hair">
        <color auto="1"/>
      </bottom>
      <diagonal/>
    </border>
    <border>
      <left/>
      <right style="medium">
        <color rgb="FFFF6600"/>
      </right>
      <top/>
      <bottom style="hair">
        <color auto="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 style="thick">
        <color rgb="FFFF6600"/>
      </right>
      <top style="medium">
        <color rgb="FFFF6600"/>
      </top>
      <bottom style="medium">
        <color rgb="FFFF6600"/>
      </bottom>
      <diagonal/>
    </border>
    <border>
      <left/>
      <right style="thick">
        <color rgb="FFFF6600"/>
      </right>
      <top style="medium">
        <color rgb="FFFF6600"/>
      </top>
      <bottom/>
      <diagonal/>
    </border>
    <border>
      <left/>
      <right style="thick">
        <color rgb="FFFF6600"/>
      </right>
      <top/>
      <bottom style="medium">
        <color rgb="FFFF6600"/>
      </bottom>
      <diagonal/>
    </border>
    <border>
      <left style="hair">
        <color rgb="FFFF6600"/>
      </left>
      <right/>
      <top style="medium">
        <color rgb="FFFF6600"/>
      </top>
      <bottom style="hair">
        <color rgb="FFFF6600"/>
      </bottom>
      <diagonal/>
    </border>
    <border>
      <left/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/>
      <right style="medium">
        <color rgb="FFFF6600"/>
      </right>
      <top/>
      <bottom style="hair">
        <color rgb="FFFF6600"/>
      </bottom>
      <diagonal/>
    </border>
    <border>
      <left style="hair">
        <color rgb="FFFF6600"/>
      </left>
      <right style="dashDotDot">
        <color rgb="FFFF6600"/>
      </right>
      <top/>
      <bottom/>
      <diagonal/>
    </border>
    <border>
      <left style="hair">
        <color rgb="FFFF6600"/>
      </left>
      <right/>
      <top/>
      <bottom style="dotted">
        <color rgb="FFFF6600"/>
      </bottom>
      <diagonal/>
    </border>
    <border>
      <left style="hair">
        <color rgb="FFFF6600"/>
      </left>
      <right/>
      <top/>
      <bottom style="hair">
        <color auto="1"/>
      </bottom>
      <diagonal/>
    </border>
    <border>
      <left/>
      <right style="medium">
        <color rgb="FFFF6600"/>
      </right>
      <top/>
      <bottom style="dotted">
        <color rgb="FFFF6600"/>
      </bottom>
      <diagonal/>
    </border>
    <border>
      <left/>
      <right style="medium">
        <color rgb="FFFF6600"/>
      </right>
      <top style="hair">
        <color rgb="FFFF6600"/>
      </top>
      <bottom style="hair">
        <color rgb="FFFF6600"/>
      </bottom>
      <diagonal/>
    </border>
    <border>
      <left style="dashDotDot">
        <color rgb="FFFF6600"/>
      </left>
      <right style="thick">
        <color rgb="FFFF6600"/>
      </right>
      <top/>
      <bottom style="hair">
        <color rgb="FFFF6600"/>
      </bottom>
      <diagonal/>
    </border>
    <border>
      <left style="hair">
        <color rgb="FFFF6600"/>
      </left>
      <right/>
      <top/>
      <bottom style="medium">
        <color theme="5"/>
      </bottom>
      <diagonal/>
    </border>
    <border>
      <left/>
      <right style="dashDotDot">
        <color rgb="FFFF6600"/>
      </right>
      <top/>
      <bottom style="medium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rgb="FFFF6600"/>
      </right>
      <top/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/>
      <right style="hair">
        <color theme="5"/>
      </right>
      <top/>
      <bottom/>
      <diagonal/>
    </border>
    <border>
      <left/>
      <right style="hair">
        <color theme="5"/>
      </right>
      <top/>
      <bottom style="medium">
        <color rgb="FFFF6600"/>
      </bottom>
      <diagonal/>
    </border>
    <border>
      <left/>
      <right style="hair">
        <color theme="5"/>
      </right>
      <top style="medium">
        <color rgb="FFFF6600"/>
      </top>
      <bottom/>
      <diagonal/>
    </border>
    <border>
      <left style="medium">
        <color rgb="FFFF6600"/>
      </left>
      <right style="medium">
        <color rgb="FFFF6600"/>
      </right>
      <top style="hair">
        <color auto="1"/>
      </top>
      <bottom style="medium">
        <color rgb="FFFF6600"/>
      </bottom>
      <diagonal/>
    </border>
    <border>
      <left/>
      <right style="medium">
        <color rgb="FFFF6600"/>
      </right>
      <top style="hair">
        <color auto="1"/>
      </top>
      <bottom style="medium">
        <color rgb="FFFF6600"/>
      </bottom>
      <diagonal/>
    </border>
    <border>
      <left style="hair">
        <color indexed="53"/>
      </left>
      <right/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hair">
        <color rgb="FFFF6600"/>
      </left>
      <right style="thick">
        <color rgb="FFFF6600"/>
      </right>
      <top/>
      <bottom/>
      <diagonal/>
    </border>
    <border>
      <left style="hair">
        <color rgb="FFFF6600"/>
      </left>
      <right style="thick">
        <color rgb="FFFF6600"/>
      </right>
      <top/>
      <bottom style="medium">
        <color theme="5"/>
      </bottom>
      <diagonal/>
    </border>
    <border>
      <left style="dashDotDot">
        <color rgb="FFFF6600"/>
      </left>
      <right style="thick">
        <color rgb="FFFF6600"/>
      </right>
      <top style="medium">
        <color rgb="FFFF6600"/>
      </top>
      <bottom/>
      <diagonal/>
    </border>
    <border>
      <left style="dashDotDot">
        <color rgb="FFFF6600"/>
      </left>
      <right style="thick">
        <color rgb="FFFF6600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rgb="FFFF6600"/>
      </right>
      <top style="medium">
        <color rgb="FFFF6600"/>
      </top>
      <bottom style="hair">
        <color rgb="FFFF6600"/>
      </bottom>
      <diagonal/>
    </border>
    <border>
      <left/>
      <right style="hair">
        <color rgb="FFFF6600"/>
      </right>
      <top style="medium">
        <color rgb="FFFF6600"/>
      </top>
      <bottom/>
      <diagonal/>
    </border>
    <border>
      <left/>
      <right style="hair">
        <color rgb="FFFF6600"/>
      </right>
      <top style="hair">
        <color rgb="FFFF6600"/>
      </top>
      <bottom style="dotted">
        <color rgb="FFFF6600"/>
      </bottom>
      <diagonal/>
    </border>
    <border>
      <left/>
      <right style="hair">
        <color rgb="FFFF6600"/>
      </right>
      <top style="hair">
        <color rgb="FFFF6600"/>
      </top>
      <bottom style="hair">
        <color rgb="FFFF6600"/>
      </bottom>
      <diagonal/>
    </border>
    <border>
      <left/>
      <right style="hair">
        <color rgb="FFFF6600"/>
      </right>
      <top/>
      <bottom style="thin">
        <color rgb="FFCC99FF"/>
      </bottom>
      <diagonal/>
    </border>
  </borders>
  <cellStyleXfs count="6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0" fontId="45" fillId="0" borderId="0"/>
  </cellStyleXfs>
  <cellXfs count="461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3" fontId="1" fillId="2" borderId="19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 wrapText="1"/>
    </xf>
    <xf numFmtId="3" fontId="1" fillId="2" borderId="20" xfId="0" applyNumberFormat="1" applyFont="1" applyFill="1" applyBorder="1" applyAlignment="1">
      <alignment vertical="center"/>
    </xf>
    <xf numFmtId="3" fontId="1" fillId="4" borderId="21" xfId="0" applyNumberFormat="1" applyFont="1" applyFill="1" applyBorder="1" applyAlignment="1">
      <alignment vertical="center"/>
    </xf>
    <xf numFmtId="3" fontId="1" fillId="4" borderId="23" xfId="0" applyNumberFormat="1" applyFont="1" applyFill="1" applyBorder="1" applyAlignment="1">
      <alignment vertical="center" wrapText="1"/>
    </xf>
    <xf numFmtId="3" fontId="1" fillId="4" borderId="24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left" vertical="center" wrapText="1"/>
    </xf>
    <xf numFmtId="3" fontId="1" fillId="2" borderId="27" xfId="0" applyNumberFormat="1" applyFont="1" applyFill="1" applyBorder="1" applyAlignment="1">
      <alignment vertical="center"/>
    </xf>
    <xf numFmtId="3" fontId="1" fillId="2" borderId="26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30" xfId="0" applyFont="1" applyFill="1" applyBorder="1" applyAlignment="1">
      <alignment horizontal="left" vertical="center" wrapText="1"/>
    </xf>
    <xf numFmtId="3" fontId="1" fillId="2" borderId="32" xfId="0" applyNumberFormat="1" applyFont="1" applyFill="1" applyBorder="1" applyAlignment="1">
      <alignment vertical="center"/>
    </xf>
    <xf numFmtId="3" fontId="1" fillId="2" borderId="31" xfId="0" applyNumberFormat="1" applyFont="1" applyFill="1" applyBorder="1" applyAlignment="1">
      <alignment vertical="center"/>
    </xf>
    <xf numFmtId="3" fontId="1" fillId="2" borderId="33" xfId="0" applyNumberFormat="1" applyFont="1" applyFill="1" applyBorder="1" applyAlignment="1">
      <alignment vertical="center"/>
    </xf>
    <xf numFmtId="3" fontId="1" fillId="2" borderId="38" xfId="0" applyNumberFormat="1" applyFont="1" applyFill="1" applyBorder="1" applyAlignment="1">
      <alignment vertical="center"/>
    </xf>
    <xf numFmtId="3" fontId="1" fillId="2" borderId="22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3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3" fontId="1" fillId="4" borderId="19" xfId="0" applyNumberFormat="1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7" fillId="2" borderId="40" xfId="0" applyFont="1" applyFill="1" applyBorder="1" applyAlignment="1">
      <alignment horizontal="left" vertical="center" wrapText="1"/>
    </xf>
    <xf numFmtId="3" fontId="1" fillId="5" borderId="44" xfId="0" applyNumberFormat="1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vertical="center"/>
    </xf>
    <xf numFmtId="3" fontId="1" fillId="6" borderId="48" xfId="0" applyNumberFormat="1" applyFont="1" applyFill="1" applyBorder="1" applyAlignment="1">
      <alignment vertical="center" wrapText="1"/>
    </xf>
    <xf numFmtId="3" fontId="5" fillId="6" borderId="36" xfId="0" applyNumberFormat="1" applyFont="1" applyFill="1" applyBorder="1" applyAlignment="1">
      <alignment vertical="center" wrapText="1"/>
    </xf>
    <xf numFmtId="0" fontId="0" fillId="7" borderId="0" xfId="0" applyFill="1"/>
    <xf numFmtId="0" fontId="7" fillId="9" borderId="42" xfId="0" applyFont="1" applyFill="1" applyBorder="1" applyAlignment="1">
      <alignment horizontal="left" vertical="center" wrapText="1"/>
    </xf>
    <xf numFmtId="3" fontId="1" fillId="8" borderId="19" xfId="0" applyNumberFormat="1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vertical="center"/>
    </xf>
    <xf numFmtId="3" fontId="1" fillId="8" borderId="2" xfId="0" applyNumberFormat="1" applyFont="1" applyFill="1" applyBorder="1" applyAlignment="1">
      <alignment vertical="center"/>
    </xf>
    <xf numFmtId="3" fontId="1" fillId="8" borderId="12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2" fillId="0" borderId="0" xfId="0" applyFont="1"/>
    <xf numFmtId="0" fontId="11" fillId="2" borderId="0" xfId="0" applyFont="1" applyFill="1" applyBorder="1" applyAlignment="1">
      <alignment vertical="center"/>
    </xf>
    <xf numFmtId="0" fontId="11" fillId="0" borderId="0" xfId="0" applyFont="1"/>
    <xf numFmtId="0" fontId="9" fillId="2" borderId="0" xfId="0" applyFont="1" applyFill="1" applyBorder="1" applyAlignment="1"/>
    <xf numFmtId="0" fontId="1" fillId="7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/>
    <xf numFmtId="0" fontId="1" fillId="8" borderId="0" xfId="0" applyFont="1" applyFill="1" applyBorder="1" applyAlignment="1">
      <alignment horizontal="left" vertical="center" wrapText="1"/>
    </xf>
    <xf numFmtId="3" fontId="1" fillId="8" borderId="38" xfId="0" applyNumberFormat="1" applyFont="1" applyFill="1" applyBorder="1" applyAlignment="1">
      <alignment vertical="center"/>
    </xf>
    <xf numFmtId="3" fontId="1" fillId="8" borderId="25" xfId="0" applyNumberFormat="1" applyFont="1" applyFill="1" applyBorder="1" applyAlignment="1">
      <alignment vertical="center"/>
    </xf>
    <xf numFmtId="3" fontId="1" fillId="8" borderId="39" xfId="0" applyNumberFormat="1" applyFont="1" applyFill="1" applyBorder="1" applyAlignment="1">
      <alignment vertical="center"/>
    </xf>
    <xf numFmtId="0" fontId="2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vertical="center" wrapText="1"/>
    </xf>
    <xf numFmtId="0" fontId="9" fillId="10" borderId="0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1" fontId="13" fillId="10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3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12" fillId="7" borderId="0" xfId="0" applyFont="1" applyFill="1"/>
    <xf numFmtId="0" fontId="14" fillId="10" borderId="0" xfId="0" applyFont="1" applyFill="1" applyBorder="1" applyAlignment="1">
      <alignment vertical="center" wrapText="1"/>
    </xf>
    <xf numFmtId="0" fontId="14" fillId="7" borderId="0" xfId="0" applyFont="1" applyFill="1"/>
    <xf numFmtId="9" fontId="0" fillId="0" borderId="0" xfId="2" applyFont="1"/>
    <xf numFmtId="164" fontId="0" fillId="0" borderId="0" xfId="2" applyNumberFormat="1" applyFont="1"/>
    <xf numFmtId="3" fontId="0" fillId="7" borderId="0" xfId="0" applyNumberFormat="1" applyFill="1"/>
    <xf numFmtId="3" fontId="0" fillId="0" borderId="0" xfId="0" applyNumberFormat="1"/>
    <xf numFmtId="3" fontId="1" fillId="8" borderId="15" xfId="0" applyNumberFormat="1" applyFont="1" applyFill="1" applyBorder="1" applyAlignment="1">
      <alignment vertical="center"/>
    </xf>
    <xf numFmtId="3" fontId="1" fillId="8" borderId="14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0" fillId="0" borderId="0" xfId="0" applyBorder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7" fillId="0" borderId="0" xfId="0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3" fontId="1" fillId="0" borderId="2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11" borderId="4" xfId="0" applyNumberFormat="1" applyFont="1" applyFill="1" applyBorder="1" applyAlignment="1">
      <alignment vertical="center"/>
    </xf>
    <xf numFmtId="0" fontId="7" fillId="8" borderId="0" xfId="0" applyFont="1" applyFill="1" applyBorder="1" applyAlignment="1">
      <alignment horizontal="left" vertical="center" wrapText="1"/>
    </xf>
    <xf numFmtId="3" fontId="1" fillId="8" borderId="26" xfId="0" applyNumberFormat="1" applyFont="1" applyFill="1" applyBorder="1" applyAlignment="1">
      <alignment vertical="center"/>
    </xf>
    <xf numFmtId="3" fontId="1" fillId="8" borderId="28" xfId="0" applyNumberFormat="1" applyFont="1" applyFill="1" applyBorder="1" applyAlignment="1">
      <alignment vertical="center"/>
    </xf>
    <xf numFmtId="3" fontId="1" fillId="8" borderId="17" xfId="0" applyNumberFormat="1" applyFont="1" applyFill="1" applyBorder="1" applyAlignment="1">
      <alignment vertical="center"/>
    </xf>
    <xf numFmtId="3" fontId="1" fillId="8" borderId="46" xfId="0" applyNumberFormat="1" applyFont="1" applyFill="1" applyBorder="1" applyAlignment="1">
      <alignment vertical="center"/>
    </xf>
    <xf numFmtId="3" fontId="1" fillId="8" borderId="47" xfId="0" applyNumberFormat="1" applyFont="1" applyFill="1" applyBorder="1" applyAlignment="1">
      <alignment vertical="center"/>
    </xf>
    <xf numFmtId="3" fontId="1" fillId="8" borderId="21" xfId="0" applyNumberFormat="1" applyFont="1" applyFill="1" applyBorder="1" applyAlignment="1">
      <alignment vertical="center"/>
    </xf>
    <xf numFmtId="3" fontId="1" fillId="8" borderId="23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3" fontId="1" fillId="5" borderId="52" xfId="0" applyNumberFormat="1" applyFont="1" applyFill="1" applyBorder="1" applyAlignment="1">
      <alignment vertical="center" wrapText="1"/>
    </xf>
    <xf numFmtId="166" fontId="0" fillId="0" borderId="0" xfId="0" applyNumberFormat="1"/>
    <xf numFmtId="0" fontId="1" fillId="2" borderId="0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5" borderId="56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8" borderId="57" xfId="0" applyNumberFormat="1" applyFont="1" applyFill="1" applyBorder="1" applyAlignment="1">
      <alignment vertical="center"/>
    </xf>
    <xf numFmtId="3" fontId="1" fillId="8" borderId="58" xfId="0" applyNumberFormat="1" applyFont="1" applyFill="1" applyBorder="1" applyAlignment="1">
      <alignment vertical="center"/>
    </xf>
    <xf numFmtId="3" fontId="1" fillId="8" borderId="29" xfId="0" applyNumberFormat="1" applyFont="1" applyFill="1" applyBorder="1" applyAlignment="1">
      <alignment vertical="center"/>
    </xf>
    <xf numFmtId="3" fontId="1" fillId="8" borderId="24" xfId="0" applyNumberFormat="1" applyFont="1" applyFill="1" applyBorder="1" applyAlignment="1">
      <alignment vertical="center"/>
    </xf>
    <xf numFmtId="3" fontId="1" fillId="8" borderId="20" xfId="0" applyNumberFormat="1" applyFont="1" applyFill="1" applyBorder="1" applyAlignment="1">
      <alignment vertical="center"/>
    </xf>
    <xf numFmtId="3" fontId="1" fillId="4" borderId="20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8" borderId="55" xfId="0" applyNumberFormat="1" applyFont="1" applyFill="1" applyBorder="1" applyAlignment="1">
      <alignment vertical="center"/>
    </xf>
    <xf numFmtId="3" fontId="1" fillId="8" borderId="1" xfId="0" applyNumberFormat="1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vertical="center"/>
    </xf>
    <xf numFmtId="3" fontId="1" fillId="5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8" borderId="18" xfId="0" applyNumberFormat="1" applyFont="1" applyFill="1" applyBorder="1" applyAlignment="1">
      <alignment vertical="center"/>
    </xf>
    <xf numFmtId="3" fontId="1" fillId="8" borderId="59" xfId="0" applyNumberFormat="1" applyFont="1" applyFill="1" applyBorder="1" applyAlignment="1">
      <alignment vertical="center"/>
    </xf>
    <xf numFmtId="3" fontId="1" fillId="8" borderId="60" xfId="0" applyNumberFormat="1" applyFont="1" applyFill="1" applyBorder="1" applyAlignment="1">
      <alignment vertical="center"/>
    </xf>
    <xf numFmtId="3" fontId="1" fillId="8" borderId="61" xfId="0" applyNumberFormat="1" applyFont="1" applyFill="1" applyBorder="1" applyAlignment="1">
      <alignment vertical="center"/>
    </xf>
    <xf numFmtId="3" fontId="5" fillId="6" borderId="62" xfId="0" applyNumberFormat="1" applyFont="1" applyFill="1" applyBorder="1" applyAlignment="1">
      <alignment vertical="center" wrapText="1"/>
    </xf>
    <xf numFmtId="0" fontId="7" fillId="8" borderId="26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>
      <alignment horizontal="left" vertical="center" wrapText="1"/>
    </xf>
    <xf numFmtId="1" fontId="0" fillId="0" borderId="0" xfId="0" applyNumberFormat="1"/>
    <xf numFmtId="9" fontId="0" fillId="0" borderId="0" xfId="0" applyNumberFormat="1"/>
    <xf numFmtId="9" fontId="0" fillId="0" borderId="0" xfId="2" applyFont="1" applyFill="1"/>
    <xf numFmtId="3" fontId="0" fillId="0" borderId="0" xfId="0" applyNumberFormat="1" applyFill="1" applyBorder="1"/>
    <xf numFmtId="3" fontId="5" fillId="0" borderId="0" xfId="0" applyNumberFormat="1" applyFont="1" applyFill="1" applyBorder="1" applyAlignment="1">
      <alignment vertical="center" wrapText="1"/>
    </xf>
    <xf numFmtId="3" fontId="5" fillId="6" borderId="63" xfId="0" applyNumberFormat="1" applyFont="1" applyFill="1" applyBorder="1" applyAlignment="1">
      <alignment vertical="center" wrapText="1"/>
    </xf>
    <xf numFmtId="3" fontId="24" fillId="6" borderId="51" xfId="0" applyNumberFormat="1" applyFont="1" applyFill="1" applyBorder="1" applyAlignment="1">
      <alignment vertical="center" wrapText="1"/>
    </xf>
    <xf numFmtId="3" fontId="9" fillId="1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15" xfId="0" applyNumberFormat="1" applyFont="1" applyFill="1" applyBorder="1" applyAlignment="1">
      <alignment vertical="center"/>
    </xf>
    <xf numFmtId="3" fontId="1" fillId="0" borderId="64" xfId="0" applyNumberFormat="1" applyFont="1" applyFill="1" applyBorder="1" applyAlignment="1">
      <alignment vertical="center"/>
    </xf>
    <xf numFmtId="3" fontId="1" fillId="13" borderId="44" xfId="0" applyNumberFormat="1" applyFont="1" applyFill="1" applyBorder="1" applyAlignment="1">
      <alignment vertical="center"/>
    </xf>
    <xf numFmtId="3" fontId="1" fillId="13" borderId="4" xfId="0" applyNumberFormat="1" applyFont="1" applyFill="1" applyBorder="1" applyAlignment="1">
      <alignment vertical="center"/>
    </xf>
    <xf numFmtId="0" fontId="1" fillId="14" borderId="43" xfId="0" applyFont="1" applyFill="1" applyBorder="1" applyAlignment="1">
      <alignment horizontal="left" vertical="center" wrapText="1"/>
    </xf>
    <xf numFmtId="3" fontId="1" fillId="14" borderId="0" xfId="0" applyNumberFormat="1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 wrapText="1"/>
    </xf>
    <xf numFmtId="3" fontId="1" fillId="4" borderId="12" xfId="0" applyNumberFormat="1" applyFont="1" applyFill="1" applyBorder="1" applyAlignment="1">
      <alignment vertical="center"/>
    </xf>
    <xf numFmtId="3" fontId="1" fillId="10" borderId="0" xfId="0" applyNumberFormat="1" applyFont="1" applyFill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vertical="center" wrapText="1"/>
    </xf>
    <xf numFmtId="3" fontId="1" fillId="5" borderId="7" xfId="0" applyNumberFormat="1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vertical="center"/>
    </xf>
    <xf numFmtId="3" fontId="1" fillId="2" borderId="70" xfId="0" applyNumberFormat="1" applyFont="1" applyFill="1" applyBorder="1" applyAlignment="1">
      <alignment vertical="center"/>
    </xf>
    <xf numFmtId="3" fontId="1" fillId="5" borderId="44" xfId="0" applyNumberFormat="1" applyFont="1" applyFill="1" applyBorder="1" applyAlignment="1">
      <alignment vertical="center" wrapText="1"/>
    </xf>
    <xf numFmtId="3" fontId="1" fillId="8" borderId="22" xfId="0" applyNumberFormat="1" applyFont="1" applyFill="1" applyBorder="1" applyAlignment="1">
      <alignment vertical="center"/>
    </xf>
    <xf numFmtId="3" fontId="1" fillId="8" borderId="27" xfId="0" applyNumberFormat="1" applyFont="1" applyFill="1" applyBorder="1" applyAlignment="1">
      <alignment vertical="center"/>
    </xf>
    <xf numFmtId="3" fontId="1" fillId="8" borderId="71" xfId="0" applyNumberFormat="1" applyFont="1" applyFill="1" applyBorder="1" applyAlignment="1">
      <alignment vertical="center"/>
    </xf>
    <xf numFmtId="3" fontId="1" fillId="2" borderId="59" xfId="0" applyNumberFormat="1" applyFont="1" applyFill="1" applyBorder="1" applyAlignment="1">
      <alignment vertical="center"/>
    </xf>
    <xf numFmtId="3" fontId="1" fillId="4" borderId="68" xfId="0" applyNumberFormat="1" applyFont="1" applyFill="1" applyBorder="1" applyAlignment="1">
      <alignment vertical="center"/>
    </xf>
    <xf numFmtId="3" fontId="1" fillId="2" borderId="55" xfId="0" applyNumberFormat="1" applyFont="1" applyFill="1" applyBorder="1" applyAlignment="1">
      <alignment vertical="center"/>
    </xf>
    <xf numFmtId="3" fontId="1" fillId="2" borderId="72" xfId="0" applyNumberFormat="1" applyFont="1" applyFill="1" applyBorder="1" applyAlignment="1">
      <alignment vertical="center"/>
    </xf>
    <xf numFmtId="3" fontId="1" fillId="5" borderId="56" xfId="0" applyNumberFormat="1" applyFont="1" applyFill="1" applyBorder="1" applyAlignment="1">
      <alignment vertical="center" wrapText="1"/>
    </xf>
    <xf numFmtId="3" fontId="1" fillId="8" borderId="68" xfId="0" applyNumberFormat="1" applyFont="1" applyFill="1" applyBorder="1" applyAlignment="1">
      <alignment vertical="center"/>
    </xf>
    <xf numFmtId="3" fontId="1" fillId="2" borderId="68" xfId="0" applyNumberFormat="1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vertical="center" wrapText="1"/>
    </xf>
    <xf numFmtId="3" fontId="1" fillId="4" borderId="69" xfId="0" applyNumberFormat="1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vertical="center"/>
    </xf>
    <xf numFmtId="167" fontId="29" fillId="0" borderId="0" xfId="4" applyNumberFormat="1" applyFont="1"/>
    <xf numFmtId="1" fontId="30" fillId="0" borderId="0" xfId="0" applyNumberFormat="1" applyFont="1"/>
    <xf numFmtId="0" fontId="1" fillId="2" borderId="25" xfId="0" applyFont="1" applyFill="1" applyBorder="1" applyAlignment="1">
      <alignment vertical="center"/>
    </xf>
    <xf numFmtId="3" fontId="1" fillId="0" borderId="41" xfId="0" applyNumberFormat="1" applyFont="1" applyFill="1" applyBorder="1" applyAlignment="1">
      <alignment vertical="center"/>
    </xf>
    <xf numFmtId="3" fontId="17" fillId="2" borderId="74" xfId="0" applyNumberFormat="1" applyFont="1" applyFill="1" applyBorder="1" applyAlignment="1">
      <alignment vertical="center"/>
    </xf>
    <xf numFmtId="3" fontId="1" fillId="5" borderId="65" xfId="0" applyNumberFormat="1" applyFont="1" applyFill="1" applyBorder="1" applyAlignment="1">
      <alignment vertical="center"/>
    </xf>
    <xf numFmtId="3" fontId="1" fillId="14" borderId="19" xfId="0" applyNumberFormat="1" applyFont="1" applyFill="1" applyBorder="1" applyAlignment="1">
      <alignment horizontal="right" vertical="center" wrapText="1"/>
    </xf>
    <xf numFmtId="3" fontId="1" fillId="0" borderId="17" xfId="0" applyNumberFormat="1" applyFont="1" applyFill="1" applyBorder="1" applyAlignment="1">
      <alignment vertical="center"/>
    </xf>
    <xf numFmtId="3" fontId="1" fillId="2" borderId="64" xfId="0" applyNumberFormat="1" applyFont="1" applyFill="1" applyBorder="1" applyAlignment="1">
      <alignment vertical="center"/>
    </xf>
    <xf numFmtId="3" fontId="1" fillId="0" borderId="0" xfId="0" applyNumberFormat="1" applyFont="1"/>
    <xf numFmtId="3" fontId="1" fillId="0" borderId="1" xfId="0" applyNumberFormat="1" applyFont="1" applyBorder="1"/>
    <xf numFmtId="167" fontId="30" fillId="0" borderId="0" xfId="4" applyNumberFormat="1" applyFont="1"/>
    <xf numFmtId="167" fontId="31" fillId="0" borderId="77" xfId="4" applyNumberFormat="1" applyFont="1" applyBorder="1"/>
    <xf numFmtId="167" fontId="31" fillId="0" borderId="78" xfId="4" applyNumberFormat="1" applyFont="1" applyBorder="1"/>
    <xf numFmtId="167" fontId="31" fillId="0" borderId="79" xfId="4" applyNumberFormat="1" applyFont="1" applyBorder="1"/>
    <xf numFmtId="1" fontId="0" fillId="0" borderId="77" xfId="0" applyNumberFormat="1" applyBorder="1"/>
    <xf numFmtId="1" fontId="0" fillId="0" borderId="78" xfId="0" applyNumberFormat="1" applyBorder="1"/>
    <xf numFmtId="1" fontId="0" fillId="0" borderId="79" xfId="0" applyNumberFormat="1" applyBorder="1"/>
    <xf numFmtId="3" fontId="28" fillId="0" borderId="0" xfId="0" applyNumberFormat="1" applyFont="1" applyFill="1" applyBorder="1" applyAlignment="1">
      <alignment vertical="center"/>
    </xf>
    <xf numFmtId="1" fontId="18" fillId="0" borderId="0" xfId="0" applyNumberFormat="1" applyFont="1"/>
    <xf numFmtId="1" fontId="34" fillId="0" borderId="0" xfId="0" applyNumberFormat="1" applyFont="1"/>
    <xf numFmtId="3" fontId="1" fillId="2" borderId="15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5" borderId="44" xfId="0" applyNumberFormat="1" applyFont="1" applyFill="1" applyBorder="1" applyAlignment="1">
      <alignment horizontal="right" vertical="center"/>
    </xf>
    <xf numFmtId="3" fontId="1" fillId="5" borderId="4" xfId="0" applyNumberFormat="1" applyFont="1" applyFill="1" applyBorder="1" applyAlignment="1">
      <alignment horizontal="right" vertical="center"/>
    </xf>
    <xf numFmtId="3" fontId="1" fillId="5" borderId="80" xfId="0" applyNumberFormat="1" applyFont="1" applyFill="1" applyBorder="1" applyAlignment="1">
      <alignment horizontal="right" vertical="center"/>
    </xf>
    <xf numFmtId="3" fontId="1" fillId="5" borderId="81" xfId="0" applyNumberFormat="1" applyFont="1" applyFill="1" applyBorder="1" applyAlignment="1">
      <alignment horizontal="right" vertical="center"/>
    </xf>
    <xf numFmtId="3" fontId="1" fillId="7" borderId="15" xfId="0" applyNumberFormat="1" applyFont="1" applyFill="1" applyBorder="1" applyAlignment="1">
      <alignment horizontal="right" vertical="center"/>
    </xf>
    <xf numFmtId="3" fontId="1" fillId="7" borderId="14" xfId="0" applyNumberFormat="1" applyFont="1" applyFill="1" applyBorder="1" applyAlignment="1">
      <alignment horizontal="right" vertical="center"/>
    </xf>
    <xf numFmtId="3" fontId="1" fillId="7" borderId="17" xfId="0" applyNumberFormat="1" applyFont="1" applyFill="1" applyBorder="1" applyAlignment="1">
      <alignment horizontal="right" vertical="center"/>
    </xf>
    <xf numFmtId="3" fontId="1" fillId="7" borderId="19" xfId="0" applyNumberFormat="1" applyFont="1" applyFill="1" applyBorder="1" applyAlignment="1">
      <alignment horizontal="right" vertical="center"/>
    </xf>
    <xf numFmtId="3" fontId="1" fillId="7" borderId="0" xfId="0" applyNumberFormat="1" applyFont="1" applyFill="1" applyBorder="1" applyAlignment="1">
      <alignment horizontal="right" vertical="center"/>
    </xf>
    <xf numFmtId="3" fontId="1" fillId="7" borderId="11" xfId="0" applyNumberFormat="1" applyFont="1" applyFill="1" applyBorder="1" applyAlignment="1">
      <alignment horizontal="right" vertical="center"/>
    </xf>
    <xf numFmtId="3" fontId="1" fillId="7" borderId="12" xfId="0" applyNumberFormat="1" applyFont="1" applyFill="1" applyBorder="1" applyAlignment="1">
      <alignment horizontal="right" vertical="center"/>
    </xf>
    <xf numFmtId="3" fontId="1" fillId="7" borderId="54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5" borderId="83" xfId="0" applyNumberFormat="1" applyFont="1" applyFill="1" applyBorder="1" applyAlignment="1">
      <alignment horizontal="right" vertical="center"/>
    </xf>
    <xf numFmtId="3" fontId="1" fillId="5" borderId="10" xfId="0" applyNumberFormat="1" applyFont="1" applyFill="1" applyBorder="1" applyAlignment="1">
      <alignment horizontal="right" vertical="center"/>
    </xf>
    <xf numFmtId="3" fontId="1" fillId="5" borderId="56" xfId="0" applyNumberFormat="1" applyFont="1" applyFill="1" applyBorder="1" applyAlignment="1">
      <alignment horizontal="right" vertical="center"/>
    </xf>
    <xf numFmtId="3" fontId="1" fillId="2" borderId="84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/>
    </xf>
    <xf numFmtId="3" fontId="17" fillId="0" borderId="82" xfId="1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12" xfId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2" borderId="82" xfId="0" applyNumberFormat="1" applyFont="1" applyFill="1" applyBorder="1" applyAlignment="1">
      <alignment horizontal="right" vertical="center"/>
    </xf>
    <xf numFmtId="3" fontId="1" fillId="6" borderId="48" xfId="0" applyNumberFormat="1" applyFont="1" applyFill="1" applyBorder="1" applyAlignment="1">
      <alignment horizontal="right" vertical="center" wrapText="1"/>
    </xf>
    <xf numFmtId="3" fontId="5" fillId="6" borderId="36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14" borderId="1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0" fillId="10" borderId="0" xfId="0" applyFont="1" applyFill="1" applyBorder="1" applyAlignment="1">
      <alignment horizontal="left" vertical="center" wrapText="1"/>
    </xf>
    <xf numFmtId="0" fontId="43" fillId="10" borderId="0" xfId="0" applyFont="1" applyFill="1" applyBorder="1" applyAlignment="1">
      <alignment horizontal="left" vertical="center" wrapText="1"/>
    </xf>
    <xf numFmtId="0" fontId="20" fillId="10" borderId="0" xfId="0" applyFont="1" applyFill="1" applyBorder="1" applyAlignment="1">
      <alignment horizontal="left" vertical="center"/>
    </xf>
    <xf numFmtId="3" fontId="1" fillId="5" borderId="85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49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5" borderId="65" xfId="0" applyNumberFormat="1" applyFont="1" applyFill="1" applyBorder="1" applyAlignment="1">
      <alignment horizontal="right" vertical="center"/>
    </xf>
    <xf numFmtId="3" fontId="1" fillId="8" borderId="38" xfId="0" applyNumberFormat="1" applyFont="1" applyFill="1" applyBorder="1" applyAlignment="1">
      <alignment horizontal="right" vertical="center"/>
    </xf>
    <xf numFmtId="3" fontId="1" fillId="8" borderId="25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right" vertical="center"/>
    </xf>
    <xf numFmtId="3" fontId="1" fillId="8" borderId="39" xfId="0" applyNumberFormat="1" applyFont="1" applyFill="1" applyBorder="1" applyAlignment="1">
      <alignment horizontal="right" vertical="center"/>
    </xf>
    <xf numFmtId="3" fontId="1" fillId="8" borderId="49" xfId="0" applyNumberFormat="1" applyFont="1" applyFill="1" applyBorder="1" applyAlignment="1">
      <alignment horizontal="right" vertical="center"/>
    </xf>
    <xf numFmtId="3" fontId="1" fillId="8" borderId="27" xfId="0" applyNumberFormat="1" applyFont="1" applyFill="1" applyBorder="1" applyAlignment="1">
      <alignment horizontal="right" vertical="center"/>
    </xf>
    <xf numFmtId="3" fontId="1" fillId="8" borderId="26" xfId="0" applyNumberFormat="1" applyFont="1" applyFill="1" applyBorder="1" applyAlignment="1">
      <alignment horizontal="right" vertical="center"/>
    </xf>
    <xf numFmtId="3" fontId="1" fillId="8" borderId="41" xfId="0" applyNumberFormat="1" applyFont="1" applyFill="1" applyBorder="1" applyAlignment="1">
      <alignment horizontal="right" vertical="center"/>
    </xf>
    <xf numFmtId="3" fontId="1" fillId="8" borderId="19" xfId="0" applyNumberFormat="1" applyFont="1" applyFill="1" applyBorder="1" applyAlignment="1">
      <alignment horizontal="right" vertical="center"/>
    </xf>
    <xf numFmtId="3" fontId="1" fillId="8" borderId="0" xfId="0" applyNumberFormat="1" applyFont="1" applyFill="1" applyBorder="1" applyAlignment="1">
      <alignment horizontal="right" vertical="center"/>
    </xf>
    <xf numFmtId="3" fontId="1" fillId="8" borderId="2" xfId="0" applyNumberFormat="1" applyFont="1" applyFill="1" applyBorder="1" applyAlignment="1">
      <alignment horizontal="right" vertical="center"/>
    </xf>
    <xf numFmtId="3" fontId="1" fillId="14" borderId="22" xfId="0" applyNumberFormat="1" applyFont="1" applyFill="1" applyBorder="1" applyAlignment="1">
      <alignment horizontal="right" vertical="center"/>
    </xf>
    <xf numFmtId="3" fontId="1" fillId="14" borderId="21" xfId="0" applyNumberFormat="1" applyFont="1" applyFill="1" applyBorder="1" applyAlignment="1">
      <alignment horizontal="right" vertical="center"/>
    </xf>
    <xf numFmtId="3" fontId="1" fillId="14" borderId="19" xfId="0" applyNumberFormat="1" applyFont="1" applyFill="1" applyBorder="1" applyAlignment="1">
      <alignment horizontal="right" vertical="center"/>
    </xf>
    <xf numFmtId="3" fontId="1" fillId="14" borderId="23" xfId="0" applyNumberFormat="1" applyFont="1" applyFill="1" applyBorder="1" applyAlignment="1">
      <alignment horizontal="right" vertical="center"/>
    </xf>
    <xf numFmtId="3" fontId="1" fillId="14" borderId="50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right" vertical="center"/>
    </xf>
    <xf numFmtId="3" fontId="1" fillId="0" borderId="26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50" xfId="0" applyNumberFormat="1" applyFont="1" applyFill="1" applyBorder="1" applyAlignment="1">
      <alignment horizontal="right" vertical="center"/>
    </xf>
    <xf numFmtId="3" fontId="1" fillId="2" borderId="41" xfId="0" applyNumberFormat="1" applyFont="1" applyFill="1" applyBorder="1" applyAlignment="1">
      <alignment horizontal="right" vertical="center"/>
    </xf>
    <xf numFmtId="3" fontId="1" fillId="14" borderId="0" xfId="0" applyNumberFormat="1" applyFont="1" applyFill="1" applyBorder="1" applyAlignment="1">
      <alignment horizontal="right" vertical="center"/>
    </xf>
    <xf numFmtId="3" fontId="1" fillId="14" borderId="12" xfId="0" applyNumberFormat="1" applyFont="1" applyFill="1" applyBorder="1" applyAlignment="1">
      <alignment horizontal="right" vertical="center"/>
    </xf>
    <xf numFmtId="3" fontId="1" fillId="14" borderId="2" xfId="0" applyNumberFormat="1" applyFont="1" applyFill="1" applyBorder="1" applyAlignment="1">
      <alignment horizontal="right" vertical="center"/>
    </xf>
    <xf numFmtId="3" fontId="1" fillId="11" borderId="75" xfId="0" applyNumberFormat="1" applyFont="1" applyFill="1" applyBorder="1" applyAlignment="1">
      <alignment horizontal="right" vertical="center" wrapText="1"/>
    </xf>
    <xf numFmtId="3" fontId="1" fillId="5" borderId="76" xfId="0" applyNumberFormat="1" applyFont="1" applyFill="1" applyBorder="1" applyAlignment="1">
      <alignment horizontal="right" vertical="center" wrapText="1"/>
    </xf>
    <xf numFmtId="3" fontId="1" fillId="5" borderId="35" xfId="0" applyNumberFormat="1" applyFont="1" applyFill="1" applyBorder="1" applyAlignment="1">
      <alignment vertical="center"/>
    </xf>
    <xf numFmtId="3" fontId="1" fillId="5" borderId="34" xfId="0" applyNumberFormat="1" applyFont="1" applyFill="1" applyBorder="1" applyAlignment="1">
      <alignment vertical="center"/>
    </xf>
    <xf numFmtId="3" fontId="1" fillId="5" borderId="86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3" fontId="1" fillId="14" borderId="19" xfId="0" applyNumberFormat="1" applyFont="1" applyFill="1" applyBorder="1" applyAlignment="1">
      <alignment vertical="center"/>
    </xf>
    <xf numFmtId="3" fontId="1" fillId="14" borderId="12" xfId="0" applyNumberFormat="1" applyFont="1" applyFill="1" applyBorder="1" applyAlignment="1">
      <alignment vertical="center" wrapText="1"/>
    </xf>
    <xf numFmtId="3" fontId="1" fillId="14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39" xfId="0" applyNumberFormat="1" applyFont="1" applyBorder="1"/>
    <xf numFmtId="3" fontId="46" fillId="7" borderId="0" xfId="5" applyNumberFormat="1" applyFont="1" applyFill="1" applyBorder="1" applyAlignment="1">
      <alignment vertical="center"/>
    </xf>
    <xf numFmtId="3" fontId="46" fillId="7" borderId="87" xfId="5" applyNumberFormat="1" applyFont="1" applyFill="1" applyBorder="1" applyAlignment="1">
      <alignment vertical="center"/>
    </xf>
    <xf numFmtId="3" fontId="26" fillId="7" borderId="0" xfId="5" applyNumberFormat="1" applyFont="1" applyFill="1" applyBorder="1" applyAlignment="1">
      <alignment vertical="center"/>
    </xf>
    <xf numFmtId="0" fontId="47" fillId="0" borderId="88" xfId="0" applyFont="1" applyBorder="1" applyAlignment="1">
      <alignment horizontal="left" wrapText="1"/>
    </xf>
    <xf numFmtId="0" fontId="47" fillId="0" borderId="89" xfId="0" applyFont="1" applyBorder="1" applyAlignment="1">
      <alignment horizontal="left" wrapText="1"/>
    </xf>
    <xf numFmtId="0" fontId="47" fillId="0" borderId="90" xfId="0" applyFont="1" applyBorder="1" applyAlignment="1">
      <alignment horizontal="left" wrapText="1"/>
    </xf>
    <xf numFmtId="0" fontId="47" fillId="0" borderId="91" xfId="0" applyFont="1" applyBorder="1" applyAlignment="1">
      <alignment horizontal="left" wrapText="1"/>
    </xf>
    <xf numFmtId="0" fontId="47" fillId="0" borderId="92" xfId="0" applyFont="1" applyBorder="1" applyAlignment="1">
      <alignment horizontal="right" wrapText="1"/>
    </xf>
    <xf numFmtId="0" fontId="47" fillId="0" borderId="93" xfId="0" applyFont="1" applyBorder="1" applyAlignment="1">
      <alignment horizontal="right" wrapText="1"/>
    </xf>
    <xf numFmtId="0" fontId="47" fillId="0" borderId="94" xfId="0" applyFont="1" applyBorder="1" applyAlignment="1">
      <alignment horizontal="left" wrapText="1"/>
    </xf>
    <xf numFmtId="0" fontId="47" fillId="0" borderId="95" xfId="0" applyFont="1" applyBorder="1" applyAlignment="1">
      <alignment horizontal="right" wrapText="1"/>
    </xf>
    <xf numFmtId="0" fontId="47" fillId="0" borderId="96" xfId="0" applyFont="1" applyBorder="1" applyAlignment="1">
      <alignment horizontal="right" wrapText="1"/>
    </xf>
    <xf numFmtId="0" fontId="47" fillId="0" borderId="89" xfId="0" applyFont="1" applyBorder="1" applyAlignment="1">
      <alignment horizontal="right" wrapText="1"/>
    </xf>
    <xf numFmtId="0" fontId="48" fillId="0" borderId="97" xfId="0" applyFont="1" applyBorder="1" applyAlignment="1">
      <alignment horizontal="left" wrapText="1"/>
    </xf>
    <xf numFmtId="0" fontId="48" fillId="0" borderId="98" xfId="0" applyFont="1" applyBorder="1" applyAlignment="1">
      <alignment horizontal="right" wrapText="1"/>
    </xf>
    <xf numFmtId="0" fontId="48" fillId="0" borderId="99" xfId="0" applyFont="1" applyBorder="1" applyAlignment="1">
      <alignment horizontal="right" wrapText="1"/>
    </xf>
    <xf numFmtId="3" fontId="1" fillId="0" borderId="82" xfId="1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8" borderId="53" xfId="0" applyNumberFormat="1" applyFont="1" applyFill="1" applyBorder="1" applyAlignment="1">
      <alignment horizontal="right" vertical="center"/>
    </xf>
    <xf numFmtId="3" fontId="1" fillId="7" borderId="16" xfId="0" applyNumberFormat="1" applyFont="1" applyFill="1" applyBorder="1" applyAlignment="1">
      <alignment horizontal="right" vertical="center"/>
    </xf>
    <xf numFmtId="3" fontId="1" fillId="7" borderId="53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4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3" fontId="2" fillId="10" borderId="0" xfId="0" applyNumberFormat="1" applyFont="1" applyFill="1" applyBorder="1" applyAlignment="1">
      <alignment vertical="center" wrapText="1"/>
    </xf>
    <xf numFmtId="3" fontId="9" fillId="8" borderId="0" xfId="0" applyNumberFormat="1" applyFont="1" applyFill="1" applyBorder="1" applyAlignment="1">
      <alignment vertical="center" wrapText="1"/>
    </xf>
    <xf numFmtId="3" fontId="11" fillId="8" borderId="0" xfId="0" applyNumberFormat="1" applyFont="1" applyFill="1" applyBorder="1" applyAlignment="1">
      <alignment vertical="center" wrapText="1"/>
    </xf>
    <xf numFmtId="3" fontId="1" fillId="8" borderId="0" xfId="0" applyNumberFormat="1" applyFont="1" applyFill="1" applyBorder="1" applyAlignment="1">
      <alignment vertical="center" wrapText="1"/>
    </xf>
    <xf numFmtId="3" fontId="24" fillId="6" borderId="36" xfId="0" applyNumberFormat="1" applyFont="1" applyFill="1" applyBorder="1" applyAlignment="1">
      <alignment vertical="center" wrapText="1"/>
    </xf>
    <xf numFmtId="0" fontId="1" fillId="8" borderId="26" xfId="0" applyFont="1" applyFill="1" applyBorder="1" applyAlignment="1">
      <alignment horizontal="left" vertical="center" wrapText="1"/>
    </xf>
    <xf numFmtId="3" fontId="1" fillId="8" borderId="21" xfId="0" applyNumberFormat="1" applyFont="1" applyFill="1" applyBorder="1" applyAlignment="1">
      <alignment vertical="center" wrapText="1"/>
    </xf>
    <xf numFmtId="3" fontId="1" fillId="0" borderId="12" xfId="1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/>
    </xf>
    <xf numFmtId="3" fontId="5" fillId="10" borderId="0" xfId="0" applyNumberFormat="1" applyFont="1" applyFill="1" applyBorder="1" applyAlignment="1">
      <alignment horizontal="left" vertical="center" wrapText="1"/>
    </xf>
    <xf numFmtId="3" fontId="7" fillId="10" borderId="0" xfId="0" applyNumberFormat="1" applyFont="1" applyFill="1" applyBorder="1" applyAlignment="1">
      <alignment horizontal="left" vertical="center" wrapText="1"/>
    </xf>
    <xf numFmtId="3" fontId="13" fillId="10" borderId="0" xfId="0" applyNumberFormat="1" applyFont="1" applyFill="1" applyBorder="1" applyAlignment="1">
      <alignment horizontal="left" vertical="center" wrapText="1"/>
    </xf>
    <xf numFmtId="3" fontId="21" fillId="10" borderId="0" xfId="0" applyNumberFormat="1" applyFont="1" applyFill="1" applyBorder="1" applyAlignment="1">
      <alignment horizontal="left" vertical="center" wrapText="1"/>
    </xf>
    <xf numFmtId="3" fontId="27" fillId="1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3" fontId="0" fillId="0" borderId="0" xfId="4" applyFont="1" applyBorder="1"/>
    <xf numFmtId="0" fontId="12" fillId="0" borderId="0" xfId="0" applyFont="1" applyBorder="1"/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Border="1"/>
    <xf numFmtId="3" fontId="1" fillId="0" borderId="66" xfId="0" applyNumberFormat="1" applyFont="1" applyBorder="1"/>
    <xf numFmtId="3" fontId="1" fillId="0" borderId="37" xfId="0" applyNumberFormat="1" applyFont="1" applyBorder="1" applyAlignment="1">
      <alignment horizontal="right" vertical="center"/>
    </xf>
    <xf numFmtId="3" fontId="1" fillId="0" borderId="67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7" borderId="0" xfId="0" applyFont="1" applyFill="1" applyBorder="1"/>
    <xf numFmtId="0" fontId="0" fillId="7" borderId="0" xfId="0" applyFont="1" applyFill="1"/>
    <xf numFmtId="3" fontId="1" fillId="8" borderId="54" xfId="0" applyNumberFormat="1" applyFont="1" applyFill="1" applyBorder="1" applyAlignment="1">
      <alignment vertical="center"/>
    </xf>
    <xf numFmtId="3" fontId="21" fillId="10" borderId="0" xfId="0" applyNumberFormat="1" applyFont="1" applyFill="1" applyBorder="1" applyAlignment="1">
      <alignment horizontal="left" vertical="center"/>
    </xf>
    <xf numFmtId="3" fontId="49" fillId="10" borderId="0" xfId="0" applyNumberFormat="1" applyFont="1" applyFill="1" applyBorder="1" applyAlignment="1">
      <alignment horizontal="left" vertical="center" wrapText="1"/>
    </xf>
    <xf numFmtId="3" fontId="21" fillId="7" borderId="0" xfId="0" applyNumberFormat="1" applyFont="1" applyFill="1" applyBorder="1" applyAlignment="1">
      <alignment horizontal="left" vertical="center" wrapText="1"/>
    </xf>
    <xf numFmtId="3" fontId="5" fillId="8" borderId="0" xfId="0" applyNumberFormat="1" applyFont="1" applyFill="1" applyBorder="1" applyAlignment="1">
      <alignment horizontal="left" vertical="center" wrapText="1"/>
    </xf>
    <xf numFmtId="0" fontId="0" fillId="8" borderId="0" xfId="0" applyFont="1" applyFill="1" applyBorder="1"/>
    <xf numFmtId="0" fontId="0" fillId="8" borderId="0" xfId="0" applyFont="1" applyFill="1"/>
    <xf numFmtId="3" fontId="0" fillId="7" borderId="0" xfId="0" applyNumberFormat="1" applyFont="1" applyFill="1"/>
    <xf numFmtId="0" fontId="30" fillId="0" borderId="0" xfId="0" applyFont="1"/>
    <xf numFmtId="0" fontId="1" fillId="0" borderId="0" xfId="0" applyFont="1" applyFill="1" applyBorder="1" applyAlignment="1">
      <alignment horizontal="left" vertical="center" wrapText="1"/>
    </xf>
    <xf numFmtId="3" fontId="1" fillId="14" borderId="100" xfId="0" applyNumberFormat="1" applyFont="1" applyFill="1" applyBorder="1" applyAlignment="1">
      <alignment horizontal="right" vertical="center" wrapText="1"/>
    </xf>
    <xf numFmtId="3" fontId="1" fillId="11" borderId="101" xfId="0" applyNumberFormat="1" applyFont="1" applyFill="1" applyBorder="1" applyAlignment="1">
      <alignment horizontal="right" vertical="center" wrapText="1"/>
    </xf>
    <xf numFmtId="3" fontId="1" fillId="7" borderId="102" xfId="0" applyNumberFormat="1" applyFont="1" applyFill="1" applyBorder="1" applyAlignment="1">
      <alignment horizontal="right" vertical="center"/>
    </xf>
    <xf numFmtId="3" fontId="1" fillId="7" borderId="103" xfId="0" applyNumberFormat="1" applyFont="1" applyFill="1" applyBorder="1" applyAlignment="1">
      <alignment horizontal="right" vertical="center"/>
    </xf>
    <xf numFmtId="3" fontId="1" fillId="7" borderId="2" xfId="0" applyNumberFormat="1" applyFont="1" applyFill="1" applyBorder="1" applyAlignment="1">
      <alignment horizontal="right" vertical="center"/>
    </xf>
    <xf numFmtId="3" fontId="1" fillId="13" borderId="65" xfId="0" applyNumberFormat="1" applyFont="1" applyFill="1" applyBorder="1" applyAlignment="1">
      <alignment vertical="center"/>
    </xf>
    <xf numFmtId="3" fontId="0" fillId="0" borderId="0" xfId="0" applyNumberFormat="1" applyBorder="1"/>
    <xf numFmtId="0" fontId="1" fillId="2" borderId="25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vertical="center" wrapText="1"/>
    </xf>
    <xf numFmtId="168" fontId="0" fillId="0" borderId="77" xfId="4" applyNumberFormat="1" applyFont="1" applyBorder="1"/>
    <xf numFmtId="168" fontId="0" fillId="0" borderId="78" xfId="4" applyNumberFormat="1" applyFont="1" applyBorder="1"/>
    <xf numFmtId="168" fontId="0" fillId="0" borderId="79" xfId="4" applyNumberFormat="1" applyFont="1" applyBorder="1"/>
    <xf numFmtId="168" fontId="0" fillId="0" borderId="0" xfId="4" applyNumberFormat="1" applyFont="1"/>
    <xf numFmtId="3" fontId="1" fillId="10" borderId="20" xfId="0" applyNumberFormat="1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169" fontId="11" fillId="2" borderId="0" xfId="0" applyNumberFormat="1" applyFont="1" applyFill="1" applyBorder="1" applyAlignment="1">
      <alignment vertical="center" wrapText="1"/>
    </xf>
    <xf numFmtId="3" fontId="1" fillId="4" borderId="42" xfId="0" applyNumberFormat="1" applyFont="1" applyFill="1" applyBorder="1" applyAlignment="1">
      <alignment vertical="center"/>
    </xf>
    <xf numFmtId="3" fontId="12" fillId="0" borderId="0" xfId="0" applyNumberFormat="1" applyFont="1"/>
    <xf numFmtId="3" fontId="1" fillId="11" borderId="52" xfId="0" applyNumberFormat="1" applyFont="1" applyFill="1" applyBorder="1" applyAlignment="1">
      <alignment vertical="center" wrapText="1"/>
    </xf>
    <xf numFmtId="3" fontId="1" fillId="2" borderId="25" xfId="0" applyNumberFormat="1" applyFont="1" applyFill="1" applyBorder="1" applyAlignment="1">
      <alignment vertical="center"/>
    </xf>
    <xf numFmtId="0" fontId="7" fillId="2" borderId="106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1" fillId="2" borderId="107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3" fontId="1" fillId="2" borderId="43" xfId="0" applyNumberFormat="1" applyFont="1" applyFill="1" applyBorder="1" applyAlignment="1">
      <alignment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6" fillId="12" borderId="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0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108" xfId="0" applyFont="1" applyFill="1" applyBorder="1" applyAlignment="1">
      <alignment horizontal="left" vertical="center" wrapText="1"/>
    </xf>
    <xf numFmtId="0" fontId="1" fillId="9" borderId="25" xfId="0" applyFont="1" applyFill="1" applyBorder="1" applyAlignment="1">
      <alignment horizontal="left" vertical="center" wrapText="1"/>
    </xf>
    <xf numFmtId="0" fontId="1" fillId="9" borderId="108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1" fillId="9" borderId="104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0" fillId="0" borderId="104" xfId="0" applyFont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5" borderId="8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1" fillId="8" borderId="7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109" xfId="0" applyFont="1" applyFill="1" applyBorder="1" applyAlignment="1">
      <alignment horizontal="left" vertical="center" wrapText="1"/>
    </xf>
  </cellXfs>
  <cellStyles count="6">
    <cellStyle name="Milliers" xfId="4" builtinId="3"/>
    <cellStyle name="Normal" xfId="0" builtinId="0"/>
    <cellStyle name="Normal 2" xfId="3"/>
    <cellStyle name="Normal 3" xfId="5"/>
    <cellStyle name="Pourcentage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8CBAD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4CCA-9CB3-3455FF5557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30-4CCA-9CB3-3455FF5557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4CCA-9CB3-3455FF5557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30-4CCA-9CB3-3455FF5557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4CCA-9CB3-3455FF55575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A89FAE1-21D1-4521-9048-FE83074F706E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3F470F33-56F5-4312-99A7-BF020B4B8FFF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D30-4CCA-9CB3-3455FF55575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AEB5E5E-BD2E-437A-9D5B-EF9C48EFF758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A789C7F5-FF60-4719-9C45-9B69E5383DA7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D30-4CCA-9CB3-3455FF55575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13D8A04-1696-498F-A7F5-D5896388ACFD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ED77562C-8A3D-44A5-8F75-DFC8FFB78D4B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D30-4CCA-9CB3-3455FF55575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BAAEB25-0679-4FBA-9C6D-03D32C48CF6F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0176872D-7234-4CCC-B6F0-7F3C1A6A6029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D30-4CCA-9CB3-3455FF555758}"/>
                </c:ext>
              </c:extLst>
            </c:dLbl>
            <c:dLbl>
              <c:idx val="4"/>
              <c:layout>
                <c:manualLayout>
                  <c:x val="0.1528879344627376"/>
                  <c:y val="8.5579791632749212E-4"/>
                </c:manualLayout>
              </c:layout>
              <c:tx>
                <c:rich>
                  <a:bodyPr/>
                  <a:lstStyle/>
                  <a:p>
                    <a:fld id="{25CD3E47-7BE8-4290-8821-09BBFAE2D536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C2952550-C2F1-4736-8F9F-2E9AE9FE6A4E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D30-4CCA-9CB3-3455FF555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Graphes!$B$16:$B$20</c:f>
              <c:strCache>
                <c:ptCount val="5"/>
                <c:pt idx="0">
                  <c:v>Aides découplées</c:v>
                </c:pt>
                <c:pt idx="1">
                  <c:v>Aides couplées</c:v>
                </c:pt>
                <c:pt idx="2">
                  <c:v>OCM viti-vinicole</c:v>
                </c:pt>
                <c:pt idx="3">
                  <c:v>OCM fruits et légumes</c:v>
                </c:pt>
                <c:pt idx="4">
                  <c:v>Autres aides </c:v>
                </c:pt>
              </c:strCache>
            </c:strRef>
          </c:cat>
          <c:val>
            <c:numRef>
              <c:f>Graphes!$C$16:$C$20</c:f>
              <c:numCache>
                <c:formatCode>0.0%</c:formatCode>
                <c:ptCount val="5"/>
                <c:pt idx="0">
                  <c:v>0.69861695040965244</c:v>
                </c:pt>
                <c:pt idx="1">
                  <c:v>0.17180314071385794</c:v>
                </c:pt>
                <c:pt idx="2">
                  <c:v>0.1004511855721229</c:v>
                </c:pt>
                <c:pt idx="3">
                  <c:v>2.0929782053356702E-2</c:v>
                </c:pt>
                <c:pt idx="4">
                  <c:v>8.1989412510099328E-3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Graphes!$B$16:$B$20</c15:f>
                <c15:dlblRangeCache>
                  <c:ptCount val="5"/>
                  <c:pt idx="0">
                    <c:v>Aides découplées</c:v>
                  </c:pt>
                  <c:pt idx="1">
                    <c:v>Aides couplées</c:v>
                  </c:pt>
                  <c:pt idx="2">
                    <c:v>OCM viti-vinicole</c:v>
                  </c:pt>
                  <c:pt idx="3">
                    <c:v>OCM fruits et légumes</c:v>
                  </c:pt>
                  <c:pt idx="4">
                    <c:v>Autres aides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D30-4CCA-9CB3-3455FF5557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7C-45C0-98BF-C83DAD1D58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7C-45C0-98BF-C83DAD1D58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7C-45C0-98BF-C83DAD1D58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7C-45C0-98BF-C83DAD1D58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7C-45C0-98BF-C83DAD1D58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07C-45C0-98BF-C83DAD1D58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7C-45C0-98BF-C83DAD1D589D}"/>
              </c:ext>
            </c:extLst>
          </c:dPt>
          <c:dLbls>
            <c:dLbl>
              <c:idx val="0"/>
              <c:layout>
                <c:manualLayout>
                  <c:x val="-0.10891826313766854"/>
                  <c:y val="-0.10300475881585829"/>
                </c:manualLayout>
              </c:layout>
              <c:tx>
                <c:rich>
                  <a:bodyPr/>
                  <a:lstStyle/>
                  <a:p>
                    <a:fld id="{28F55BD8-E9CC-42AF-A8DB-1933B72DD80F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73C3EFE4-57C1-4DF2-840C-DC712789434B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07C-45C0-98BF-C83DAD1D589D}"/>
                </c:ext>
              </c:extLst>
            </c:dLbl>
            <c:dLbl>
              <c:idx val="1"/>
              <c:layout>
                <c:manualLayout>
                  <c:x val="8.8928749560510542E-2"/>
                  <c:y val="-5.3641717203874985E-2"/>
                </c:manualLayout>
              </c:layout>
              <c:tx>
                <c:rich>
                  <a:bodyPr/>
                  <a:lstStyle/>
                  <a:p>
                    <a:fld id="{A70369D3-A8C7-4849-ABC2-A1B0C4EF6DE1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B5987C95-590B-46C3-8A45-3263C42D3796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07C-45C0-98BF-C83DAD1D58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73B9D1-B7A4-4E1A-9070-2EAD052F93C2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36A1EEBC-9162-452B-94FF-6A28567B5873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07C-45C0-98BF-C83DAD1D589D}"/>
                </c:ext>
              </c:extLst>
            </c:dLbl>
            <c:dLbl>
              <c:idx val="3"/>
              <c:layout>
                <c:manualLayout>
                  <c:x val="0.13388811211682652"/>
                  <c:y val="7.1106981691309024E-2"/>
                </c:manualLayout>
              </c:layout>
              <c:tx>
                <c:rich>
                  <a:bodyPr/>
                  <a:lstStyle/>
                  <a:p>
                    <a:fld id="{430ED482-D399-420D-A8AD-A3EE3654FB5A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9A3939A5-24D5-47D4-8D80-E7CD765883A7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07C-45C0-98BF-C83DAD1D589D}"/>
                </c:ext>
              </c:extLst>
            </c:dLbl>
            <c:dLbl>
              <c:idx val="4"/>
              <c:layout>
                <c:manualLayout>
                  <c:x val="-1.620949542522138E-2"/>
                  <c:y val="3.8385902936360253E-2"/>
                </c:manualLayout>
              </c:layout>
              <c:tx>
                <c:rich>
                  <a:bodyPr/>
                  <a:lstStyle/>
                  <a:p>
                    <a:fld id="{4EE30C9B-EDD0-4FFE-B1CC-0C976733D98C}" type="CELLRANGE">
                      <a:rPr lang="en-US"/>
                      <a:pPr/>
                      <a:t>[PLAGECELL]</a:t>
                    </a:fld>
                    <a:r>
                      <a:rPr lang="en-US" baseline="0"/>
                      <a:t> </a:t>
                    </a:r>
                    <a:fld id="{B8BEB5EA-D93D-43C8-838D-3FDB22E37BB2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58585858585855"/>
                      <c:h val="0.1230809910975453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07C-45C0-98BF-C83DAD1D589D}"/>
                </c:ext>
              </c:extLst>
            </c:dLbl>
            <c:dLbl>
              <c:idx val="5"/>
              <c:layout>
                <c:manualLayout>
                  <c:x val="9.0077554558016693E-2"/>
                  <c:y val="-5.2093531012283182E-3"/>
                </c:manualLayout>
              </c:layout>
              <c:tx>
                <c:rich>
                  <a:bodyPr/>
                  <a:lstStyle/>
                  <a:p>
                    <a:fld id="{23BBDB3D-AB56-4658-A6F4-E31AB06B1ED6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
</a:t>
                    </a:r>
                    <a:fld id="{3E3C0C3F-14AC-4A85-A116-29E3B1FF7927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07C-45C0-98BF-C83DAD1D589D}"/>
                </c:ext>
              </c:extLst>
            </c:dLbl>
            <c:dLbl>
              <c:idx val="6"/>
              <c:layout>
                <c:manualLayout>
                  <c:x val="0.1234791620673584"/>
                  <c:y val="1.4276707250507533E-2"/>
                </c:manualLayout>
              </c:layout>
              <c:tx>
                <c:rich>
                  <a:bodyPr/>
                  <a:lstStyle/>
                  <a:p>
                    <a:fld id="{B74666A4-5DC6-4B20-BA46-212C57D766D7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
</a:t>
                    </a:r>
                    <a:fld id="{D6E1D5D3-7CC2-4209-81CE-4EA7EB68952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07C-45C0-98BF-C83DAD1D5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Graphes!$B$40:$B$46</c:f>
              <c:strCache>
                <c:ptCount val="7"/>
                <c:pt idx="0">
                  <c:v>ICHN</c:v>
                </c:pt>
                <c:pt idx="1">
                  <c:v>AB</c:v>
                </c:pt>
                <c:pt idx="2">
                  <c:v>MAEC</c:v>
                </c:pt>
                <c:pt idx="3">
                  <c:v>Installation</c:v>
                </c:pt>
                <c:pt idx="4">
                  <c:v>Modernisation des exploitations</c:v>
                </c:pt>
                <c:pt idx="5">
                  <c:v>Assurance récolte</c:v>
                </c:pt>
                <c:pt idx="6">
                  <c:v>Autres</c:v>
                </c:pt>
              </c:strCache>
            </c:strRef>
          </c:cat>
          <c:val>
            <c:numRef>
              <c:f>Graphes!$C$40:$C$46</c:f>
              <c:numCache>
                <c:formatCode>0%</c:formatCode>
                <c:ptCount val="7"/>
                <c:pt idx="0">
                  <c:v>0.61479426951316696</c:v>
                </c:pt>
                <c:pt idx="1">
                  <c:v>0.1337423384525909</c:v>
                </c:pt>
                <c:pt idx="2">
                  <c:v>4.642653063880265E-2</c:v>
                </c:pt>
                <c:pt idx="3">
                  <c:v>6.0659646491956383E-2</c:v>
                </c:pt>
                <c:pt idx="4">
                  <c:v>4.6004551121059119E-2</c:v>
                </c:pt>
                <c:pt idx="5">
                  <c:v>4.3053051126723488E-2</c:v>
                </c:pt>
                <c:pt idx="6">
                  <c:v>5.5319612655700491E-2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Graphes!$B$40:$B$46</c15:f>
                <c15:dlblRangeCache>
                  <c:ptCount val="7"/>
                  <c:pt idx="0">
                    <c:v>ICHN</c:v>
                  </c:pt>
                  <c:pt idx="1">
                    <c:v>AB</c:v>
                  </c:pt>
                  <c:pt idx="2">
                    <c:v>MAEC</c:v>
                  </c:pt>
                  <c:pt idx="3">
                    <c:v>Installation</c:v>
                  </c:pt>
                  <c:pt idx="4">
                    <c:v>Modernisation des exploitations</c:v>
                  </c:pt>
                  <c:pt idx="5">
                    <c:v>Assurance récolte</c:v>
                  </c:pt>
                  <c:pt idx="6">
                    <c:v>Autres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07C-45C0-98BF-C83DAD1D58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</xdr:colOff>
      <xdr:row>15</xdr:row>
      <xdr:rowOff>37146</xdr:rowOff>
    </xdr:from>
    <xdr:to>
      <xdr:col>10</xdr:col>
      <xdr:colOff>127635</xdr:colOff>
      <xdr:row>34</xdr:row>
      <xdr:rowOff>22859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40</xdr:row>
      <xdr:rowOff>83820</xdr:rowOff>
    </xdr:from>
    <xdr:to>
      <xdr:col>10</xdr:col>
      <xdr:colOff>152400</xdr:colOff>
      <xdr:row>63</xdr:row>
      <xdr:rowOff>63818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0</xdr:row>
      <xdr:rowOff>152400</xdr:rowOff>
    </xdr:from>
    <xdr:to>
      <xdr:col>10</xdr:col>
      <xdr:colOff>66675</xdr:colOff>
      <xdr:row>9</xdr:row>
      <xdr:rowOff>142875</xdr:rowOff>
    </xdr:to>
    <xdr:sp macro="" textlink="">
      <xdr:nvSpPr>
        <xdr:cNvPr id="3" name="ZoneTexte 2"/>
        <xdr:cNvSpPr txBox="1"/>
      </xdr:nvSpPr>
      <xdr:spPr>
        <a:xfrm>
          <a:off x="4095750" y="152400"/>
          <a:ext cx="42862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ysClr val="windowText" lastClr="000000"/>
              </a:solidFill>
            </a:rPr>
            <a:t>Texte encadré : pour remplacer</a:t>
          </a:r>
          <a:r>
            <a:rPr lang="fr-FR" sz="1100" baseline="0">
              <a:solidFill>
                <a:sysClr val="windowText" lastClr="000000"/>
              </a:solidFill>
            </a:rPr>
            <a:t> les valeurs 2020</a:t>
          </a:r>
          <a:endParaRPr lang="fr-FR" sz="1100">
            <a:solidFill>
              <a:sysClr val="windowText" lastClr="000000"/>
            </a:solidFill>
          </a:endParaRPr>
        </a:p>
        <a:p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En 2021, le total des aides environ  Milliard d'euros</a:t>
          </a:r>
        </a:p>
        <a:p>
          <a:r>
            <a:rPr lang="fr-FR" sz="1100" baseline="0">
              <a:solidFill>
                <a:srgbClr val="FF0000"/>
              </a:solidFill>
            </a:rPr>
            <a:t>x</a:t>
          </a:r>
          <a:r>
            <a:rPr lang="fr-FR" sz="1100" baseline="0">
              <a:solidFill>
                <a:sysClr val="windowText" lastClr="000000"/>
              </a:solidFill>
            </a:rPr>
            <a:t> % de cette valeur est versée au titre du 1er pilier </a:t>
          </a:r>
        </a:p>
        <a:p>
          <a:r>
            <a:rPr lang="fr-FR" sz="1100" baseline="0">
              <a:solidFill>
                <a:srgbClr val="FF0000"/>
              </a:solidFill>
            </a:rPr>
            <a:t>x</a:t>
          </a:r>
          <a:r>
            <a:rPr lang="fr-FR" sz="1100" baseline="0">
              <a:solidFill>
                <a:sysClr val="windowText" lastClr="000000"/>
              </a:solidFill>
            </a:rPr>
            <a:t> % au titre du second pilier </a:t>
          </a:r>
        </a:p>
        <a:p>
          <a:r>
            <a:rPr lang="fr-FR" sz="1100" baseline="0">
              <a:solidFill>
                <a:srgbClr val="FF0000"/>
              </a:solidFill>
            </a:rPr>
            <a:t>x</a:t>
          </a:r>
          <a:r>
            <a:rPr lang="fr-FR" sz="1100" baseline="0">
              <a:solidFill>
                <a:sysClr val="windowText" lastClr="000000"/>
              </a:solidFill>
            </a:rPr>
            <a:t> % pour les autres dispositifs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5"/>
  <sheetViews>
    <sheetView showGridLines="0" workbookViewId="0">
      <selection activeCell="B47" sqref="B47"/>
    </sheetView>
  </sheetViews>
  <sheetFormatPr baseColWidth="10" defaultRowHeight="12.75" x14ac:dyDescent="0.2"/>
  <cols>
    <col min="2" max="2" width="16.7109375" customWidth="1"/>
    <col min="3" max="3" width="14.5703125" bestFit="1" customWidth="1"/>
    <col min="4" max="4" width="13.28515625" customWidth="1"/>
    <col min="5" max="5" width="13.5703125" bestFit="1" customWidth="1"/>
    <col min="13" max="13" width="16.85546875" customWidth="1"/>
  </cols>
  <sheetData>
    <row r="2" spans="1:15" ht="13.5" thickBot="1" x14ac:dyDescent="0.25">
      <c r="M2" t="s">
        <v>103</v>
      </c>
      <c r="N2" s="95" t="s">
        <v>104</v>
      </c>
    </row>
    <row r="3" spans="1:15" ht="13.5" thickBot="1" x14ac:dyDescent="0.25">
      <c r="C3" t="s">
        <v>103</v>
      </c>
      <c r="D3" s="95" t="s">
        <v>104</v>
      </c>
      <c r="L3" t="s">
        <v>49</v>
      </c>
      <c r="M3" s="205">
        <f>Occitanie!J27</f>
        <v>900726.054</v>
      </c>
      <c r="N3" s="94">
        <f>M3/$M$7</f>
        <v>0.54988242345913507</v>
      </c>
    </row>
    <row r="4" spans="1:15" x14ac:dyDescent="0.2">
      <c r="B4" t="s">
        <v>49</v>
      </c>
      <c r="C4" s="377">
        <v>900726</v>
      </c>
      <c r="D4" s="94">
        <f>C4/$C$7</f>
        <v>0.54988235897423376</v>
      </c>
      <c r="E4" s="148"/>
      <c r="L4" t="s">
        <v>69</v>
      </c>
      <c r="M4" s="206">
        <f>Occitanie!J46</f>
        <v>441825.85210999998</v>
      </c>
      <c r="N4" s="94">
        <f t="shared" ref="N4:N5" si="0">M4/$M$7</f>
        <v>0.26972936913085471</v>
      </c>
    </row>
    <row r="5" spans="1:15" x14ac:dyDescent="0.2">
      <c r="B5" t="s">
        <v>69</v>
      </c>
      <c r="C5" s="378">
        <v>441826</v>
      </c>
      <c r="D5" s="94">
        <f t="shared" ref="D5:D6" si="1">C5/$C$7</f>
        <v>0.26972944395537579</v>
      </c>
      <c r="E5" s="148"/>
      <c r="L5" t="s">
        <v>171</v>
      </c>
      <c r="M5" s="206">
        <f>Occitanie!J84</f>
        <v>57128</v>
      </c>
      <c r="N5" s="94">
        <f t="shared" si="0"/>
        <v>3.4875956954802896E-2</v>
      </c>
      <c r="O5" s="365" t="s">
        <v>172</v>
      </c>
    </row>
    <row r="6" spans="1:15" ht="13.5" thickBot="1" x14ac:dyDescent="0.25">
      <c r="B6" t="s">
        <v>102</v>
      </c>
      <c r="C6" s="379">
        <v>295482</v>
      </c>
      <c r="D6" s="94">
        <f t="shared" si="1"/>
        <v>0.18038819707039047</v>
      </c>
      <c r="E6" s="148"/>
      <c r="L6" t="s">
        <v>102</v>
      </c>
      <c r="M6" s="207">
        <f>Occitanie!J54+Occitanie!J57+Occitanie!J61+Occitanie!J69</f>
        <v>238354</v>
      </c>
      <c r="N6" s="94">
        <f>M6/$M$7</f>
        <v>0.14551225045520741</v>
      </c>
    </row>
    <row r="7" spans="1:15" x14ac:dyDescent="0.2">
      <c r="C7" s="380">
        <f>SUM(C4:C6)</f>
        <v>1638034</v>
      </c>
      <c r="D7" s="94">
        <f>SUM(D4:D6)</f>
        <v>1</v>
      </c>
      <c r="E7" s="148"/>
      <c r="M7" s="147">
        <f>SUM(M3:M6)</f>
        <v>1638033.9061099999</v>
      </c>
      <c r="N7" s="94">
        <f>SUM(N3:N6)</f>
        <v>1</v>
      </c>
    </row>
    <row r="8" spans="1:15" x14ac:dyDescent="0.2">
      <c r="C8" s="123"/>
    </row>
    <row r="15" spans="1:15" ht="27" customHeight="1" x14ac:dyDescent="0.2">
      <c r="C15" t="s">
        <v>104</v>
      </c>
      <c r="D15" t="s">
        <v>96</v>
      </c>
      <c r="E15" s="394" t="s">
        <v>175</v>
      </c>
      <c r="F15" s="394"/>
      <c r="G15" s="394"/>
      <c r="H15" s="394"/>
      <c r="I15" s="394"/>
      <c r="J15" s="394"/>
    </row>
    <row r="16" spans="1:15" x14ac:dyDescent="0.2">
      <c r="A16" s="120"/>
      <c r="B16" t="s">
        <v>25</v>
      </c>
      <c r="C16" s="120">
        <f>D16/$D$21</f>
        <v>0.69861695040965244</v>
      </c>
      <c r="D16" s="190">
        <f>Occitanie!J10</f>
        <v>629262.48899999994</v>
      </c>
    </row>
    <row r="17" spans="1:4" ht="13.5" thickBot="1" x14ac:dyDescent="0.25">
      <c r="A17" s="120"/>
      <c r="B17" t="s">
        <v>31</v>
      </c>
      <c r="C17" s="120">
        <f t="shared" ref="C17:C20" si="2">D17/$D$21</f>
        <v>0.17180314071385794</v>
      </c>
      <c r="D17" s="190">
        <f>Occitanie!J19</f>
        <v>154747.565</v>
      </c>
    </row>
    <row r="18" spans="1:4" x14ac:dyDescent="0.2">
      <c r="A18" s="120"/>
      <c r="B18" t="s">
        <v>41</v>
      </c>
      <c r="C18" s="120">
        <f t="shared" si="2"/>
        <v>0.1004511855721229</v>
      </c>
      <c r="D18" s="202">
        <f>Occitanie!J24</f>
        <v>90479</v>
      </c>
    </row>
    <row r="19" spans="1:4" x14ac:dyDescent="0.2">
      <c r="A19" s="120"/>
      <c r="B19" t="s">
        <v>46</v>
      </c>
      <c r="C19" s="120">
        <f t="shared" si="2"/>
        <v>2.0929782053356702E-2</v>
      </c>
      <c r="D19" s="203">
        <f>Occitanie!J25</f>
        <v>18852</v>
      </c>
    </row>
    <row r="20" spans="1:4" ht="13.5" thickBot="1" x14ac:dyDescent="0.25">
      <c r="A20" s="120"/>
      <c r="B20" t="s">
        <v>95</v>
      </c>
      <c r="C20" s="120">
        <f t="shared" si="2"/>
        <v>8.1989412510099328E-3</v>
      </c>
      <c r="D20" s="204">
        <f>Occitanie!J26</f>
        <v>7385</v>
      </c>
    </row>
    <row r="21" spans="1:4" x14ac:dyDescent="0.2">
      <c r="A21" s="120"/>
      <c r="B21" t="s">
        <v>49</v>
      </c>
      <c r="C21" s="120">
        <v>1</v>
      </c>
      <c r="D21" s="201">
        <f>Occitanie!J27</f>
        <v>900726.054</v>
      </c>
    </row>
    <row r="22" spans="1:4" ht="63.75" customHeight="1" x14ac:dyDescent="0.2"/>
    <row r="23" spans="1:4" x14ac:dyDescent="0.2">
      <c r="C23" s="87"/>
    </row>
    <row r="24" spans="1:4" x14ac:dyDescent="0.2">
      <c r="C24" s="87"/>
    </row>
    <row r="25" spans="1:4" x14ac:dyDescent="0.2">
      <c r="C25" s="87"/>
    </row>
    <row r="26" spans="1:4" x14ac:dyDescent="0.2">
      <c r="C26" s="87"/>
    </row>
    <row r="27" spans="1:4" x14ac:dyDescent="0.2">
      <c r="C27" s="87"/>
    </row>
    <row r="28" spans="1:4" x14ac:dyDescent="0.2">
      <c r="C28" s="86"/>
    </row>
    <row r="29" spans="1:4" ht="12.6" customHeight="1" x14ac:dyDescent="0.2"/>
    <row r="38" spans="1:10" x14ac:dyDescent="0.2">
      <c r="A38" t="s">
        <v>126</v>
      </c>
      <c r="D38" t="s">
        <v>96</v>
      </c>
    </row>
    <row r="39" spans="1:10" x14ac:dyDescent="0.2">
      <c r="A39" t="s">
        <v>50</v>
      </c>
    </row>
    <row r="40" spans="1:10" ht="23.25" customHeight="1" x14ac:dyDescent="0.2">
      <c r="A40" s="147">
        <v>20.2</v>
      </c>
      <c r="B40" t="s">
        <v>97</v>
      </c>
      <c r="C40" s="86">
        <f>D40/$D$47</f>
        <v>0.61479426951316696</v>
      </c>
      <c r="D40" s="209">
        <v>271632.00199999998</v>
      </c>
      <c r="E40" s="394" t="s">
        <v>127</v>
      </c>
      <c r="F40" s="394"/>
      <c r="G40" s="394"/>
      <c r="H40" s="394"/>
      <c r="I40" s="394"/>
      <c r="J40" s="394"/>
    </row>
    <row r="41" spans="1:10" x14ac:dyDescent="0.2">
      <c r="A41" s="191">
        <v>38494</v>
      </c>
      <c r="B41" t="s">
        <v>99</v>
      </c>
      <c r="C41" s="86">
        <f t="shared" ref="C41:C46" si="3">D41/$D$47</f>
        <v>0.1337423384525909</v>
      </c>
      <c r="D41" s="209">
        <v>59090.822649999995</v>
      </c>
    </row>
    <row r="42" spans="1:10" ht="13.5" thickBot="1" x14ac:dyDescent="0.25">
      <c r="A42" s="148"/>
      <c r="B42" t="s">
        <v>98</v>
      </c>
      <c r="C42" s="86">
        <f t="shared" si="3"/>
        <v>4.642653063880265E-2</v>
      </c>
      <c r="D42" s="210">
        <v>20512.441460000002</v>
      </c>
    </row>
    <row r="43" spans="1:10" x14ac:dyDescent="0.2">
      <c r="A43" s="148"/>
      <c r="B43" t="s">
        <v>108</v>
      </c>
      <c r="C43" s="86">
        <f t="shared" si="3"/>
        <v>6.0659646491956383E-2</v>
      </c>
      <c r="D43" s="205">
        <v>26801</v>
      </c>
    </row>
    <row r="44" spans="1:10" x14ac:dyDescent="0.2">
      <c r="A44" s="148"/>
      <c r="B44" t="s">
        <v>60</v>
      </c>
      <c r="C44" s="86">
        <f t="shared" si="3"/>
        <v>4.6004551121059119E-2</v>
      </c>
      <c r="D44" s="279">
        <v>20326</v>
      </c>
    </row>
    <row r="45" spans="1:10" ht="13.5" thickBot="1" x14ac:dyDescent="0.25">
      <c r="A45" s="148"/>
      <c r="B45" t="s">
        <v>101</v>
      </c>
      <c r="C45" s="86">
        <f t="shared" si="3"/>
        <v>4.3053051126723488E-2</v>
      </c>
      <c r="D45" s="194">
        <v>19021.951000000001</v>
      </c>
    </row>
    <row r="46" spans="1:10" x14ac:dyDescent="0.2">
      <c r="A46" s="148"/>
      <c r="B46" t="s">
        <v>100</v>
      </c>
      <c r="C46" s="86">
        <f t="shared" si="3"/>
        <v>5.5319612655700491E-2</v>
      </c>
      <c r="D46" s="205">
        <v>24441.635000000009</v>
      </c>
    </row>
    <row r="47" spans="1:10" x14ac:dyDescent="0.2">
      <c r="A47" s="148"/>
      <c r="B47" t="s">
        <v>69</v>
      </c>
      <c r="C47" s="86">
        <f>SUM(C40:C46)</f>
        <v>1</v>
      </c>
      <c r="D47" s="339">
        <v>441825.85210999998</v>
      </c>
    </row>
    <row r="48" spans="1:10" x14ac:dyDescent="0.2">
      <c r="D48" s="147"/>
    </row>
    <row r="49" spans="2:4" x14ac:dyDescent="0.2">
      <c r="D49" s="147"/>
    </row>
    <row r="50" spans="2:4" x14ac:dyDescent="0.2">
      <c r="D50" s="147"/>
    </row>
    <row r="52" spans="2:4" x14ac:dyDescent="0.2">
      <c r="B52" s="208"/>
    </row>
    <row r="53" spans="2:4" x14ac:dyDescent="0.2">
      <c r="B53" s="208"/>
    </row>
    <row r="54" spans="2:4" x14ac:dyDescent="0.2">
      <c r="B54" s="208"/>
    </row>
    <row r="55" spans="2:4" x14ac:dyDescent="0.2">
      <c r="B55" s="150"/>
    </row>
    <row r="67" spans="2:4" x14ac:dyDescent="0.2">
      <c r="D67" s="121"/>
    </row>
    <row r="68" spans="2:4" x14ac:dyDescent="0.2">
      <c r="D68" s="121"/>
    </row>
    <row r="71" spans="2:4" x14ac:dyDescent="0.2">
      <c r="B71" s="150"/>
      <c r="C71" s="150"/>
      <c r="D71" s="149"/>
    </row>
    <row r="72" spans="2:4" x14ac:dyDescent="0.2">
      <c r="B72" s="150"/>
      <c r="C72" s="62"/>
      <c r="D72" s="149"/>
    </row>
    <row r="73" spans="2:4" x14ac:dyDescent="0.2">
      <c r="B73" s="150"/>
      <c r="C73" s="150"/>
      <c r="D73" s="149"/>
    </row>
    <row r="74" spans="2:4" x14ac:dyDescent="0.2">
      <c r="B74" s="151"/>
      <c r="C74" s="150"/>
      <c r="D74" s="149"/>
    </row>
    <row r="75" spans="2:4" x14ac:dyDescent="0.2">
      <c r="B75" s="93"/>
      <c r="C75" s="93"/>
    </row>
  </sheetData>
  <mergeCells count="2">
    <mergeCell ref="E15:J15"/>
    <mergeCell ref="E40:J4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4" width="9.140625" style="1" bestFit="1" customWidth="1"/>
    <col min="5" max="5" width="10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34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9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1392</v>
      </c>
      <c r="E8" s="10"/>
      <c r="F8" s="10"/>
      <c r="G8" s="10"/>
      <c r="H8" s="9">
        <v>8637.1073000000015</v>
      </c>
      <c r="I8" s="11"/>
      <c r="J8" s="180">
        <v>8637.1073000000015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1392</v>
      </c>
      <c r="E9" s="14"/>
      <c r="F9" s="14"/>
      <c r="G9" s="14"/>
      <c r="H9" s="13">
        <v>1816.17976</v>
      </c>
      <c r="I9" s="15"/>
      <c r="J9" s="125">
        <v>1816.17976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1381</v>
      </c>
      <c r="E10" s="14"/>
      <c r="F10" s="14"/>
      <c r="G10" s="14"/>
      <c r="H10" s="13">
        <v>5904.79493</v>
      </c>
      <c r="I10" s="15"/>
      <c r="J10" s="125">
        <v>5904.79493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116</v>
      </c>
      <c r="E11" s="14"/>
      <c r="F11" s="14"/>
      <c r="G11" s="14"/>
      <c r="H11" s="13">
        <v>225.35076000000001</v>
      </c>
      <c r="I11" s="15"/>
      <c r="J11" s="125">
        <v>225.35076000000001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1392</v>
      </c>
      <c r="E12" s="17"/>
      <c r="F12" s="17"/>
      <c r="G12" s="17"/>
      <c r="H12" s="174">
        <v>16583.43275</v>
      </c>
      <c r="I12" s="18"/>
      <c r="J12" s="181">
        <v>16583.43275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113</v>
      </c>
      <c r="E13" s="22"/>
      <c r="F13" s="22"/>
      <c r="G13" s="22"/>
      <c r="H13" s="21">
        <v>632.53707999999995</v>
      </c>
      <c r="I13" s="23"/>
      <c r="J13" s="182">
        <v>632.53707999999995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4</v>
      </c>
      <c r="E14" s="14"/>
      <c r="F14" s="14"/>
      <c r="G14" s="14"/>
      <c r="H14" s="13">
        <v>8.961079999999999</v>
      </c>
      <c r="I14" s="15"/>
      <c r="J14" s="125">
        <v>8.961079999999999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1</v>
      </c>
      <c r="E15" s="14"/>
      <c r="F15" s="14"/>
      <c r="G15" s="14"/>
      <c r="H15" s="13"/>
      <c r="I15" s="15"/>
      <c r="J15" s="125"/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43</v>
      </c>
      <c r="E16" s="14"/>
      <c r="F16" s="14"/>
      <c r="G16" s="14"/>
      <c r="H16" s="13">
        <v>50.252879999999998</v>
      </c>
      <c r="I16" s="15"/>
      <c r="J16" s="125">
        <v>50.252879999999998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113</v>
      </c>
      <c r="E17" s="14"/>
      <c r="F17" s="14"/>
      <c r="G17" s="14"/>
      <c r="H17" s="13">
        <v>731.50208999999995</v>
      </c>
      <c r="I17" s="15"/>
      <c r="J17" s="125">
        <v>731.50208999999995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180</v>
      </c>
      <c r="E18" s="14"/>
      <c r="F18" s="14"/>
      <c r="G18" s="14"/>
      <c r="H18" s="13">
        <v>453.92761999999999</v>
      </c>
      <c r="I18" s="15"/>
      <c r="J18" s="125">
        <v>453.92761999999999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165</v>
      </c>
      <c r="E19" s="14"/>
      <c r="F19" s="14"/>
      <c r="G19" s="14"/>
      <c r="H19" s="13">
        <v>260.93997000000002</v>
      </c>
      <c r="I19" s="15"/>
      <c r="J19" s="125">
        <v>260.93997000000002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11</v>
      </c>
      <c r="E20" s="14"/>
      <c r="F20" s="14"/>
      <c r="G20" s="14"/>
      <c r="H20" s="13">
        <v>122.54886</v>
      </c>
      <c r="I20" s="15"/>
      <c r="J20" s="125">
        <v>122.54886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470</v>
      </c>
      <c r="E21" s="17"/>
      <c r="F21" s="17"/>
      <c r="G21" s="17"/>
      <c r="H21" s="174">
        <v>2260.7177700000002</v>
      </c>
      <c r="I21" s="18"/>
      <c r="J21" s="181">
        <v>2260.7177700000002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5461.91</v>
      </c>
      <c r="I22" s="24"/>
      <c r="J22" s="125">
        <v>5461.91</v>
      </c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18724.8</v>
      </c>
      <c r="I23" s="24"/>
      <c r="J23" s="125">
        <v>18724.8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269.17</v>
      </c>
      <c r="I24" s="24"/>
      <c r="J24" s="125">
        <v>269.17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>
        <v>2985.09</v>
      </c>
      <c r="I25" s="24"/>
      <c r="J25" s="125">
        <v>2985.09</v>
      </c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27440.969999999998</v>
      </c>
      <c r="I26" s="169"/>
      <c r="J26" s="134">
        <v>27440.969999999998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2069.5100000000002</v>
      </c>
      <c r="I27" s="27"/>
      <c r="J27" s="183">
        <v>2069.5100000000002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2753</v>
      </c>
      <c r="I28" s="24"/>
      <c r="J28" s="125">
        <v>2753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51107.630519999999</v>
      </c>
      <c r="I29" s="187"/>
      <c r="J29" s="184">
        <v>51107.630519999999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493</v>
      </c>
      <c r="E30" s="348">
        <v>1526.2149999999999</v>
      </c>
      <c r="F30" s="349"/>
      <c r="G30" s="349"/>
      <c r="H30" s="350"/>
      <c r="I30" s="351">
        <v>4578.6369999999997</v>
      </c>
      <c r="J30" s="352">
        <v>6104.8519999999999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454</v>
      </c>
      <c r="E31" s="199">
        <v>529.88998000000015</v>
      </c>
      <c r="F31" s="199"/>
      <c r="G31" s="199"/>
      <c r="H31" s="177"/>
      <c r="I31" s="303">
        <v>1589.6670699999984</v>
      </c>
      <c r="J31" s="200">
        <v>2119.5570499999985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638</v>
      </c>
      <c r="E32" s="109">
        <v>450.07950000000028</v>
      </c>
      <c r="F32" s="109"/>
      <c r="G32" s="109"/>
      <c r="H32" s="178"/>
      <c r="I32" s="110">
        <v>2009.1654500000009</v>
      </c>
      <c r="J32" s="135">
        <v>3996.7507000000014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206</v>
      </c>
      <c r="E33" s="114">
        <v>0</v>
      </c>
      <c r="F33" s="114"/>
      <c r="G33" s="114"/>
      <c r="H33" s="177"/>
      <c r="I33" s="115">
        <v>217.98007999999993</v>
      </c>
      <c r="J33" s="185">
        <v>217.98007999999993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642</v>
      </c>
      <c r="E34" s="68">
        <v>2111.9050000000002</v>
      </c>
      <c r="F34" s="68"/>
      <c r="G34" s="68"/>
      <c r="H34" s="67"/>
      <c r="I34" s="69"/>
      <c r="J34" s="128">
        <v>2111.9050000000002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46</v>
      </c>
      <c r="E35" s="45">
        <v>292.36</v>
      </c>
      <c r="F35" s="45"/>
      <c r="G35" s="45"/>
      <c r="H35" s="44"/>
      <c r="I35" s="110">
        <v>1169.44</v>
      </c>
      <c r="J35" s="135">
        <v>1461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5</v>
      </c>
      <c r="E36" s="45">
        <v>86.5</v>
      </c>
      <c r="F36" s="45"/>
      <c r="G36" s="45"/>
      <c r="H36" s="44"/>
      <c r="I36" s="47"/>
      <c r="J36" s="357">
        <v>86.5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51</v>
      </c>
      <c r="E37" s="17">
        <v>378.86</v>
      </c>
      <c r="F37" s="36"/>
      <c r="G37" s="36"/>
      <c r="H37" s="35"/>
      <c r="I37" s="169">
        <v>1169.44</v>
      </c>
      <c r="J37" s="134">
        <v>1547.5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4</v>
      </c>
      <c r="E38" s="109">
        <v>53.25</v>
      </c>
      <c r="F38" s="109"/>
      <c r="G38" s="109"/>
      <c r="H38" s="178"/>
      <c r="I38" s="110">
        <v>90.67</v>
      </c>
      <c r="J38" s="135">
        <v>144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>
        <v>189</v>
      </c>
      <c r="F39" s="45"/>
      <c r="G39" s="45"/>
      <c r="H39" s="44"/>
      <c r="I39" s="47"/>
      <c r="J39" s="136">
        <v>189</v>
      </c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242.25</v>
      </c>
      <c r="F40" s="36"/>
      <c r="G40" s="36"/>
      <c r="H40" s="35"/>
      <c r="I40" s="169">
        <v>90.67</v>
      </c>
      <c r="J40" s="134">
        <v>333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/>
      <c r="E41" s="45"/>
      <c r="F41" s="45"/>
      <c r="G41" s="45"/>
      <c r="H41" s="44"/>
      <c r="I41" s="47"/>
      <c r="J41" s="135"/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8</v>
      </c>
      <c r="E42" s="45">
        <v>10.99</v>
      </c>
      <c r="F42" s="45"/>
      <c r="G42" s="45"/>
      <c r="H42" s="44"/>
      <c r="I42" s="47">
        <v>18.71</v>
      </c>
      <c r="J42" s="136">
        <v>30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828</v>
      </c>
      <c r="E43" s="32"/>
      <c r="F43" s="32"/>
      <c r="G43" s="32"/>
      <c r="H43" s="31"/>
      <c r="I43" s="33">
        <v>1736.671</v>
      </c>
      <c r="J43" s="186">
        <v>1736.671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/>
      <c r="E44" s="45"/>
      <c r="F44" s="45"/>
      <c r="G44" s="45"/>
      <c r="H44" s="44"/>
      <c r="I44" s="47"/>
      <c r="J44" s="135"/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>
        <v>4</v>
      </c>
      <c r="E45" s="45">
        <v>43.18</v>
      </c>
      <c r="F45" s="45"/>
      <c r="G45" s="45"/>
      <c r="H45" s="44"/>
      <c r="I45" s="47">
        <v>73.53</v>
      </c>
      <c r="J45" s="136">
        <v>117</v>
      </c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4</v>
      </c>
      <c r="E46" s="36">
        <v>43.18</v>
      </c>
      <c r="F46" s="36"/>
      <c r="G46" s="384"/>
      <c r="H46" s="35"/>
      <c r="I46" s="188">
        <v>73.53</v>
      </c>
      <c r="J46" s="134">
        <v>117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5293.3694800000003</v>
      </c>
      <c r="F47" s="39"/>
      <c r="G47" s="189"/>
      <c r="H47" s="38"/>
      <c r="I47" s="189">
        <v>11484.470599999999</v>
      </c>
      <c r="J47" s="126">
        <v>18315.215829999997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1</v>
      </c>
      <c r="E50" s="91">
        <v>0.8</v>
      </c>
      <c r="F50" s="91"/>
      <c r="G50" s="91"/>
      <c r="H50" s="90"/>
      <c r="I50" s="111"/>
      <c r="J50" s="141">
        <v>0.8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46</v>
      </c>
      <c r="H52" s="44"/>
      <c r="I52" s="47"/>
      <c r="J52" s="136">
        <v>46</v>
      </c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7567</v>
      </c>
      <c r="H53" s="44"/>
      <c r="I53" s="47"/>
      <c r="J53" s="136">
        <v>7567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365</v>
      </c>
      <c r="H54" s="44"/>
      <c r="I54" s="47"/>
      <c r="J54" s="136">
        <v>365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57879.728000000003</v>
      </c>
      <c r="F55" s="45"/>
      <c r="G55" s="45"/>
      <c r="H55" s="44"/>
      <c r="I55" s="47"/>
      <c r="J55" s="136">
        <v>57879.728000000003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339</v>
      </c>
      <c r="F56" s="112"/>
      <c r="G56" s="112"/>
      <c r="H56" s="179"/>
      <c r="I56" s="113"/>
      <c r="J56" s="143">
        <v>339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58219.528000000006</v>
      </c>
      <c r="F57" s="295"/>
      <c r="G57" s="295">
        <v>7978</v>
      </c>
      <c r="H57" s="295"/>
      <c r="I57" s="296"/>
      <c r="J57" s="256">
        <v>66197.528000000006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9</v>
      </c>
      <c r="E58" s="91">
        <v>306.48</v>
      </c>
      <c r="F58" s="91"/>
      <c r="G58" s="91"/>
      <c r="H58" s="90"/>
      <c r="I58" s="111"/>
      <c r="J58" s="141">
        <v>306.48</v>
      </c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21</v>
      </c>
      <c r="E60" s="45">
        <v>214.09</v>
      </c>
      <c r="F60" s="45"/>
      <c r="G60" s="45"/>
      <c r="H60" s="44"/>
      <c r="I60" s="47"/>
      <c r="J60" s="136">
        <v>214.09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10</v>
      </c>
      <c r="E61" s="45">
        <v>331.53500000000003</v>
      </c>
      <c r="F61" s="45"/>
      <c r="G61" s="45"/>
      <c r="H61" s="44"/>
      <c r="I61" s="47"/>
      <c r="J61" s="136">
        <v>331.53500000000003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6</v>
      </c>
      <c r="E62" s="45">
        <v>219.83699999999999</v>
      </c>
      <c r="F62" s="45"/>
      <c r="G62" s="45"/>
      <c r="H62" s="44"/>
      <c r="I62" s="47"/>
      <c r="J62" s="136">
        <v>219.83699999999999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21</v>
      </c>
      <c r="E63" s="45">
        <v>202</v>
      </c>
      <c r="F63" s="45"/>
      <c r="G63" s="45"/>
      <c r="H63" s="44"/>
      <c r="I63" s="47"/>
      <c r="J63" s="136">
        <v>202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7</v>
      </c>
      <c r="E64" s="45">
        <v>1976</v>
      </c>
      <c r="F64" s="45"/>
      <c r="G64" s="45"/>
      <c r="H64" s="44"/>
      <c r="I64" s="47"/>
      <c r="J64" s="136">
        <v>1976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13</v>
      </c>
      <c r="H65" s="44"/>
      <c r="I65" s="47"/>
      <c r="J65" s="136">
        <v>13</v>
      </c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>
        <v>10.59</v>
      </c>
      <c r="H66" s="44"/>
      <c r="I66" s="47"/>
      <c r="J66" s="136">
        <v>10.59</v>
      </c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636</v>
      </c>
      <c r="H67" s="44"/>
      <c r="I67" s="47"/>
      <c r="J67" s="136">
        <v>636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74</v>
      </c>
      <c r="E69" s="39">
        <f>SUM(E58:E68)</f>
        <v>3249.942</v>
      </c>
      <c r="F69" s="39"/>
      <c r="G69" s="39">
        <f>SUM(G58:G68)</f>
        <v>659.59</v>
      </c>
      <c r="H69" s="38"/>
      <c r="I69" s="189"/>
      <c r="J69" s="126">
        <f>SUM(J58:J68)</f>
        <v>3909.5320000000002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66762.83948000001</v>
      </c>
      <c r="F70" s="333"/>
      <c r="G70" s="333">
        <f t="shared" ref="G70:J70" si="0">G69+G57+G49+G47+G29</f>
        <v>8637.59</v>
      </c>
      <c r="H70" s="333">
        <f t="shared" si="0"/>
        <v>51107.630519999999</v>
      </c>
      <c r="I70" s="153">
        <f t="shared" si="0"/>
        <v>11484.470599999999</v>
      </c>
      <c r="J70" s="153">
        <f t="shared" si="0"/>
        <v>139529.90635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4"/>
      <c r="H71" s="55"/>
      <c r="I71" s="55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D5:D7"/>
    <mergeCell ref="E5:I5"/>
    <mergeCell ref="J5:J7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G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6" width="8.85546875" style="2"/>
  </cols>
  <sheetData>
    <row r="1" spans="1:785" x14ac:dyDescent="0.2">
      <c r="D1" s="3"/>
      <c r="E1" s="3"/>
      <c r="F1" s="3"/>
      <c r="G1" s="3"/>
      <c r="H1" s="3"/>
      <c r="I1" s="3"/>
      <c r="J1" s="3"/>
      <c r="K1" s="3"/>
    </row>
    <row r="2" spans="1:785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</row>
    <row r="3" spans="1:785" s="5" customFormat="1" ht="12.75" customHeight="1" x14ac:dyDescent="0.2">
      <c r="A3" s="4"/>
      <c r="B3" s="4"/>
      <c r="C3" s="4"/>
      <c r="D3" s="438">
        <v>46</v>
      </c>
      <c r="E3" s="438"/>
      <c r="F3" s="438"/>
      <c r="G3" s="438"/>
      <c r="H3" s="438"/>
      <c r="I3" s="438"/>
      <c r="J3" s="437"/>
      <c r="K3" s="70"/>
    </row>
    <row r="4" spans="1:785" ht="12.75" customHeight="1" x14ac:dyDescent="0.2">
      <c r="A4" s="4"/>
      <c r="B4" s="4"/>
      <c r="C4" s="4"/>
      <c r="D4" s="439" t="s">
        <v>10</v>
      </c>
      <c r="E4" s="455"/>
      <c r="F4" s="455"/>
      <c r="G4" s="455"/>
      <c r="H4" s="455"/>
      <c r="I4" s="455"/>
      <c r="J4" s="456"/>
      <c r="K4" s="7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</row>
    <row r="5" spans="1:785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</row>
    <row r="6" spans="1:785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</row>
    <row r="7" spans="1:785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</row>
    <row r="8" spans="1:785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3395</v>
      </c>
      <c r="E8" s="10"/>
      <c r="F8" s="10"/>
      <c r="G8" s="10"/>
      <c r="H8" s="9">
        <v>21976.245640000001</v>
      </c>
      <c r="I8" s="11"/>
      <c r="J8" s="180">
        <v>21976.245640000001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</row>
    <row r="9" spans="1:785" ht="13.5" customHeight="1" thickBot="1" x14ac:dyDescent="0.25">
      <c r="A9" s="433"/>
      <c r="B9" s="401"/>
      <c r="C9" s="12" t="s">
        <v>27</v>
      </c>
      <c r="D9" s="16">
        <v>3395</v>
      </c>
      <c r="E9" s="14"/>
      <c r="F9" s="14"/>
      <c r="G9" s="14"/>
      <c r="H9" s="13">
        <v>6494.4099800000004</v>
      </c>
      <c r="I9" s="15"/>
      <c r="J9" s="125">
        <v>6494.4099800000004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</row>
    <row r="10" spans="1:785" ht="13.5" customHeight="1" thickBot="1" x14ac:dyDescent="0.25">
      <c r="A10" s="433"/>
      <c r="B10" s="401"/>
      <c r="C10" s="12" t="s">
        <v>28</v>
      </c>
      <c r="D10" s="16">
        <v>3393</v>
      </c>
      <c r="E10" s="14"/>
      <c r="F10" s="14"/>
      <c r="G10" s="14"/>
      <c r="H10" s="13">
        <v>15118.12866</v>
      </c>
      <c r="I10" s="15"/>
      <c r="J10" s="125">
        <v>15118.12866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</row>
    <row r="11" spans="1:785" ht="13.5" customHeight="1" thickBot="1" x14ac:dyDescent="0.25">
      <c r="A11" s="433"/>
      <c r="B11" s="401"/>
      <c r="C11" s="12" t="s">
        <v>29</v>
      </c>
      <c r="D11" s="16">
        <v>268</v>
      </c>
      <c r="E11" s="14"/>
      <c r="F11" s="14"/>
      <c r="G11" s="14"/>
      <c r="H11" s="13">
        <v>712.45240000000001</v>
      </c>
      <c r="I11" s="15"/>
      <c r="J11" s="125">
        <v>712.45240000000001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</row>
    <row r="12" spans="1:785" ht="13.5" customHeight="1" thickBot="1" x14ac:dyDescent="0.25">
      <c r="A12" s="433"/>
      <c r="B12" s="401"/>
      <c r="C12" s="119" t="s">
        <v>30</v>
      </c>
      <c r="D12" s="17">
        <v>3395</v>
      </c>
      <c r="E12" s="17"/>
      <c r="F12" s="17"/>
      <c r="G12" s="17"/>
      <c r="H12" s="174">
        <v>44301.236680000002</v>
      </c>
      <c r="I12" s="18"/>
      <c r="J12" s="181">
        <v>44301.236680000002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</row>
    <row r="13" spans="1:785" ht="13.5" customHeight="1" thickBot="1" x14ac:dyDescent="0.25">
      <c r="A13" s="433"/>
      <c r="B13" s="403" t="s">
        <v>31</v>
      </c>
      <c r="C13" s="20" t="s">
        <v>32</v>
      </c>
      <c r="D13" s="16">
        <v>914</v>
      </c>
      <c r="E13" s="22"/>
      <c r="F13" s="22"/>
      <c r="G13" s="22"/>
      <c r="H13" s="21">
        <v>6317.0542800000003</v>
      </c>
      <c r="I13" s="23"/>
      <c r="J13" s="182">
        <v>6317.0542800000003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</row>
    <row r="14" spans="1:785" ht="19.5" customHeight="1" thickBot="1" x14ac:dyDescent="0.25">
      <c r="A14" s="433"/>
      <c r="B14" s="403"/>
      <c r="C14" s="12" t="s">
        <v>33</v>
      </c>
      <c r="D14" s="16">
        <v>214</v>
      </c>
      <c r="E14" s="14"/>
      <c r="F14" s="14"/>
      <c r="G14" s="14"/>
      <c r="H14" s="13">
        <v>691.50694999999996</v>
      </c>
      <c r="I14" s="15"/>
      <c r="J14" s="125">
        <v>691.50694999999996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</row>
    <row r="15" spans="1:785" ht="12" customHeight="1" thickBot="1" x14ac:dyDescent="0.25">
      <c r="A15" s="433"/>
      <c r="B15" s="403"/>
      <c r="C15" s="12" t="s">
        <v>34</v>
      </c>
      <c r="D15" s="16">
        <v>102</v>
      </c>
      <c r="E15" s="14"/>
      <c r="F15" s="14"/>
      <c r="G15" s="14"/>
      <c r="H15" s="13">
        <v>144.04907</v>
      </c>
      <c r="I15" s="15"/>
      <c r="J15" s="125">
        <v>144.04907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</row>
    <row r="16" spans="1:785" ht="13.5" customHeight="1" thickBot="1" x14ac:dyDescent="0.25">
      <c r="A16" s="433"/>
      <c r="B16" s="403"/>
      <c r="C16" s="12" t="s">
        <v>35</v>
      </c>
      <c r="D16" s="16">
        <v>89</v>
      </c>
      <c r="E16" s="14"/>
      <c r="F16" s="14"/>
      <c r="G16" s="14"/>
      <c r="H16" s="13">
        <v>313.86162999999999</v>
      </c>
      <c r="I16" s="15"/>
      <c r="J16" s="125">
        <v>313.86162999999999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</row>
    <row r="17" spans="1:786" ht="13.5" customHeight="1" thickBot="1" x14ac:dyDescent="0.25">
      <c r="A17" s="433"/>
      <c r="B17" s="403"/>
      <c r="C17" s="12" t="s">
        <v>36</v>
      </c>
      <c r="D17" s="16">
        <v>570</v>
      </c>
      <c r="E17" s="14"/>
      <c r="F17" s="14"/>
      <c r="G17" s="14"/>
      <c r="H17" s="13">
        <v>4169.1852399999998</v>
      </c>
      <c r="I17" s="15"/>
      <c r="J17" s="125">
        <v>4169.1852399999998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</row>
    <row r="18" spans="1:786" ht="13.5" customHeight="1" thickBot="1" x14ac:dyDescent="0.25">
      <c r="A18" s="433"/>
      <c r="B18" s="403"/>
      <c r="C18" s="12" t="s">
        <v>37</v>
      </c>
      <c r="D18" s="16">
        <v>851</v>
      </c>
      <c r="E18" s="14"/>
      <c r="F18" s="14"/>
      <c r="G18" s="14"/>
      <c r="H18" s="13">
        <v>1308.19202</v>
      </c>
      <c r="I18" s="15"/>
      <c r="J18" s="125">
        <v>1308.19202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</row>
    <row r="19" spans="1:786" ht="13.5" customHeight="1" thickBot="1" x14ac:dyDescent="0.25">
      <c r="A19" s="433"/>
      <c r="B19" s="403"/>
      <c r="C19" s="12" t="s">
        <v>38</v>
      </c>
      <c r="D19" s="16">
        <v>8</v>
      </c>
      <c r="E19" s="14"/>
      <c r="F19" s="14"/>
      <c r="G19" s="14"/>
      <c r="H19" s="13">
        <v>4.3443999999999994</v>
      </c>
      <c r="I19" s="15"/>
      <c r="J19" s="125">
        <v>4.3443999999999994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</row>
    <row r="20" spans="1:786" ht="13.5" customHeight="1" thickBot="1" x14ac:dyDescent="0.25">
      <c r="A20" s="433"/>
      <c r="B20" s="403"/>
      <c r="C20" s="12" t="s">
        <v>39</v>
      </c>
      <c r="D20" s="16">
        <v>23</v>
      </c>
      <c r="E20" s="14"/>
      <c r="F20" s="14"/>
      <c r="G20" s="14"/>
      <c r="H20" s="13">
        <v>123.26121999999999</v>
      </c>
      <c r="I20" s="15"/>
      <c r="J20" s="125">
        <v>123.26121999999999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</row>
    <row r="21" spans="1:786" ht="13.5" customHeight="1" thickBot="1" x14ac:dyDescent="0.25">
      <c r="A21" s="433"/>
      <c r="B21" s="403"/>
      <c r="C21" s="119" t="s">
        <v>40</v>
      </c>
      <c r="D21" s="19">
        <v>1863</v>
      </c>
      <c r="E21" s="17"/>
      <c r="F21" s="17"/>
      <c r="G21" s="17"/>
      <c r="H21" s="174">
        <v>13071.454810000001</v>
      </c>
      <c r="I21" s="18"/>
      <c r="J21" s="181">
        <v>13071.454810000001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</row>
    <row r="22" spans="1:786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432.8</v>
      </c>
      <c r="I22" s="24"/>
      <c r="J22" s="125">
        <v>432.8</v>
      </c>
      <c r="K22" s="341"/>
      <c r="L22" s="14"/>
    </row>
    <row r="23" spans="1:786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252.14</v>
      </c>
      <c r="I23" s="24"/>
      <c r="J23" s="125">
        <v>252.14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</row>
    <row r="24" spans="1:786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202.43</v>
      </c>
      <c r="I24" s="24"/>
      <c r="J24" s="125">
        <v>202.43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</row>
    <row r="25" spans="1:786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</row>
    <row r="26" spans="1:786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887.37000000000012</v>
      </c>
      <c r="I26" s="169"/>
      <c r="J26" s="134">
        <v>887.37000000000012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</row>
    <row r="27" spans="1:786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298.08</v>
      </c>
      <c r="I27" s="27"/>
      <c r="J27" s="183">
        <v>298.08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</row>
    <row r="28" spans="1:786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4</v>
      </c>
      <c r="I28" s="24"/>
      <c r="J28" s="125">
        <v>4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</row>
    <row r="29" spans="1:786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58562.141490000002</v>
      </c>
      <c r="I29" s="187"/>
      <c r="J29" s="184">
        <v>58562.141490000002</v>
      </c>
      <c r="K29" s="170"/>
      <c r="L29" s="9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</row>
    <row r="30" spans="1:786" s="354" customFormat="1" ht="23.25" customHeight="1" x14ac:dyDescent="0.2">
      <c r="A30" s="431" t="s">
        <v>50</v>
      </c>
      <c r="B30" s="401" t="s">
        <v>51</v>
      </c>
      <c r="C30" s="448"/>
      <c r="D30" s="348">
        <v>1700</v>
      </c>
      <c r="E30" s="348">
        <v>5376.0659999999998</v>
      </c>
      <c r="F30" s="349"/>
      <c r="G30" s="349"/>
      <c r="H30" s="350"/>
      <c r="I30" s="351">
        <v>16128.165999999999</v>
      </c>
      <c r="J30" s="352">
        <v>21504.231</v>
      </c>
      <c r="K30" s="381"/>
      <c r="L30" s="353"/>
      <c r="ADF30" s="2"/>
    </row>
    <row r="31" spans="1:786" s="356" customFormat="1" ht="24" customHeight="1" x14ac:dyDescent="0.2">
      <c r="A31" s="446"/>
      <c r="B31" s="449" t="s">
        <v>52</v>
      </c>
      <c r="C31" s="450"/>
      <c r="D31" s="199">
        <v>244</v>
      </c>
      <c r="E31" s="199">
        <v>258.42859999999996</v>
      </c>
      <c r="F31" s="199"/>
      <c r="G31" s="199"/>
      <c r="H31" s="177"/>
      <c r="I31" s="303">
        <v>1012.3512600000005</v>
      </c>
      <c r="J31" s="200">
        <v>1270.7798600000006</v>
      </c>
      <c r="K31" s="343">
        <v>1</v>
      </c>
      <c r="L31" s="355"/>
      <c r="ADF31" s="49"/>
    </row>
    <row r="32" spans="1:786" s="356" customFormat="1" ht="19.5" customHeight="1" x14ac:dyDescent="0.2">
      <c r="A32" s="446"/>
      <c r="B32" s="403" t="s">
        <v>53</v>
      </c>
      <c r="C32" s="334" t="s">
        <v>54</v>
      </c>
      <c r="D32" s="130">
        <v>325</v>
      </c>
      <c r="E32" s="109">
        <v>708.57150000000036</v>
      </c>
      <c r="F32" s="109"/>
      <c r="G32" s="109"/>
      <c r="H32" s="178"/>
      <c r="I32" s="110">
        <v>2125.711400000001</v>
      </c>
      <c r="J32" s="135">
        <v>3209.8703000000014</v>
      </c>
      <c r="K32" s="343">
        <v>1</v>
      </c>
      <c r="L32" s="355"/>
      <c r="ADF32" s="49"/>
    </row>
    <row r="33" spans="1:786" s="356" customFormat="1" ht="18" customHeight="1" x14ac:dyDescent="0.2">
      <c r="A33" s="446"/>
      <c r="B33" s="403"/>
      <c r="C33" s="335" t="s">
        <v>55</v>
      </c>
      <c r="D33" s="131">
        <v>136</v>
      </c>
      <c r="E33" s="114"/>
      <c r="F33" s="114"/>
      <c r="G33" s="114"/>
      <c r="H33" s="177"/>
      <c r="I33" s="115">
        <v>92.729799999999983</v>
      </c>
      <c r="J33" s="185">
        <v>92.729799999999983</v>
      </c>
      <c r="K33" s="343">
        <v>1</v>
      </c>
      <c r="L33" s="355"/>
      <c r="ADF33" s="49"/>
    </row>
    <row r="34" spans="1:786" s="356" customFormat="1" ht="27" customHeight="1" x14ac:dyDescent="0.2">
      <c r="A34" s="446"/>
      <c r="B34" s="405" t="s">
        <v>130</v>
      </c>
      <c r="C34" s="405"/>
      <c r="D34" s="129">
        <v>238</v>
      </c>
      <c r="E34" s="68">
        <v>798.62300000000005</v>
      </c>
      <c r="F34" s="68"/>
      <c r="G34" s="68"/>
      <c r="H34" s="67"/>
      <c r="I34" s="69"/>
      <c r="J34" s="128">
        <v>798.62300000000005</v>
      </c>
      <c r="K34" s="343">
        <v>2</v>
      </c>
      <c r="L34" s="355"/>
      <c r="ADF34" s="49"/>
    </row>
    <row r="35" spans="1:786" s="356" customFormat="1" ht="12.75" customHeight="1" x14ac:dyDescent="0.2">
      <c r="A35" s="446"/>
      <c r="B35" s="427" t="s">
        <v>56</v>
      </c>
      <c r="C35" s="108" t="s">
        <v>57</v>
      </c>
      <c r="D35" s="132">
        <v>44</v>
      </c>
      <c r="E35" s="45">
        <v>334.12</v>
      </c>
      <c r="F35" s="45"/>
      <c r="G35" s="45"/>
      <c r="H35" s="44"/>
      <c r="I35" s="110">
        <v>1198.48</v>
      </c>
      <c r="J35" s="135">
        <v>1532</v>
      </c>
      <c r="K35" s="341"/>
      <c r="L35" s="355"/>
      <c r="ADF35" s="49"/>
    </row>
    <row r="36" spans="1:786" s="356" customFormat="1" ht="12.95" customHeight="1" x14ac:dyDescent="0.2">
      <c r="A36" s="446"/>
      <c r="B36" s="451"/>
      <c r="C36" s="108" t="s">
        <v>58</v>
      </c>
      <c r="D36" s="132">
        <v>3</v>
      </c>
      <c r="E36" s="45">
        <v>39.700000000000003</v>
      </c>
      <c r="F36" s="45"/>
      <c r="G36" s="45"/>
      <c r="H36" s="44"/>
      <c r="I36" s="47"/>
      <c r="J36" s="357">
        <v>39.700000000000003</v>
      </c>
      <c r="K36" s="341"/>
      <c r="L36" s="355"/>
      <c r="ADF36" s="49"/>
    </row>
    <row r="37" spans="1:786" s="354" customFormat="1" ht="14.25" customHeight="1" x14ac:dyDescent="0.2">
      <c r="A37" s="446"/>
      <c r="B37" s="452"/>
      <c r="C37" s="34" t="s">
        <v>59</v>
      </c>
      <c r="D37" s="19">
        <v>47</v>
      </c>
      <c r="E37" s="17">
        <v>373.82</v>
      </c>
      <c r="F37" s="36"/>
      <c r="G37" s="36"/>
      <c r="H37" s="35"/>
      <c r="I37" s="169">
        <v>1198.48</v>
      </c>
      <c r="J37" s="134">
        <v>1571.7</v>
      </c>
      <c r="K37" s="170"/>
      <c r="L37" s="353"/>
      <c r="ADF37" s="2"/>
    </row>
    <row r="38" spans="1:786" s="356" customFormat="1" ht="14.25" customHeight="1" x14ac:dyDescent="0.2">
      <c r="A38" s="446"/>
      <c r="B38" s="427" t="s">
        <v>60</v>
      </c>
      <c r="C38" s="145" t="s">
        <v>169</v>
      </c>
      <c r="D38" s="130">
        <v>59</v>
      </c>
      <c r="E38" s="109">
        <v>1417.78</v>
      </c>
      <c r="F38" s="109"/>
      <c r="G38" s="109"/>
      <c r="H38" s="178"/>
      <c r="I38" s="110">
        <v>188.83</v>
      </c>
      <c r="J38" s="135">
        <v>1607</v>
      </c>
      <c r="K38" s="343">
        <v>3</v>
      </c>
      <c r="L38" s="355"/>
      <c r="ADF38" s="49"/>
    </row>
    <row r="39" spans="1:786" s="356" customFormat="1" ht="12.95" customHeight="1" x14ac:dyDescent="0.2">
      <c r="A39" s="446"/>
      <c r="B39" s="451"/>
      <c r="C39" s="146" t="s">
        <v>61</v>
      </c>
      <c r="D39" s="132"/>
      <c r="E39" s="45">
        <v>17</v>
      </c>
      <c r="F39" s="45"/>
      <c r="G39" s="45"/>
      <c r="H39" s="44"/>
      <c r="I39" s="47"/>
      <c r="J39" s="136">
        <v>17</v>
      </c>
      <c r="K39" s="341"/>
      <c r="L39" s="355"/>
      <c r="ADF39" s="49"/>
    </row>
    <row r="40" spans="1:786" s="354" customFormat="1" ht="33.75" customHeight="1" x14ac:dyDescent="0.2">
      <c r="A40" s="446"/>
      <c r="B40" s="452"/>
      <c r="C40" s="119" t="s">
        <v>62</v>
      </c>
      <c r="D40" s="133"/>
      <c r="E40" s="36">
        <v>1434.78</v>
      </c>
      <c r="F40" s="36"/>
      <c r="G40" s="36"/>
      <c r="H40" s="35"/>
      <c r="I40" s="169">
        <v>188.83</v>
      </c>
      <c r="J40" s="134">
        <v>1624</v>
      </c>
      <c r="K40" s="170"/>
      <c r="L40" s="353"/>
      <c r="ADF40" s="2"/>
    </row>
    <row r="41" spans="1:786" s="356" customFormat="1" ht="14.25" customHeight="1" x14ac:dyDescent="0.2">
      <c r="A41" s="446"/>
      <c r="B41" s="375" t="s">
        <v>94</v>
      </c>
      <c r="C41" s="375"/>
      <c r="D41" s="132"/>
      <c r="E41" s="45"/>
      <c r="F41" s="45"/>
      <c r="G41" s="45"/>
      <c r="H41" s="44"/>
      <c r="I41" s="47"/>
      <c r="J41" s="135"/>
      <c r="K41" s="343">
        <v>4</v>
      </c>
      <c r="L41" s="355"/>
      <c r="ADF41" s="49"/>
    </row>
    <row r="42" spans="1:786" s="356" customFormat="1" ht="14.25" customHeight="1" x14ac:dyDescent="0.2">
      <c r="A42" s="446"/>
      <c r="B42" s="375" t="s">
        <v>64</v>
      </c>
      <c r="C42" s="375"/>
      <c r="D42" s="132"/>
      <c r="E42" s="45"/>
      <c r="F42" s="45"/>
      <c r="G42" s="45"/>
      <c r="H42" s="44"/>
      <c r="I42" s="47"/>
      <c r="J42" s="136"/>
      <c r="K42" s="343"/>
      <c r="L42" s="355"/>
      <c r="ADF42" s="49"/>
    </row>
    <row r="43" spans="1:786" s="354" customFormat="1" ht="13.5" customHeight="1" x14ac:dyDescent="0.2">
      <c r="A43" s="446"/>
      <c r="B43" s="432" t="s">
        <v>101</v>
      </c>
      <c r="C43" s="432"/>
      <c r="D43" s="137">
        <v>249</v>
      </c>
      <c r="E43" s="32"/>
      <c r="F43" s="32"/>
      <c r="G43" s="32"/>
      <c r="H43" s="31"/>
      <c r="I43" s="33">
        <v>555.22850000000005</v>
      </c>
      <c r="J43" s="186">
        <v>555.22850000000005</v>
      </c>
      <c r="K43" s="358">
        <v>5</v>
      </c>
      <c r="L43" s="353"/>
      <c r="ADF43" s="2"/>
    </row>
    <row r="44" spans="1:786" s="356" customFormat="1" ht="14.25" customHeight="1" x14ac:dyDescent="0.2">
      <c r="A44" s="446"/>
      <c r="B44" s="426" t="s">
        <v>65</v>
      </c>
      <c r="C44" s="108" t="s">
        <v>66</v>
      </c>
      <c r="D44" s="132"/>
      <c r="E44" s="45"/>
      <c r="F44" s="45"/>
      <c r="G44" s="45"/>
      <c r="H44" s="44"/>
      <c r="I44" s="47"/>
      <c r="J44" s="135"/>
      <c r="K44" s="359"/>
      <c r="L44" s="355"/>
      <c r="ADF44" s="49"/>
    </row>
    <row r="45" spans="1:786" s="356" customFormat="1" ht="14.25" customHeight="1" x14ac:dyDescent="0.2">
      <c r="A45" s="446"/>
      <c r="B45" s="426"/>
      <c r="C45" s="108" t="s">
        <v>67</v>
      </c>
      <c r="D45" s="132"/>
      <c r="E45" s="45"/>
      <c r="F45" s="45"/>
      <c r="G45" s="45"/>
      <c r="H45" s="44"/>
      <c r="I45" s="47"/>
      <c r="J45" s="136"/>
      <c r="K45" s="359"/>
      <c r="L45" s="355"/>
      <c r="ADF45" s="49"/>
    </row>
    <row r="46" spans="1:786" s="354" customFormat="1" ht="12.75" customHeight="1" x14ac:dyDescent="0.2">
      <c r="A46" s="446"/>
      <c r="B46" s="426"/>
      <c r="C46" s="34" t="s">
        <v>68</v>
      </c>
      <c r="D46" s="133"/>
      <c r="E46" s="36"/>
      <c r="F46" s="36"/>
      <c r="G46" s="384"/>
      <c r="H46" s="35"/>
      <c r="I46" s="188"/>
      <c r="J46" s="134"/>
      <c r="K46" s="343"/>
      <c r="L46" s="353"/>
      <c r="ADF46" s="2"/>
    </row>
    <row r="47" spans="1:786" s="354" customFormat="1" ht="12.75" customHeight="1" thickBot="1" x14ac:dyDescent="0.25">
      <c r="A47" s="447"/>
      <c r="B47" s="411" t="s">
        <v>69</v>
      </c>
      <c r="C47" s="411"/>
      <c r="D47" s="39"/>
      <c r="E47" s="39">
        <v>8950.2891</v>
      </c>
      <c r="F47" s="39"/>
      <c r="G47" s="189"/>
      <c r="H47" s="38"/>
      <c r="I47" s="189">
        <v>21301.496960000004</v>
      </c>
      <c r="J47" s="126">
        <v>30627.162460000007</v>
      </c>
      <c r="K47" s="343">
        <v>6</v>
      </c>
      <c r="L47" s="353"/>
      <c r="ADF47" s="2"/>
    </row>
    <row r="48" spans="1:786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F48" s="64"/>
    </row>
    <row r="49" spans="1:787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F49" s="2"/>
    </row>
    <row r="50" spans="1:787" s="356" customFormat="1" ht="12.75" customHeight="1" thickBot="1" x14ac:dyDescent="0.25">
      <c r="A50" s="433" t="s">
        <v>88</v>
      </c>
      <c r="B50" s="415" t="s">
        <v>89</v>
      </c>
      <c r="C50" s="415"/>
      <c r="D50" s="140">
        <v>1</v>
      </c>
      <c r="E50" s="91">
        <v>0.8</v>
      </c>
      <c r="F50" s="91"/>
      <c r="G50" s="91"/>
      <c r="H50" s="90"/>
      <c r="I50" s="111"/>
      <c r="J50" s="141">
        <v>0.8</v>
      </c>
      <c r="K50" s="340"/>
      <c r="L50" s="355"/>
      <c r="ADF50" s="49"/>
    </row>
    <row r="51" spans="1:787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F51" s="49"/>
    </row>
    <row r="52" spans="1:787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50</v>
      </c>
      <c r="H52" s="44"/>
      <c r="I52" s="47"/>
      <c r="J52" s="136">
        <v>50</v>
      </c>
      <c r="K52" s="340"/>
      <c r="L52" s="355"/>
      <c r="ADF52" s="49"/>
    </row>
    <row r="53" spans="1:787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330</v>
      </c>
      <c r="H53" s="44"/>
      <c r="I53" s="47"/>
      <c r="J53" s="136">
        <v>330</v>
      </c>
      <c r="K53" s="340"/>
      <c r="L53" s="355"/>
      <c r="ADF53" s="49"/>
    </row>
    <row r="54" spans="1:787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244</v>
      </c>
      <c r="H54" s="44"/>
      <c r="I54" s="47"/>
      <c r="J54" s="136">
        <v>544</v>
      </c>
      <c r="K54" s="340"/>
      <c r="L54" s="355"/>
      <c r="ADF54" s="49"/>
    </row>
    <row r="55" spans="1:787" s="363" customFormat="1" ht="12" customHeight="1" thickBot="1" x14ac:dyDescent="0.25">
      <c r="A55" s="433"/>
      <c r="B55" s="418" t="s">
        <v>90</v>
      </c>
      <c r="C55" s="418"/>
      <c r="D55" s="132"/>
      <c r="E55" s="45">
        <v>7062.4089999999997</v>
      </c>
      <c r="F55" s="45"/>
      <c r="G55" s="45"/>
      <c r="H55" s="44"/>
      <c r="I55" s="47"/>
      <c r="J55" s="136">
        <v>7062.4089999999997</v>
      </c>
      <c r="K55" s="361"/>
      <c r="L55" s="362"/>
      <c r="ADF55" s="49"/>
    </row>
    <row r="56" spans="1:787" s="356" customFormat="1" ht="12.75" customHeight="1" thickBot="1" x14ac:dyDescent="0.25">
      <c r="A56" s="433"/>
      <c r="B56" s="418" t="s">
        <v>91</v>
      </c>
      <c r="C56" s="418"/>
      <c r="D56" s="142"/>
      <c r="E56" s="112">
        <v>2189</v>
      </c>
      <c r="F56" s="112"/>
      <c r="G56" s="112"/>
      <c r="H56" s="179"/>
      <c r="I56" s="113"/>
      <c r="J56" s="143">
        <v>2189</v>
      </c>
      <c r="K56" s="340"/>
      <c r="L56" s="355"/>
      <c r="ADF56" s="49"/>
    </row>
    <row r="57" spans="1:787" s="354" customFormat="1" ht="12.75" customHeight="1" thickBot="1" x14ac:dyDescent="0.25">
      <c r="A57" s="433"/>
      <c r="B57" s="411" t="s">
        <v>92</v>
      </c>
      <c r="C57" s="411"/>
      <c r="D57" s="294"/>
      <c r="E57" s="295">
        <v>9252.2089999999989</v>
      </c>
      <c r="F57" s="295"/>
      <c r="G57" s="295">
        <v>624</v>
      </c>
      <c r="H57" s="295"/>
      <c r="I57" s="296"/>
      <c r="J57" s="256">
        <v>10176.208999999999</v>
      </c>
      <c r="K57" s="340"/>
      <c r="L57" s="353"/>
      <c r="ADF57" s="2"/>
    </row>
    <row r="58" spans="1:787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7</v>
      </c>
      <c r="E58" s="91">
        <v>137.08000000000001</v>
      </c>
      <c r="F58" s="91"/>
      <c r="G58" s="91"/>
      <c r="H58" s="90"/>
      <c r="I58" s="111"/>
      <c r="J58" s="141">
        <v>137.08000000000001</v>
      </c>
      <c r="K58" s="340"/>
      <c r="L58" s="355"/>
      <c r="ADF58" s="49"/>
    </row>
    <row r="59" spans="1:787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G59" s="49"/>
    </row>
    <row r="60" spans="1:787" s="356" customFormat="1" ht="12.75" customHeight="1" thickBot="1" x14ac:dyDescent="0.25">
      <c r="A60" s="433"/>
      <c r="B60" s="418" t="s">
        <v>114</v>
      </c>
      <c r="C60" s="418"/>
      <c r="D60" s="132">
        <v>2</v>
      </c>
      <c r="E60" s="45">
        <v>39.82</v>
      </c>
      <c r="F60" s="45"/>
      <c r="G60" s="45"/>
      <c r="H60" s="44"/>
      <c r="I60" s="47"/>
      <c r="J60" s="136">
        <v>39.82</v>
      </c>
      <c r="K60" s="340"/>
      <c r="L60" s="355"/>
      <c r="ADE60" s="49"/>
    </row>
    <row r="61" spans="1:787" s="356" customFormat="1" ht="12.75" customHeight="1" thickBot="1" x14ac:dyDescent="0.25">
      <c r="A61" s="433"/>
      <c r="B61" s="418" t="s">
        <v>125</v>
      </c>
      <c r="C61" s="418"/>
      <c r="D61" s="132">
        <v>4</v>
      </c>
      <c r="E61" s="45">
        <v>125.78</v>
      </c>
      <c r="F61" s="45"/>
      <c r="G61" s="45"/>
      <c r="H61" s="44"/>
      <c r="I61" s="47"/>
      <c r="J61" s="136">
        <v>125.78</v>
      </c>
      <c r="K61" s="340"/>
      <c r="L61" s="355"/>
      <c r="ADE61" s="49"/>
    </row>
    <row r="62" spans="1:787" s="356" customFormat="1" ht="12.75" customHeight="1" thickBot="1" x14ac:dyDescent="0.25">
      <c r="A62" s="433"/>
      <c r="B62" s="418" t="s">
        <v>115</v>
      </c>
      <c r="C62" s="418"/>
      <c r="D62" s="132">
        <v>3</v>
      </c>
      <c r="E62" s="45">
        <v>38.841999999999999</v>
      </c>
      <c r="F62" s="45"/>
      <c r="G62" s="45"/>
      <c r="H62" s="44"/>
      <c r="I62" s="47"/>
      <c r="J62" s="136">
        <v>38.841999999999999</v>
      </c>
      <c r="K62" s="340"/>
      <c r="L62" s="355"/>
      <c r="ADE62" s="49"/>
    </row>
    <row r="63" spans="1:787" s="356" customFormat="1" ht="12.75" customHeight="1" thickBot="1" x14ac:dyDescent="0.25">
      <c r="A63" s="433"/>
      <c r="B63" s="418" t="s">
        <v>117</v>
      </c>
      <c r="C63" s="418"/>
      <c r="D63" s="132">
        <v>7</v>
      </c>
      <c r="E63" s="45">
        <v>51.48</v>
      </c>
      <c r="F63" s="45"/>
      <c r="G63" s="45"/>
      <c r="H63" s="44"/>
      <c r="I63" s="47"/>
      <c r="J63" s="136">
        <v>51.48</v>
      </c>
      <c r="K63" s="340"/>
      <c r="L63" s="355"/>
      <c r="ADE63" s="49"/>
    </row>
    <row r="64" spans="1:787" s="356" customFormat="1" ht="12.75" customHeight="1" thickBot="1" x14ac:dyDescent="0.25">
      <c r="A64" s="433"/>
      <c r="B64" s="418" t="s">
        <v>167</v>
      </c>
      <c r="C64" s="418"/>
      <c r="D64" s="132">
        <v>1</v>
      </c>
      <c r="E64" s="45">
        <v>148.03899999999999</v>
      </c>
      <c r="F64" s="45"/>
      <c r="G64" s="45"/>
      <c r="H64" s="44"/>
      <c r="I64" s="47"/>
      <c r="J64" s="136">
        <v>148.03899999999999</v>
      </c>
      <c r="K64" s="340"/>
      <c r="L64" s="355"/>
      <c r="ADE64" s="49"/>
    </row>
    <row r="65" spans="1:787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85</v>
      </c>
      <c r="H65" s="44"/>
      <c r="I65" s="47"/>
      <c r="J65" s="136">
        <v>85</v>
      </c>
      <c r="K65" s="340"/>
      <c r="L65" s="355"/>
      <c r="ADG65" s="49"/>
    </row>
    <row r="66" spans="1:787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55"/>
      <c r="ADF66" s="49"/>
    </row>
    <row r="67" spans="1:787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548</v>
      </c>
      <c r="H67" s="44"/>
      <c r="I67" s="47"/>
      <c r="J67" s="136">
        <v>548</v>
      </c>
      <c r="K67" s="340"/>
      <c r="L67" s="362"/>
      <c r="M67" s="363"/>
      <c r="ADF67" s="49"/>
    </row>
    <row r="68" spans="1:787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ADF68" s="49"/>
    </row>
    <row r="69" spans="1:787" ht="12.75" customHeight="1" thickBot="1" x14ac:dyDescent="0.25">
      <c r="A69" s="433"/>
      <c r="B69" s="411" t="s">
        <v>133</v>
      </c>
      <c r="C69" s="411"/>
      <c r="D69" s="138">
        <v>24</v>
      </c>
      <c r="E69" s="39">
        <f>SUM(E58:E68)</f>
        <v>541.04099999999994</v>
      </c>
      <c r="F69" s="39"/>
      <c r="G69" s="39">
        <f>SUM(G58:G68)</f>
        <v>633</v>
      </c>
      <c r="H69" s="38"/>
      <c r="I69" s="189"/>
      <c r="J69" s="126">
        <f>SUM(J58:J68)</f>
        <v>1174.0409999999999</v>
      </c>
      <c r="K69" s="344"/>
      <c r="L69" s="9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</row>
    <row r="70" spans="1:787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18743.539099999998</v>
      </c>
      <c r="F70" s="333"/>
      <c r="G70" s="333">
        <f t="shared" ref="G70:J70" si="0">G69+G57+G49+G47+G29</f>
        <v>1257</v>
      </c>
      <c r="H70" s="333">
        <f t="shared" si="0"/>
        <v>58562.141490000002</v>
      </c>
      <c r="I70" s="153">
        <f t="shared" si="0"/>
        <v>21301.496960000004</v>
      </c>
      <c r="J70" s="153">
        <f t="shared" si="0"/>
        <v>100539.55395</v>
      </c>
      <c r="K70" s="342">
        <v>6</v>
      </c>
      <c r="L70" s="60"/>
      <c r="M70" s="6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</row>
    <row r="71" spans="1:787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56"/>
      <c r="M71" s="56"/>
    </row>
    <row r="72" spans="1:787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7"/>
      <c r="M72" s="57"/>
    </row>
    <row r="73" spans="1:787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58"/>
      <c r="M73" s="58"/>
      <c r="ADF73" s="58"/>
    </row>
    <row r="74" spans="1:787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</row>
    <row r="75" spans="1:787" ht="25.15" customHeight="1" x14ac:dyDescent="0.2">
      <c r="A75" s="443" t="s">
        <v>156</v>
      </c>
      <c r="B75" s="444"/>
      <c r="C75" s="444"/>
    </row>
    <row r="76" spans="1:787" ht="24" customHeight="1" x14ac:dyDescent="0.2">
      <c r="A76" s="443" t="s">
        <v>158</v>
      </c>
      <c r="B76" s="444"/>
      <c r="C76" s="444"/>
    </row>
    <row r="77" spans="1:787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J5:J7"/>
    <mergeCell ref="D5:D7"/>
    <mergeCell ref="E5:I5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48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11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2167</v>
      </c>
      <c r="E8" s="10"/>
      <c r="F8" s="10"/>
      <c r="G8" s="10"/>
      <c r="H8" s="9">
        <v>23216.089660000001</v>
      </c>
      <c r="I8" s="11"/>
      <c r="J8" s="180">
        <v>23216.089660000001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2168</v>
      </c>
      <c r="E9" s="14"/>
      <c r="F9" s="14"/>
      <c r="G9" s="14"/>
      <c r="H9" s="13">
        <v>6629.5359000000008</v>
      </c>
      <c r="I9" s="15"/>
      <c r="J9" s="125">
        <v>6629.5359000000008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2167</v>
      </c>
      <c r="E10" s="14"/>
      <c r="F10" s="14"/>
      <c r="G10" s="14"/>
      <c r="H10" s="13">
        <v>15991.385550000001</v>
      </c>
      <c r="I10" s="15"/>
      <c r="J10" s="125">
        <v>15991.385550000001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244</v>
      </c>
      <c r="E11" s="14"/>
      <c r="F11" s="14"/>
      <c r="G11" s="14"/>
      <c r="H11" s="13">
        <v>768.90534000000002</v>
      </c>
      <c r="I11" s="15"/>
      <c r="J11" s="125">
        <v>768.90534000000002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2168</v>
      </c>
      <c r="E12" s="17"/>
      <c r="F12" s="17"/>
      <c r="G12" s="17"/>
      <c r="H12" s="174">
        <v>46605.916450000004</v>
      </c>
      <c r="I12" s="18"/>
      <c r="J12" s="181">
        <v>46605.916450000004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1240</v>
      </c>
      <c r="E13" s="22"/>
      <c r="F13" s="22"/>
      <c r="G13" s="22"/>
      <c r="H13" s="21">
        <v>9431.4822299999996</v>
      </c>
      <c r="I13" s="23"/>
      <c r="J13" s="182">
        <v>9431.4822299999996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294</v>
      </c>
      <c r="E14" s="14"/>
      <c r="F14" s="14"/>
      <c r="G14" s="14"/>
      <c r="H14" s="13">
        <v>820.15503999999999</v>
      </c>
      <c r="I14" s="15"/>
      <c r="J14" s="125">
        <v>820.15503999999999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15</v>
      </c>
      <c r="E15" s="14"/>
      <c r="F15" s="14"/>
      <c r="G15" s="14"/>
      <c r="H15" s="13">
        <v>14.137499999999999</v>
      </c>
      <c r="I15" s="15"/>
      <c r="J15" s="125">
        <v>14.137499999999999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66</v>
      </c>
      <c r="E16" s="14"/>
      <c r="F16" s="14"/>
      <c r="G16" s="14"/>
      <c r="H16" s="13">
        <v>95.499039999999994</v>
      </c>
      <c r="I16" s="15"/>
      <c r="J16" s="125">
        <v>95.499039999999994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422</v>
      </c>
      <c r="E17" s="14"/>
      <c r="F17" s="14"/>
      <c r="G17" s="14"/>
      <c r="H17" s="13">
        <v>2851.2415899999996</v>
      </c>
      <c r="I17" s="15"/>
      <c r="J17" s="125">
        <v>2851.2415899999996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312</v>
      </c>
      <c r="E18" s="14"/>
      <c r="F18" s="14"/>
      <c r="G18" s="14"/>
      <c r="H18" s="13">
        <v>644.06021999999996</v>
      </c>
      <c r="I18" s="15"/>
      <c r="J18" s="125">
        <v>644.06021999999996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/>
      <c r="E19" s="14"/>
      <c r="F19" s="14"/>
      <c r="G19" s="14"/>
      <c r="H19" s="13"/>
      <c r="I19" s="15"/>
      <c r="J19" s="125"/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1</v>
      </c>
      <c r="E20" s="14"/>
      <c r="F20" s="14"/>
      <c r="G20" s="14"/>
      <c r="H20" s="13"/>
      <c r="I20" s="15"/>
      <c r="J20" s="125"/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1747</v>
      </c>
      <c r="E21" s="17"/>
      <c r="F21" s="17"/>
      <c r="G21" s="17"/>
      <c r="H21" s="174">
        <v>13856.590340000001</v>
      </c>
      <c r="I21" s="18"/>
      <c r="J21" s="181">
        <v>13856.590340000001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/>
      <c r="I22" s="24"/>
      <c r="J22" s="125"/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21.74</v>
      </c>
      <c r="I23" s="24"/>
      <c r="J23" s="125">
        <v>21.74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/>
      <c r="I24" s="24"/>
      <c r="J24" s="125"/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21.74</v>
      </c>
      <c r="I26" s="169"/>
      <c r="J26" s="134">
        <v>21.74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/>
      <c r="I27" s="27"/>
      <c r="J27" s="183"/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22</v>
      </c>
      <c r="I28" s="24"/>
      <c r="J28" s="125">
        <v>22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60506.246790000005</v>
      </c>
      <c r="I29" s="187"/>
      <c r="J29" s="184">
        <v>60506.246790000005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2114</v>
      </c>
      <c r="E30" s="348">
        <v>10272.459999999999</v>
      </c>
      <c r="F30" s="349"/>
      <c r="G30" s="349"/>
      <c r="H30" s="350"/>
      <c r="I30" s="351">
        <v>30817.351999999999</v>
      </c>
      <c r="J30" s="352">
        <v>41089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1369</v>
      </c>
      <c r="E31" s="199">
        <v>583.23567999999977</v>
      </c>
      <c r="F31" s="199"/>
      <c r="G31" s="199"/>
      <c r="H31" s="177"/>
      <c r="I31" s="303">
        <v>1749.792329999997</v>
      </c>
      <c r="J31" s="200">
        <v>2333.1226799999968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156</v>
      </c>
      <c r="E32" s="109">
        <v>205.88024999999999</v>
      </c>
      <c r="F32" s="109"/>
      <c r="G32" s="109"/>
      <c r="H32" s="178"/>
      <c r="I32" s="110">
        <v>626.74024999999972</v>
      </c>
      <c r="J32" s="135">
        <v>1001.3051999999997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110</v>
      </c>
      <c r="E33" s="114">
        <v>0</v>
      </c>
      <c r="F33" s="114"/>
      <c r="G33" s="114"/>
      <c r="H33" s="177"/>
      <c r="I33" s="115">
        <v>210.24592999999993</v>
      </c>
      <c r="J33" s="185">
        <v>210.24592999999993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193</v>
      </c>
      <c r="E34" s="68">
        <v>689.49300000000005</v>
      </c>
      <c r="F34" s="68"/>
      <c r="G34" s="68"/>
      <c r="H34" s="67"/>
      <c r="I34" s="69"/>
      <c r="J34" s="128">
        <v>689.49300000000005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49</v>
      </c>
      <c r="E35" s="45">
        <v>552.99</v>
      </c>
      <c r="F35" s="45"/>
      <c r="G35" s="45"/>
      <c r="H35" s="44"/>
      <c r="I35" s="110">
        <v>1620.76</v>
      </c>
      <c r="J35" s="135">
        <v>2174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2</v>
      </c>
      <c r="E36" s="45">
        <v>40.299999999999997</v>
      </c>
      <c r="F36" s="45"/>
      <c r="G36" s="45"/>
      <c r="H36" s="44"/>
      <c r="I36" s="47"/>
      <c r="J36" s="357">
        <v>40.299999999999997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51</v>
      </c>
      <c r="E37" s="17">
        <v>593.29</v>
      </c>
      <c r="F37" s="36"/>
      <c r="G37" s="36"/>
      <c r="H37" s="35"/>
      <c r="I37" s="169">
        <v>1620.76</v>
      </c>
      <c r="J37" s="134">
        <v>2214.3000000000002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41</v>
      </c>
      <c r="E38" s="109">
        <v>872.87</v>
      </c>
      <c r="F38" s="109"/>
      <c r="G38" s="109"/>
      <c r="H38" s="178"/>
      <c r="I38" s="110">
        <v>714.46</v>
      </c>
      <c r="J38" s="135">
        <v>1587.33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/>
      <c r="F39" s="45"/>
      <c r="G39" s="45"/>
      <c r="H39" s="44"/>
      <c r="I39" s="47"/>
      <c r="J39" s="136"/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872.87</v>
      </c>
      <c r="F40" s="36"/>
      <c r="G40" s="36"/>
      <c r="H40" s="35"/>
      <c r="I40" s="169">
        <v>714.46</v>
      </c>
      <c r="J40" s="134">
        <v>1587.33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>
        <v>1</v>
      </c>
      <c r="E41" s="45">
        <v>2.87</v>
      </c>
      <c r="F41" s="45"/>
      <c r="G41" s="45"/>
      <c r="H41" s="44"/>
      <c r="I41" s="47">
        <v>4.8899999999999997</v>
      </c>
      <c r="J41" s="135">
        <v>8</v>
      </c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67</v>
      </c>
      <c r="E42" s="45">
        <v>107.33</v>
      </c>
      <c r="F42" s="45"/>
      <c r="G42" s="45"/>
      <c r="H42" s="44"/>
      <c r="I42" s="47">
        <v>182.74</v>
      </c>
      <c r="J42" s="136">
        <v>290.07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87</v>
      </c>
      <c r="E43" s="32"/>
      <c r="F43" s="32"/>
      <c r="G43" s="32"/>
      <c r="H43" s="31"/>
      <c r="I43" s="33">
        <v>84.920450000000002</v>
      </c>
      <c r="J43" s="186">
        <v>84.920450000000002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>
        <v>2</v>
      </c>
      <c r="E44" s="45">
        <v>45.77</v>
      </c>
      <c r="F44" s="45"/>
      <c r="G44" s="45"/>
      <c r="H44" s="44"/>
      <c r="I44" s="47">
        <v>77.94</v>
      </c>
      <c r="J44" s="135">
        <v>123.71000000000001</v>
      </c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>
        <v>3</v>
      </c>
      <c r="E45" s="45">
        <v>14.53</v>
      </c>
      <c r="F45" s="45"/>
      <c r="G45" s="45"/>
      <c r="H45" s="44"/>
      <c r="I45" s="47">
        <v>24.74</v>
      </c>
      <c r="J45" s="136">
        <v>40</v>
      </c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5</v>
      </c>
      <c r="E46" s="36">
        <v>60.300000000000004</v>
      </c>
      <c r="F46" s="36"/>
      <c r="G46" s="384"/>
      <c r="H46" s="35"/>
      <c r="I46" s="188">
        <v>102.67999999999999</v>
      </c>
      <c r="J46" s="134">
        <v>163.71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13387.728930000001</v>
      </c>
      <c r="F47" s="39"/>
      <c r="G47" s="189"/>
      <c r="H47" s="38"/>
      <c r="I47" s="189">
        <v>36114.580959999992</v>
      </c>
      <c r="J47" s="126">
        <v>49671.497260000004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6</v>
      </c>
      <c r="E50" s="91">
        <v>12.18</v>
      </c>
      <c r="F50" s="91"/>
      <c r="G50" s="91"/>
      <c r="H50" s="90"/>
      <c r="I50" s="111"/>
      <c r="J50" s="141">
        <v>12.18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/>
      <c r="H52" s="44"/>
      <c r="I52" s="47"/>
      <c r="J52" s="136"/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/>
      <c r="H53" s="44"/>
      <c r="I53" s="47"/>
      <c r="J53" s="136"/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295</v>
      </c>
      <c r="H54" s="44"/>
      <c r="I54" s="47"/>
      <c r="J54" s="136">
        <v>295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/>
      <c r="F55" s="45"/>
      <c r="G55" s="45"/>
      <c r="H55" s="44"/>
      <c r="I55" s="47"/>
      <c r="J55" s="136"/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108</v>
      </c>
      <c r="F56" s="112"/>
      <c r="G56" s="112"/>
      <c r="H56" s="179"/>
      <c r="I56" s="113"/>
      <c r="J56" s="143">
        <v>108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120.18</v>
      </c>
      <c r="F57" s="295"/>
      <c r="G57" s="295">
        <v>295</v>
      </c>
      <c r="H57" s="295"/>
      <c r="I57" s="296"/>
      <c r="J57" s="256">
        <v>415.18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6</v>
      </c>
      <c r="E58" s="91">
        <v>191.55</v>
      </c>
      <c r="F58" s="91"/>
      <c r="G58" s="91"/>
      <c r="H58" s="90"/>
      <c r="I58" s="111"/>
      <c r="J58" s="141">
        <v>191.55</v>
      </c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4</v>
      </c>
      <c r="E60" s="45">
        <v>22.64</v>
      </c>
      <c r="F60" s="45"/>
      <c r="G60" s="45"/>
      <c r="H60" s="44"/>
      <c r="I60" s="47"/>
      <c r="J60" s="136">
        <v>22.64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8</v>
      </c>
      <c r="E61" s="45">
        <v>90</v>
      </c>
      <c r="F61" s="45"/>
      <c r="G61" s="45"/>
      <c r="H61" s="44"/>
      <c r="I61" s="47"/>
      <c r="J61" s="136">
        <v>90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/>
      <c r="E62" s="45"/>
      <c r="F62" s="45"/>
      <c r="G62" s="45"/>
      <c r="H62" s="44"/>
      <c r="I62" s="47"/>
      <c r="J62" s="136"/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6</v>
      </c>
      <c r="E63" s="45">
        <v>50</v>
      </c>
      <c r="F63" s="45"/>
      <c r="G63" s="45"/>
      <c r="H63" s="44"/>
      <c r="I63" s="47"/>
      <c r="J63" s="136">
        <v>50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2</v>
      </c>
      <c r="E64" s="45">
        <v>334.899</v>
      </c>
      <c r="F64" s="45"/>
      <c r="G64" s="45"/>
      <c r="H64" s="44"/>
      <c r="I64" s="47"/>
      <c r="J64" s="136">
        <v>334.899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354.45100000000002</v>
      </c>
      <c r="H65" s="44"/>
      <c r="I65" s="47"/>
      <c r="J65" s="136">
        <v>354.45100000000002</v>
      </c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183</v>
      </c>
      <c r="H67" s="44"/>
      <c r="I67" s="47"/>
      <c r="J67" s="136">
        <v>183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26</v>
      </c>
      <c r="E69" s="39">
        <f>SUM(E58:E68)</f>
        <v>689.08899999999994</v>
      </c>
      <c r="F69" s="39"/>
      <c r="G69" s="39">
        <f>SUM(G58:G68)</f>
        <v>537.45100000000002</v>
      </c>
      <c r="H69" s="38"/>
      <c r="I69" s="189"/>
      <c r="J69" s="126">
        <f>SUM(J58:J68)</f>
        <v>1226.54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14196.997930000001</v>
      </c>
      <c r="F70" s="333"/>
      <c r="G70" s="333">
        <f t="shared" ref="G70:J70" si="0">G69+G57+G49+G47+G29</f>
        <v>832.45100000000002</v>
      </c>
      <c r="H70" s="333">
        <f t="shared" si="0"/>
        <v>60506.246790000005</v>
      </c>
      <c r="I70" s="153">
        <f t="shared" si="0"/>
        <v>36114.580959999992</v>
      </c>
      <c r="J70" s="153">
        <f t="shared" si="0"/>
        <v>111819.46405000001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D5:D7"/>
    <mergeCell ref="E5:I5"/>
    <mergeCell ref="J5:J7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65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12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3710</v>
      </c>
      <c r="E8" s="10"/>
      <c r="F8" s="10"/>
      <c r="G8" s="10"/>
      <c r="H8" s="9">
        <v>19321.128479999999</v>
      </c>
      <c r="I8" s="11"/>
      <c r="J8" s="180">
        <v>19321.128479999999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3710</v>
      </c>
      <c r="E9" s="14"/>
      <c r="F9" s="14"/>
      <c r="G9" s="14"/>
      <c r="H9" s="13">
        <v>5721.4043600000005</v>
      </c>
      <c r="I9" s="15"/>
      <c r="J9" s="125">
        <v>5721.4043600000005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3707</v>
      </c>
      <c r="E10" s="14"/>
      <c r="F10" s="14"/>
      <c r="G10" s="14"/>
      <c r="H10" s="13">
        <v>13281.57331</v>
      </c>
      <c r="I10" s="15"/>
      <c r="J10" s="125">
        <v>13281.57331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249</v>
      </c>
      <c r="E11" s="14"/>
      <c r="F11" s="14"/>
      <c r="G11" s="14"/>
      <c r="H11" s="13">
        <v>666.74277000000006</v>
      </c>
      <c r="I11" s="15"/>
      <c r="J11" s="125">
        <v>666.74277000000006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3711</v>
      </c>
      <c r="E12" s="17"/>
      <c r="F12" s="17"/>
      <c r="G12" s="17"/>
      <c r="H12" s="174">
        <v>38990.848920000004</v>
      </c>
      <c r="I12" s="18"/>
      <c r="J12" s="181">
        <v>38990.848920000004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1148</v>
      </c>
      <c r="E13" s="22"/>
      <c r="F13" s="22"/>
      <c r="G13" s="22"/>
      <c r="H13" s="21">
        <v>6566.5211600000002</v>
      </c>
      <c r="I13" s="23"/>
      <c r="J13" s="182">
        <v>6566.5211600000002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117</v>
      </c>
      <c r="E14" s="14"/>
      <c r="F14" s="14"/>
      <c r="G14" s="14"/>
      <c r="H14" s="13">
        <v>206.77366000000001</v>
      </c>
      <c r="I14" s="15"/>
      <c r="J14" s="125">
        <v>206.77366000000001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134</v>
      </c>
      <c r="E15" s="14"/>
      <c r="F15" s="14"/>
      <c r="G15" s="14"/>
      <c r="H15" s="13">
        <v>107.62178</v>
      </c>
      <c r="I15" s="15"/>
      <c r="J15" s="125">
        <v>107.62178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67</v>
      </c>
      <c r="E16" s="14"/>
      <c r="F16" s="14"/>
      <c r="G16" s="14"/>
      <c r="H16" s="13">
        <v>54.123620000000003</v>
      </c>
      <c r="I16" s="15"/>
      <c r="J16" s="125">
        <v>54.123620000000003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462</v>
      </c>
      <c r="E17" s="14"/>
      <c r="F17" s="14"/>
      <c r="G17" s="14"/>
      <c r="H17" s="13">
        <v>1827.0254499999999</v>
      </c>
      <c r="I17" s="15"/>
      <c r="J17" s="125">
        <v>1827.0254499999999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624</v>
      </c>
      <c r="E18" s="14"/>
      <c r="F18" s="14"/>
      <c r="G18" s="14"/>
      <c r="H18" s="13">
        <v>520.51243999999997</v>
      </c>
      <c r="I18" s="15"/>
      <c r="J18" s="125">
        <v>520.51243999999997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/>
      <c r="E19" s="14"/>
      <c r="F19" s="14"/>
      <c r="G19" s="14"/>
      <c r="H19" s="13"/>
      <c r="I19" s="15"/>
      <c r="J19" s="125"/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1</v>
      </c>
      <c r="E20" s="14"/>
      <c r="F20" s="14"/>
      <c r="G20" s="14"/>
      <c r="H20" s="13">
        <v>0.52998000000000001</v>
      </c>
      <c r="I20" s="15"/>
      <c r="J20" s="125">
        <v>0.52998000000000001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1954</v>
      </c>
      <c r="E21" s="17"/>
      <c r="F21" s="17"/>
      <c r="G21" s="17"/>
      <c r="H21" s="174">
        <v>9283.1080899999997</v>
      </c>
      <c r="I21" s="18"/>
      <c r="J21" s="181">
        <v>9283.1080899999997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/>
      <c r="I22" s="24"/>
      <c r="J22" s="125"/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79.069999999999993</v>
      </c>
      <c r="I23" s="24"/>
      <c r="J23" s="125">
        <v>79.069999999999993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/>
      <c r="I24" s="24"/>
      <c r="J24" s="125"/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79.069999999999993</v>
      </c>
      <c r="I26" s="169"/>
      <c r="J26" s="134">
        <v>79.069999999999993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50.19</v>
      </c>
      <c r="I27" s="27"/>
      <c r="J27" s="183">
        <v>50.19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35</v>
      </c>
      <c r="I28" s="24"/>
      <c r="J28" s="125">
        <v>35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48438.217010000008</v>
      </c>
      <c r="I29" s="187"/>
      <c r="J29" s="184">
        <v>48438.217010000008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1583</v>
      </c>
      <c r="E30" s="348">
        <v>5038.8010000000004</v>
      </c>
      <c r="F30" s="349"/>
      <c r="G30" s="349"/>
      <c r="H30" s="350"/>
      <c r="I30" s="351">
        <v>15116.373</v>
      </c>
      <c r="J30" s="352">
        <v>20155.173999999999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260</v>
      </c>
      <c r="E31" s="199">
        <v>365.39146000000005</v>
      </c>
      <c r="F31" s="199"/>
      <c r="G31" s="199"/>
      <c r="H31" s="177"/>
      <c r="I31" s="303">
        <v>1117.7543400000006</v>
      </c>
      <c r="J31" s="200">
        <v>1490.3401600000007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107</v>
      </c>
      <c r="E32" s="109">
        <v>185.95410000000001</v>
      </c>
      <c r="F32" s="109"/>
      <c r="G32" s="109"/>
      <c r="H32" s="178"/>
      <c r="I32" s="110">
        <v>557.86189999999999</v>
      </c>
      <c r="J32" s="135">
        <v>873.03200000000004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102</v>
      </c>
      <c r="E33" s="114">
        <v>0</v>
      </c>
      <c r="F33" s="114"/>
      <c r="G33" s="114"/>
      <c r="H33" s="177"/>
      <c r="I33" s="115">
        <v>89.795119999999997</v>
      </c>
      <c r="J33" s="185">
        <v>89.795119999999997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141</v>
      </c>
      <c r="E34" s="68">
        <v>478.31299999999999</v>
      </c>
      <c r="F34" s="68"/>
      <c r="G34" s="68"/>
      <c r="H34" s="67"/>
      <c r="I34" s="69"/>
      <c r="J34" s="128">
        <v>478.31299999999999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44</v>
      </c>
      <c r="E35" s="45">
        <v>312.89</v>
      </c>
      <c r="F35" s="45"/>
      <c r="G35" s="45"/>
      <c r="H35" s="44"/>
      <c r="I35" s="110">
        <v>1244.28</v>
      </c>
      <c r="J35" s="135">
        <v>1557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2</v>
      </c>
      <c r="E36" s="45">
        <v>34.68</v>
      </c>
      <c r="F36" s="45"/>
      <c r="G36" s="45"/>
      <c r="H36" s="44"/>
      <c r="I36" s="47"/>
      <c r="J36" s="357">
        <v>34.68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46</v>
      </c>
      <c r="E37" s="17">
        <v>347.57</v>
      </c>
      <c r="F37" s="36"/>
      <c r="G37" s="36"/>
      <c r="H37" s="35"/>
      <c r="I37" s="169">
        <v>1244.28</v>
      </c>
      <c r="J37" s="134">
        <v>1591.68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80</v>
      </c>
      <c r="E38" s="109">
        <v>1448.03</v>
      </c>
      <c r="F38" s="109"/>
      <c r="G38" s="109"/>
      <c r="H38" s="178"/>
      <c r="I38" s="110">
        <v>329.3</v>
      </c>
      <c r="J38" s="135">
        <v>1777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/>
      <c r="F39" s="45"/>
      <c r="G39" s="45"/>
      <c r="H39" s="44"/>
      <c r="I39" s="47"/>
      <c r="J39" s="136"/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1448.03</v>
      </c>
      <c r="F40" s="36"/>
      <c r="G40" s="36"/>
      <c r="H40" s="35"/>
      <c r="I40" s="169">
        <v>329.3</v>
      </c>
      <c r="J40" s="134">
        <v>1777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>
        <v>98</v>
      </c>
      <c r="E41" s="45">
        <v>1072.83</v>
      </c>
      <c r="F41" s="45"/>
      <c r="G41" s="45"/>
      <c r="H41" s="44"/>
      <c r="I41" s="47">
        <v>630.64</v>
      </c>
      <c r="J41" s="135">
        <v>1704</v>
      </c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91</v>
      </c>
      <c r="E42" s="45">
        <v>263.83</v>
      </c>
      <c r="F42" s="45"/>
      <c r="G42" s="45"/>
      <c r="H42" s="44"/>
      <c r="I42" s="47">
        <v>212.97</v>
      </c>
      <c r="J42" s="136">
        <v>477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317</v>
      </c>
      <c r="E43" s="32"/>
      <c r="F43" s="32"/>
      <c r="G43" s="32"/>
      <c r="H43" s="31"/>
      <c r="I43" s="33">
        <v>768.8954</v>
      </c>
      <c r="J43" s="186">
        <v>768.8954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>
        <v>3</v>
      </c>
      <c r="E44" s="45">
        <v>153.62</v>
      </c>
      <c r="F44" s="45"/>
      <c r="G44" s="45"/>
      <c r="H44" s="44"/>
      <c r="I44" s="47">
        <v>173.23</v>
      </c>
      <c r="J44" s="135">
        <v>326.85000000000002</v>
      </c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/>
      <c r="E45" s="45"/>
      <c r="F45" s="45"/>
      <c r="G45" s="45"/>
      <c r="H45" s="44"/>
      <c r="I45" s="47"/>
      <c r="J45" s="136"/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3</v>
      </c>
      <c r="E46" s="36">
        <v>153.62</v>
      </c>
      <c r="F46" s="36"/>
      <c r="G46" s="384"/>
      <c r="H46" s="35"/>
      <c r="I46" s="188">
        <v>173.23</v>
      </c>
      <c r="J46" s="134">
        <v>326.85000000000002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9354.3395600000003</v>
      </c>
      <c r="F47" s="39"/>
      <c r="G47" s="189"/>
      <c r="H47" s="38"/>
      <c r="I47" s="189">
        <v>20241.099760000001</v>
      </c>
      <c r="J47" s="126">
        <v>29732.079679999995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>
        <v>252.947</v>
      </c>
      <c r="F48" s="62"/>
      <c r="G48" s="62"/>
      <c r="H48" s="158"/>
      <c r="I48" s="63"/>
      <c r="J48" s="127">
        <v>252.947</v>
      </c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>
        <v>253</v>
      </c>
      <c r="F49" s="39"/>
      <c r="G49" s="39"/>
      <c r="H49" s="38"/>
      <c r="I49" s="189"/>
      <c r="J49" s="126">
        <v>253</v>
      </c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4</v>
      </c>
      <c r="E50" s="91">
        <v>16.7</v>
      </c>
      <c r="F50" s="91"/>
      <c r="G50" s="91"/>
      <c r="H50" s="90"/>
      <c r="I50" s="111"/>
      <c r="J50" s="141">
        <v>16.7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>
        <v>1472</v>
      </c>
      <c r="H51" s="44"/>
      <c r="I51" s="47"/>
      <c r="J51" s="136">
        <v>1472</v>
      </c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/>
      <c r="H52" s="44"/>
      <c r="I52" s="47"/>
      <c r="J52" s="136"/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15</v>
      </c>
      <c r="H53" s="44"/>
      <c r="I53" s="47"/>
      <c r="J53" s="136">
        <v>15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125</v>
      </c>
      <c r="H54" s="44"/>
      <c r="I54" s="47"/>
      <c r="J54" s="136">
        <v>125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/>
      <c r="F55" s="45"/>
      <c r="G55" s="45"/>
      <c r="H55" s="44"/>
      <c r="I55" s="47"/>
      <c r="J55" s="136"/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310</v>
      </c>
      <c r="F56" s="112"/>
      <c r="G56" s="112"/>
      <c r="H56" s="179"/>
      <c r="I56" s="113"/>
      <c r="J56" s="143">
        <v>310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326.7</v>
      </c>
      <c r="F57" s="295"/>
      <c r="G57" s="295">
        <v>1612</v>
      </c>
      <c r="H57" s="295"/>
      <c r="I57" s="296"/>
      <c r="J57" s="256">
        <v>1938.7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4</v>
      </c>
      <c r="E58" s="91">
        <v>52.77</v>
      </c>
      <c r="F58" s="91"/>
      <c r="G58" s="91"/>
      <c r="H58" s="90"/>
      <c r="I58" s="111"/>
      <c r="J58" s="141">
        <v>52.77</v>
      </c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2</v>
      </c>
      <c r="E60" s="45">
        <v>38.15</v>
      </c>
      <c r="F60" s="45"/>
      <c r="G60" s="45"/>
      <c r="H60" s="44"/>
      <c r="I60" s="47"/>
      <c r="J60" s="136">
        <v>38.15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3</v>
      </c>
      <c r="E61" s="45">
        <v>113.938</v>
      </c>
      <c r="F61" s="45"/>
      <c r="G61" s="45"/>
      <c r="H61" s="44"/>
      <c r="I61" s="47"/>
      <c r="J61" s="136">
        <v>113.938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1</v>
      </c>
      <c r="E62" s="45">
        <v>56</v>
      </c>
      <c r="F62" s="45"/>
      <c r="G62" s="45"/>
      <c r="H62" s="44"/>
      <c r="I62" s="47"/>
      <c r="J62" s="136">
        <v>56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9</v>
      </c>
      <c r="E63" s="45">
        <v>48.26</v>
      </c>
      <c r="F63" s="45"/>
      <c r="G63" s="45"/>
      <c r="H63" s="44"/>
      <c r="I63" s="47"/>
      <c r="J63" s="136">
        <v>48.26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/>
      <c r="E64" s="45">
        <v>0</v>
      </c>
      <c r="F64" s="45"/>
      <c r="G64" s="45"/>
      <c r="H64" s="44"/>
      <c r="I64" s="47"/>
      <c r="J64" s="136">
        <v>0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 t="s">
        <v>131</v>
      </c>
      <c r="E65" s="364"/>
      <c r="F65" s="45"/>
      <c r="G65" s="45">
        <v>82.78</v>
      </c>
      <c r="H65" s="44"/>
      <c r="I65" s="47"/>
      <c r="J65" s="136">
        <v>82.78</v>
      </c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>
        <v>662.73900000000003</v>
      </c>
      <c r="H66" s="44"/>
      <c r="I66" s="47"/>
      <c r="J66" s="136">
        <v>662.73900000000003</v>
      </c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302</v>
      </c>
      <c r="H67" s="44"/>
      <c r="I67" s="47"/>
      <c r="J67" s="136">
        <v>302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19</v>
      </c>
      <c r="E69" s="39">
        <f>SUM(E58:E68)</f>
        <v>309.11799999999999</v>
      </c>
      <c r="F69" s="39"/>
      <c r="G69" s="39">
        <f>SUM(G58:G68)</f>
        <v>1047.519</v>
      </c>
      <c r="H69" s="38"/>
      <c r="I69" s="189"/>
      <c r="J69" s="126">
        <f>SUM(J58:J68)</f>
        <v>1356.6370000000002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10243.15756</v>
      </c>
      <c r="F70" s="333"/>
      <c r="G70" s="333">
        <f t="shared" ref="G70:J70" si="0">G69+G57+G49+G47+G29</f>
        <v>2659.5190000000002</v>
      </c>
      <c r="H70" s="333">
        <f t="shared" si="0"/>
        <v>48438.217010000008</v>
      </c>
      <c r="I70" s="153">
        <f t="shared" si="0"/>
        <v>20241.099760000001</v>
      </c>
      <c r="J70" s="153">
        <f t="shared" si="0"/>
        <v>81718.633690000002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D4:J4"/>
    <mergeCell ref="A5:C7"/>
    <mergeCell ref="D3:J3"/>
    <mergeCell ref="J5:J7"/>
    <mergeCell ref="D5:D7"/>
    <mergeCell ref="E5:I5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66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13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838</v>
      </c>
      <c r="E8" s="10"/>
      <c r="F8" s="10"/>
      <c r="G8" s="10"/>
      <c r="H8" s="9">
        <v>5670.8586299999997</v>
      </c>
      <c r="I8" s="11"/>
      <c r="J8" s="180">
        <v>5670.8586299999997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838</v>
      </c>
      <c r="E9" s="14"/>
      <c r="F9" s="14"/>
      <c r="G9" s="14"/>
      <c r="H9" s="13">
        <v>1248.5509999999999</v>
      </c>
      <c r="I9" s="15"/>
      <c r="J9" s="125">
        <v>1248.5509999999999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838</v>
      </c>
      <c r="E10" s="14"/>
      <c r="F10" s="14"/>
      <c r="G10" s="14"/>
      <c r="H10" s="13">
        <v>3936.07195</v>
      </c>
      <c r="I10" s="15"/>
      <c r="J10" s="125">
        <v>3936.07195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89</v>
      </c>
      <c r="E11" s="14"/>
      <c r="F11" s="14"/>
      <c r="G11" s="14"/>
      <c r="H11" s="13">
        <v>210.15831</v>
      </c>
      <c r="I11" s="15"/>
      <c r="J11" s="125">
        <v>210.15831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838</v>
      </c>
      <c r="E12" s="17"/>
      <c r="F12" s="17"/>
      <c r="G12" s="17"/>
      <c r="H12" s="174">
        <v>11065.63989</v>
      </c>
      <c r="I12" s="18"/>
      <c r="J12" s="181">
        <v>11065.63989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150</v>
      </c>
      <c r="E13" s="22"/>
      <c r="F13" s="22"/>
      <c r="G13" s="22"/>
      <c r="H13" s="21">
        <v>1149.5411299999998</v>
      </c>
      <c r="I13" s="23"/>
      <c r="J13" s="182">
        <v>1149.5411299999998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6</v>
      </c>
      <c r="E14" s="14"/>
      <c r="F14" s="14"/>
      <c r="G14" s="14"/>
      <c r="H14" s="13">
        <v>5.1744899999999996</v>
      </c>
      <c r="I14" s="15"/>
      <c r="J14" s="125">
        <v>5.1744899999999996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/>
      <c r="E15" s="14"/>
      <c r="F15" s="14"/>
      <c r="G15" s="14"/>
      <c r="H15" s="13"/>
      <c r="I15" s="15"/>
      <c r="J15" s="125"/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30</v>
      </c>
      <c r="E16" s="14"/>
      <c r="F16" s="14"/>
      <c r="G16" s="14"/>
      <c r="H16" s="13">
        <v>30.238810000000001</v>
      </c>
      <c r="I16" s="15"/>
      <c r="J16" s="125">
        <v>30.238810000000001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66</v>
      </c>
      <c r="E17" s="14"/>
      <c r="F17" s="14"/>
      <c r="G17" s="14"/>
      <c r="H17" s="13">
        <v>267.23759000000001</v>
      </c>
      <c r="I17" s="15"/>
      <c r="J17" s="125">
        <v>267.23759000000001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58</v>
      </c>
      <c r="E18" s="14"/>
      <c r="F18" s="14"/>
      <c r="G18" s="14"/>
      <c r="H18" s="13">
        <v>93.271509999999992</v>
      </c>
      <c r="I18" s="15"/>
      <c r="J18" s="125">
        <v>93.271509999999992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3</v>
      </c>
      <c r="E19" s="14"/>
      <c r="F19" s="14"/>
      <c r="G19" s="14"/>
      <c r="H19" s="13">
        <v>3.8201999999999998</v>
      </c>
      <c r="I19" s="15"/>
      <c r="J19" s="125">
        <v>3.8201999999999998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1</v>
      </c>
      <c r="E20" s="14"/>
      <c r="F20" s="14"/>
      <c r="G20" s="14"/>
      <c r="H20" s="13">
        <v>2.1256399999999998</v>
      </c>
      <c r="I20" s="15"/>
      <c r="J20" s="125">
        <v>2.1256399999999998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250</v>
      </c>
      <c r="E21" s="17"/>
      <c r="F21" s="17"/>
      <c r="G21" s="17"/>
      <c r="H21" s="174">
        <v>1551.4093700000001</v>
      </c>
      <c r="I21" s="18"/>
      <c r="J21" s="181">
        <v>1551.4093700000001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1291.0899999999999</v>
      </c>
      <c r="I22" s="24"/>
      <c r="J22" s="125">
        <v>1291.0899999999999</v>
      </c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3268.34</v>
      </c>
      <c r="I23" s="24"/>
      <c r="J23" s="125">
        <v>3268.34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338.8</v>
      </c>
      <c r="I24" s="24"/>
      <c r="J24" s="125">
        <v>338.8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4898.2300000000005</v>
      </c>
      <c r="I26" s="169"/>
      <c r="J26" s="134">
        <v>4898.2300000000005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5759.68</v>
      </c>
      <c r="I27" s="27"/>
      <c r="J27" s="183">
        <v>5759.68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82</v>
      </c>
      <c r="I28" s="24"/>
      <c r="J28" s="125">
        <v>82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23356.959260000003</v>
      </c>
      <c r="I29" s="187"/>
      <c r="J29" s="184">
        <v>23356.959260000003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414</v>
      </c>
      <c r="E30" s="348">
        <v>1694.8409999999999</v>
      </c>
      <c r="F30" s="349"/>
      <c r="G30" s="349"/>
      <c r="H30" s="350"/>
      <c r="I30" s="351">
        <v>5084.5339999999997</v>
      </c>
      <c r="J30" s="352">
        <v>6779.3739999999998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422</v>
      </c>
      <c r="E31" s="199">
        <v>421.19067000000007</v>
      </c>
      <c r="F31" s="199"/>
      <c r="G31" s="199"/>
      <c r="H31" s="177"/>
      <c r="I31" s="303">
        <v>1263.5694000000003</v>
      </c>
      <c r="J31" s="200">
        <v>1684.7600700000003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513</v>
      </c>
      <c r="E32" s="109">
        <v>105.21879999999999</v>
      </c>
      <c r="F32" s="109"/>
      <c r="G32" s="109"/>
      <c r="H32" s="178"/>
      <c r="I32" s="110">
        <v>979.78029999999978</v>
      </c>
      <c r="J32" s="135">
        <v>2634.6244999999999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120</v>
      </c>
      <c r="E33" s="114">
        <v>0</v>
      </c>
      <c r="F33" s="114"/>
      <c r="G33" s="114"/>
      <c r="H33" s="177"/>
      <c r="I33" s="115">
        <v>95.018449999999973</v>
      </c>
      <c r="J33" s="185">
        <v>95.018449999999973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444</v>
      </c>
      <c r="E34" s="68">
        <v>1443.886</v>
      </c>
      <c r="F34" s="68"/>
      <c r="G34" s="68"/>
      <c r="H34" s="67"/>
      <c r="I34" s="69"/>
      <c r="J34" s="128">
        <v>1443.886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25</v>
      </c>
      <c r="E35" s="45">
        <v>146.65</v>
      </c>
      <c r="F35" s="45"/>
      <c r="G35" s="45"/>
      <c r="H35" s="44"/>
      <c r="I35" s="110">
        <v>569.44000000000005</v>
      </c>
      <c r="J35" s="135">
        <v>716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2</v>
      </c>
      <c r="E36" s="45">
        <v>37.159999999999997</v>
      </c>
      <c r="F36" s="45"/>
      <c r="G36" s="45"/>
      <c r="H36" s="44"/>
      <c r="I36" s="47"/>
      <c r="J36" s="357">
        <v>37.159999999999997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27</v>
      </c>
      <c r="E37" s="17">
        <v>183.81</v>
      </c>
      <c r="F37" s="36"/>
      <c r="G37" s="36"/>
      <c r="H37" s="35"/>
      <c r="I37" s="169">
        <v>569.44000000000005</v>
      </c>
      <c r="J37" s="134">
        <v>753.16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3</v>
      </c>
      <c r="E38" s="109">
        <v>36.92</v>
      </c>
      <c r="F38" s="109"/>
      <c r="G38" s="109"/>
      <c r="H38" s="178"/>
      <c r="I38" s="110">
        <v>62.86</v>
      </c>
      <c r="J38" s="135">
        <v>100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>
        <v>462</v>
      </c>
      <c r="F39" s="45"/>
      <c r="G39" s="45"/>
      <c r="H39" s="44"/>
      <c r="I39" s="47"/>
      <c r="J39" s="136">
        <v>462</v>
      </c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498.92</v>
      </c>
      <c r="F40" s="36"/>
      <c r="G40" s="36"/>
      <c r="H40" s="35"/>
      <c r="I40" s="169">
        <v>62.86</v>
      </c>
      <c r="J40" s="134">
        <v>562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>
        <v>39</v>
      </c>
      <c r="E41" s="45">
        <v>108.16</v>
      </c>
      <c r="F41" s="45"/>
      <c r="G41" s="45"/>
      <c r="H41" s="44"/>
      <c r="I41" s="47">
        <v>162.88999999999999</v>
      </c>
      <c r="J41" s="135">
        <v>271.04999999999995</v>
      </c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16</v>
      </c>
      <c r="E42" s="45">
        <v>15.75</v>
      </c>
      <c r="F42" s="45"/>
      <c r="G42" s="45"/>
      <c r="H42" s="44"/>
      <c r="I42" s="47">
        <v>26.82</v>
      </c>
      <c r="J42" s="136">
        <v>43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24</v>
      </c>
      <c r="E43" s="32"/>
      <c r="F43" s="32"/>
      <c r="G43" s="32"/>
      <c r="H43" s="31"/>
      <c r="I43" s="33">
        <v>22.72579</v>
      </c>
      <c r="J43" s="186">
        <v>22.72579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/>
      <c r="E44" s="45"/>
      <c r="F44" s="45"/>
      <c r="G44" s="45"/>
      <c r="H44" s="44"/>
      <c r="I44" s="47"/>
      <c r="J44" s="135"/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>
        <v>6</v>
      </c>
      <c r="E45" s="45">
        <v>80.63</v>
      </c>
      <c r="F45" s="45"/>
      <c r="G45" s="45"/>
      <c r="H45" s="44"/>
      <c r="I45" s="47">
        <v>137.29</v>
      </c>
      <c r="J45" s="136">
        <v>218</v>
      </c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6</v>
      </c>
      <c r="E46" s="36">
        <v>80.63</v>
      </c>
      <c r="F46" s="36"/>
      <c r="G46" s="384"/>
      <c r="H46" s="35"/>
      <c r="I46" s="188">
        <v>137.29</v>
      </c>
      <c r="J46" s="134">
        <v>218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4552.4064699999999</v>
      </c>
      <c r="F47" s="39"/>
      <c r="G47" s="189"/>
      <c r="H47" s="38"/>
      <c r="I47" s="189">
        <v>8404.9279399999996</v>
      </c>
      <c r="J47" s="126">
        <v>14507.59881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>
        <v>418.26</v>
      </c>
      <c r="F48" s="62"/>
      <c r="G48" s="62"/>
      <c r="H48" s="158"/>
      <c r="I48" s="63"/>
      <c r="J48" s="127">
        <v>418.26</v>
      </c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>
        <v>418</v>
      </c>
      <c r="F49" s="39"/>
      <c r="G49" s="39"/>
      <c r="H49" s="38"/>
      <c r="I49" s="189"/>
      <c r="J49" s="126">
        <v>418</v>
      </c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/>
      <c r="E50" s="91"/>
      <c r="F50" s="91"/>
      <c r="G50" s="91"/>
      <c r="H50" s="90"/>
      <c r="I50" s="111"/>
      <c r="J50" s="141"/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601</v>
      </c>
      <c r="H52" s="44"/>
      <c r="I52" s="47"/>
      <c r="J52" s="136">
        <v>601</v>
      </c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1053</v>
      </c>
      <c r="H53" s="44"/>
      <c r="I53" s="47"/>
      <c r="J53" s="136">
        <v>1053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35</v>
      </c>
      <c r="H54" s="44"/>
      <c r="I54" s="47"/>
      <c r="J54" s="136">
        <v>35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11726.456</v>
      </c>
      <c r="F55" s="45"/>
      <c r="G55" s="45"/>
      <c r="H55" s="44"/>
      <c r="I55" s="47"/>
      <c r="J55" s="136">
        <v>11726.456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251</v>
      </c>
      <c r="F56" s="112"/>
      <c r="G56" s="112"/>
      <c r="H56" s="179"/>
      <c r="I56" s="113"/>
      <c r="J56" s="143">
        <v>251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11977.456</v>
      </c>
      <c r="F57" s="295"/>
      <c r="G57" s="295">
        <v>1689</v>
      </c>
      <c r="H57" s="295"/>
      <c r="I57" s="296"/>
      <c r="J57" s="256">
        <v>13666.456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/>
      <c r="E58" s="91"/>
      <c r="F58" s="91"/>
      <c r="G58" s="91"/>
      <c r="H58" s="90"/>
      <c r="I58" s="111"/>
      <c r="J58" s="141"/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11</v>
      </c>
      <c r="E60" s="45">
        <v>224.16</v>
      </c>
      <c r="F60" s="45"/>
      <c r="G60" s="45"/>
      <c r="H60" s="44"/>
      <c r="I60" s="47"/>
      <c r="J60" s="136">
        <v>224.16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11</v>
      </c>
      <c r="E61" s="45">
        <v>177.04499999999999</v>
      </c>
      <c r="F61" s="45"/>
      <c r="G61" s="45"/>
      <c r="H61" s="44"/>
      <c r="I61" s="47"/>
      <c r="J61" s="136">
        <v>177.04499999999999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7</v>
      </c>
      <c r="E62" s="45">
        <v>149</v>
      </c>
      <c r="F62" s="45"/>
      <c r="G62" s="45"/>
      <c r="H62" s="44"/>
      <c r="I62" s="47"/>
      <c r="J62" s="136">
        <v>149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11</v>
      </c>
      <c r="E63" s="45">
        <v>199.19</v>
      </c>
      <c r="F63" s="45"/>
      <c r="G63" s="45"/>
      <c r="H63" s="44"/>
      <c r="I63" s="47"/>
      <c r="J63" s="136">
        <v>199.19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3</v>
      </c>
      <c r="E64" s="45">
        <v>797.89700000000005</v>
      </c>
      <c r="F64" s="45"/>
      <c r="G64" s="45"/>
      <c r="H64" s="44"/>
      <c r="I64" s="47"/>
      <c r="J64" s="136">
        <v>797.89700000000005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/>
      <c r="H65" s="44"/>
      <c r="I65" s="47"/>
      <c r="J65" s="136"/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82</v>
      </c>
      <c r="H67" s="44"/>
      <c r="I67" s="47"/>
      <c r="J67" s="136">
        <v>82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43</v>
      </c>
      <c r="E69" s="39">
        <f>SUM(E58:E68)</f>
        <v>1547.2919999999999</v>
      </c>
      <c r="F69" s="39"/>
      <c r="G69" s="39">
        <f>SUM(G58:G68)</f>
        <v>82</v>
      </c>
      <c r="H69" s="38"/>
      <c r="I69" s="189"/>
      <c r="J69" s="126">
        <f>SUM(J58:J68)</f>
        <v>1629.2919999999999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18495.154470000001</v>
      </c>
      <c r="F70" s="333"/>
      <c r="G70" s="333">
        <f t="shared" ref="G70:J70" si="0">G69+G57+G49+G47+G29</f>
        <v>1771</v>
      </c>
      <c r="H70" s="333">
        <f t="shared" si="0"/>
        <v>23356.959260000003</v>
      </c>
      <c r="I70" s="153">
        <f t="shared" si="0"/>
        <v>8404.9279399999996</v>
      </c>
      <c r="J70" s="153">
        <f t="shared" si="0"/>
        <v>53578.306070000006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D4:J4"/>
    <mergeCell ref="A5:C7"/>
    <mergeCell ref="D3:J3"/>
    <mergeCell ref="D5:D7"/>
    <mergeCell ref="E5:I5"/>
    <mergeCell ref="J5:J7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G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6" width="8.85546875" style="2"/>
  </cols>
  <sheetData>
    <row r="1" spans="1:785" x14ac:dyDescent="0.2">
      <c r="D1" s="3"/>
      <c r="E1" s="3"/>
      <c r="F1" s="3"/>
      <c r="G1" s="3"/>
      <c r="H1" s="3"/>
      <c r="I1" s="3"/>
      <c r="J1" s="3"/>
      <c r="K1" s="3"/>
    </row>
    <row r="2" spans="1:785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</row>
    <row r="3" spans="1:785" s="5" customFormat="1" ht="12.75" customHeight="1" x14ac:dyDescent="0.2">
      <c r="A3" s="4"/>
      <c r="B3" s="4"/>
      <c r="C3" s="4"/>
      <c r="D3" s="438">
        <v>81</v>
      </c>
      <c r="E3" s="438"/>
      <c r="F3" s="438"/>
      <c r="G3" s="438"/>
      <c r="H3" s="438"/>
      <c r="I3" s="438"/>
      <c r="J3" s="437"/>
      <c r="K3" s="70"/>
    </row>
    <row r="4" spans="1:785" ht="12.75" customHeight="1" x14ac:dyDescent="0.2">
      <c r="A4" s="4"/>
      <c r="B4" s="4"/>
      <c r="C4" s="4"/>
      <c r="D4" s="439" t="s">
        <v>14</v>
      </c>
      <c r="E4" s="455"/>
      <c r="F4" s="455"/>
      <c r="G4" s="455"/>
      <c r="H4" s="455"/>
      <c r="I4" s="455"/>
      <c r="J4" s="456"/>
      <c r="K4" s="7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</row>
    <row r="5" spans="1:785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</row>
    <row r="6" spans="1:785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</row>
    <row r="7" spans="1:785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</row>
    <row r="8" spans="1:785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4523</v>
      </c>
      <c r="E8" s="10"/>
      <c r="F8" s="10"/>
      <c r="G8" s="10"/>
      <c r="H8" s="9">
        <v>30951.220170000001</v>
      </c>
      <c r="I8" s="11"/>
      <c r="J8" s="180">
        <v>30951.220170000001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</row>
    <row r="9" spans="1:785" ht="13.5" customHeight="1" thickBot="1" x14ac:dyDescent="0.25">
      <c r="A9" s="433"/>
      <c r="B9" s="401"/>
      <c r="C9" s="12" t="s">
        <v>27</v>
      </c>
      <c r="D9" s="16">
        <v>4521</v>
      </c>
      <c r="E9" s="14"/>
      <c r="F9" s="14"/>
      <c r="G9" s="14"/>
      <c r="H9" s="13">
        <v>9036.365679999999</v>
      </c>
      <c r="I9" s="15"/>
      <c r="J9" s="125">
        <v>9036.365679999999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</row>
    <row r="10" spans="1:785" ht="13.5" customHeight="1" thickBot="1" x14ac:dyDescent="0.25">
      <c r="A10" s="433"/>
      <c r="B10" s="401"/>
      <c r="C10" s="12" t="s">
        <v>28</v>
      </c>
      <c r="D10" s="16">
        <v>4522</v>
      </c>
      <c r="E10" s="14"/>
      <c r="F10" s="14"/>
      <c r="G10" s="14"/>
      <c r="H10" s="13">
        <v>21256.36823</v>
      </c>
      <c r="I10" s="15"/>
      <c r="J10" s="125">
        <v>21256.36823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</row>
    <row r="11" spans="1:785" ht="13.5" customHeight="1" thickBot="1" x14ac:dyDescent="0.25">
      <c r="A11" s="433"/>
      <c r="B11" s="401"/>
      <c r="C11" s="12" t="s">
        <v>29</v>
      </c>
      <c r="D11" s="16">
        <v>371</v>
      </c>
      <c r="E11" s="14"/>
      <c r="F11" s="14"/>
      <c r="G11" s="14"/>
      <c r="H11" s="13">
        <v>1006.59921</v>
      </c>
      <c r="I11" s="15"/>
      <c r="J11" s="125">
        <v>1006.59921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</row>
    <row r="12" spans="1:785" ht="13.5" customHeight="1" thickBot="1" x14ac:dyDescent="0.25">
      <c r="A12" s="433"/>
      <c r="B12" s="401"/>
      <c r="C12" s="119" t="s">
        <v>30</v>
      </c>
      <c r="D12" s="17">
        <v>4524</v>
      </c>
      <c r="E12" s="17"/>
      <c r="F12" s="17"/>
      <c r="G12" s="17"/>
      <c r="H12" s="174">
        <v>62250.553289999996</v>
      </c>
      <c r="I12" s="18"/>
      <c r="J12" s="181">
        <v>62250.553289999996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</row>
    <row r="13" spans="1:785" ht="13.5" customHeight="1" thickBot="1" x14ac:dyDescent="0.25">
      <c r="A13" s="433"/>
      <c r="B13" s="403" t="s">
        <v>31</v>
      </c>
      <c r="C13" s="20" t="s">
        <v>32</v>
      </c>
      <c r="D13" s="16">
        <v>1086</v>
      </c>
      <c r="E13" s="22"/>
      <c r="F13" s="22"/>
      <c r="G13" s="22"/>
      <c r="H13" s="21">
        <v>8521.4290999999994</v>
      </c>
      <c r="I13" s="23"/>
      <c r="J13" s="182">
        <v>8521.4290999999994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</row>
    <row r="14" spans="1:785" ht="19.5" customHeight="1" thickBot="1" x14ac:dyDescent="0.25">
      <c r="A14" s="433"/>
      <c r="B14" s="403"/>
      <c r="C14" s="12" t="s">
        <v>33</v>
      </c>
      <c r="D14" s="16">
        <v>247</v>
      </c>
      <c r="E14" s="14"/>
      <c r="F14" s="14"/>
      <c r="G14" s="14"/>
      <c r="H14" s="13">
        <v>656.11062000000004</v>
      </c>
      <c r="I14" s="15"/>
      <c r="J14" s="125">
        <v>656.11062000000004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</row>
    <row r="15" spans="1:785" ht="12" customHeight="1" thickBot="1" x14ac:dyDescent="0.25">
      <c r="A15" s="433"/>
      <c r="B15" s="403"/>
      <c r="C15" s="12" t="s">
        <v>34</v>
      </c>
      <c r="D15" s="16">
        <v>144</v>
      </c>
      <c r="E15" s="14"/>
      <c r="F15" s="14"/>
      <c r="G15" s="14"/>
      <c r="H15" s="13">
        <v>248.9171</v>
      </c>
      <c r="I15" s="15"/>
      <c r="J15" s="125">
        <v>248.9171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</row>
    <row r="16" spans="1:785" ht="13.5" customHeight="1" thickBot="1" x14ac:dyDescent="0.25">
      <c r="A16" s="433"/>
      <c r="B16" s="403"/>
      <c r="C16" s="12" t="s">
        <v>35</v>
      </c>
      <c r="D16" s="16">
        <v>46</v>
      </c>
      <c r="E16" s="14"/>
      <c r="F16" s="14"/>
      <c r="G16" s="14"/>
      <c r="H16" s="13">
        <v>135.85425000000001</v>
      </c>
      <c r="I16" s="15"/>
      <c r="J16" s="125">
        <v>135.85425000000001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</row>
    <row r="17" spans="1:786" ht="13.5" customHeight="1" thickBot="1" x14ac:dyDescent="0.25">
      <c r="A17" s="433"/>
      <c r="B17" s="403"/>
      <c r="C17" s="12" t="s">
        <v>36</v>
      </c>
      <c r="D17" s="16">
        <v>594</v>
      </c>
      <c r="E17" s="14"/>
      <c r="F17" s="14"/>
      <c r="G17" s="14"/>
      <c r="H17" s="13">
        <v>4361.7529100000002</v>
      </c>
      <c r="I17" s="15"/>
      <c r="J17" s="125">
        <v>4361.7529100000002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</row>
    <row r="18" spans="1:786" ht="13.5" customHeight="1" thickBot="1" x14ac:dyDescent="0.25">
      <c r="A18" s="433"/>
      <c r="B18" s="403"/>
      <c r="C18" s="12" t="s">
        <v>37</v>
      </c>
      <c r="D18" s="16">
        <v>1753</v>
      </c>
      <c r="E18" s="14"/>
      <c r="F18" s="14"/>
      <c r="G18" s="14"/>
      <c r="H18" s="13">
        <v>3057.6033600000001</v>
      </c>
      <c r="I18" s="15"/>
      <c r="J18" s="125">
        <v>3057.6033600000001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</row>
    <row r="19" spans="1:786" ht="13.5" customHeight="1" thickBot="1" x14ac:dyDescent="0.25">
      <c r="A19" s="433"/>
      <c r="B19" s="403"/>
      <c r="C19" s="12" t="s">
        <v>38</v>
      </c>
      <c r="D19" s="16">
        <v>369</v>
      </c>
      <c r="E19" s="14"/>
      <c r="F19" s="14"/>
      <c r="G19" s="14"/>
      <c r="H19" s="13">
        <v>414.48577</v>
      </c>
      <c r="I19" s="15"/>
      <c r="J19" s="125">
        <v>414.48577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</row>
    <row r="20" spans="1:786" ht="13.5" customHeight="1" thickBot="1" x14ac:dyDescent="0.25">
      <c r="A20" s="433"/>
      <c r="B20" s="403"/>
      <c r="C20" s="12" t="s">
        <v>39</v>
      </c>
      <c r="D20" s="16">
        <v>35</v>
      </c>
      <c r="E20" s="14"/>
      <c r="F20" s="14"/>
      <c r="G20" s="14"/>
      <c r="H20" s="13">
        <v>11.8033</v>
      </c>
      <c r="I20" s="15"/>
      <c r="J20" s="125">
        <v>11.8033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</row>
    <row r="21" spans="1:786" ht="13.5" customHeight="1" thickBot="1" x14ac:dyDescent="0.25">
      <c r="A21" s="433"/>
      <c r="B21" s="403"/>
      <c r="C21" s="119" t="s">
        <v>40</v>
      </c>
      <c r="D21" s="19">
        <v>2637</v>
      </c>
      <c r="E21" s="17"/>
      <c r="F21" s="17"/>
      <c r="G21" s="17"/>
      <c r="H21" s="174">
        <v>17407.956409999999</v>
      </c>
      <c r="I21" s="18"/>
      <c r="J21" s="181">
        <v>17407.956409999999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</row>
    <row r="22" spans="1:786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1025.5999999999999</v>
      </c>
      <c r="I22" s="24"/>
      <c r="J22" s="125">
        <v>1025.5999999999999</v>
      </c>
      <c r="K22" s="341"/>
      <c r="L22" s="14"/>
    </row>
    <row r="23" spans="1:786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1736.1</v>
      </c>
      <c r="I23" s="24"/>
      <c r="J23" s="125">
        <v>1736.1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</row>
    <row r="24" spans="1:786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25.57</v>
      </c>
      <c r="I24" s="24"/>
      <c r="J24" s="125">
        <v>25.57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</row>
    <row r="25" spans="1:786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>
        <v>411.77</v>
      </c>
      <c r="I25" s="24"/>
      <c r="J25" s="125">
        <v>411.77</v>
      </c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</row>
    <row r="26" spans="1:786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3199.04</v>
      </c>
      <c r="I26" s="169"/>
      <c r="J26" s="134">
        <v>3199.04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</row>
    <row r="27" spans="1:786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/>
      <c r="I27" s="27"/>
      <c r="J27" s="183"/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</row>
    <row r="28" spans="1:786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27</v>
      </c>
      <c r="I28" s="24"/>
      <c r="J28" s="125">
        <v>27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</row>
    <row r="29" spans="1:786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82884.549700000003</v>
      </c>
      <c r="I29" s="187"/>
      <c r="J29" s="184">
        <v>82884.549700000003</v>
      </c>
      <c r="K29" s="170"/>
      <c r="L29" s="9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</row>
    <row r="30" spans="1:786" s="354" customFormat="1" ht="23.25" customHeight="1" x14ac:dyDescent="0.2">
      <c r="A30" s="431" t="s">
        <v>50</v>
      </c>
      <c r="B30" s="401" t="s">
        <v>51</v>
      </c>
      <c r="C30" s="448"/>
      <c r="D30" s="348">
        <v>1895</v>
      </c>
      <c r="E30" s="348">
        <v>5657.57</v>
      </c>
      <c r="F30" s="349"/>
      <c r="G30" s="349"/>
      <c r="H30" s="350"/>
      <c r="I30" s="351">
        <v>16972.679</v>
      </c>
      <c r="J30" s="352">
        <v>22630.25</v>
      </c>
      <c r="K30" s="170"/>
      <c r="L30" s="353"/>
      <c r="ADF30" s="2"/>
    </row>
    <row r="31" spans="1:786" s="356" customFormat="1" ht="24" customHeight="1" x14ac:dyDescent="0.2">
      <c r="A31" s="446"/>
      <c r="B31" s="449" t="s">
        <v>52</v>
      </c>
      <c r="C31" s="450"/>
      <c r="D31" s="199">
        <v>170</v>
      </c>
      <c r="E31" s="199">
        <v>119.42489999999999</v>
      </c>
      <c r="F31" s="199"/>
      <c r="G31" s="199"/>
      <c r="H31" s="177"/>
      <c r="I31" s="303">
        <v>375.76127000000014</v>
      </c>
      <c r="J31" s="200">
        <v>501.01532000000014</v>
      </c>
      <c r="K31" s="343">
        <v>1</v>
      </c>
      <c r="L31" s="355"/>
      <c r="ADF31" s="49"/>
    </row>
    <row r="32" spans="1:786" s="356" customFormat="1" ht="19.5" customHeight="1" x14ac:dyDescent="0.2">
      <c r="A32" s="446"/>
      <c r="B32" s="403" t="s">
        <v>53</v>
      </c>
      <c r="C32" s="334" t="s">
        <v>54</v>
      </c>
      <c r="D32" s="130">
        <v>272</v>
      </c>
      <c r="E32" s="109">
        <v>801.75600000000009</v>
      </c>
      <c r="F32" s="109"/>
      <c r="G32" s="109"/>
      <c r="H32" s="178"/>
      <c r="I32" s="110">
        <v>2405.2665000000002</v>
      </c>
      <c r="J32" s="135">
        <v>3742.3547000000003</v>
      </c>
      <c r="K32" s="343">
        <v>1</v>
      </c>
      <c r="L32" s="355"/>
      <c r="ADF32" s="49"/>
    </row>
    <row r="33" spans="1:786" s="356" customFormat="1" ht="18" customHeight="1" x14ac:dyDescent="0.2">
      <c r="A33" s="446"/>
      <c r="B33" s="403"/>
      <c r="C33" s="335" t="s">
        <v>55</v>
      </c>
      <c r="D33" s="131">
        <v>164</v>
      </c>
      <c r="E33" s="114">
        <v>0</v>
      </c>
      <c r="F33" s="114"/>
      <c r="G33" s="114"/>
      <c r="H33" s="177"/>
      <c r="I33" s="115">
        <v>129.47187000000002</v>
      </c>
      <c r="J33" s="185">
        <v>129.47187000000002</v>
      </c>
      <c r="K33" s="343">
        <v>1</v>
      </c>
      <c r="L33" s="355"/>
      <c r="ADF33" s="49"/>
    </row>
    <row r="34" spans="1:786" s="356" customFormat="1" ht="27" customHeight="1" x14ac:dyDescent="0.2">
      <c r="A34" s="446"/>
      <c r="B34" s="405" t="s">
        <v>130</v>
      </c>
      <c r="C34" s="405"/>
      <c r="D34" s="129">
        <v>332</v>
      </c>
      <c r="E34" s="68">
        <v>1079.7049999999999</v>
      </c>
      <c r="F34" s="68"/>
      <c r="G34" s="68"/>
      <c r="H34" s="67"/>
      <c r="I34" s="69"/>
      <c r="J34" s="128">
        <v>1079.7049999999999</v>
      </c>
      <c r="K34" s="343">
        <v>2</v>
      </c>
      <c r="L34" s="355"/>
      <c r="ADF34" s="49"/>
    </row>
    <row r="35" spans="1:786" s="356" customFormat="1" ht="12.75" customHeight="1" x14ac:dyDescent="0.2">
      <c r="A35" s="446"/>
      <c r="B35" s="427" t="s">
        <v>56</v>
      </c>
      <c r="C35" s="108" t="s">
        <v>57</v>
      </c>
      <c r="D35" s="132">
        <v>70</v>
      </c>
      <c r="E35" s="45">
        <v>534.64</v>
      </c>
      <c r="F35" s="45"/>
      <c r="G35" s="45"/>
      <c r="H35" s="44"/>
      <c r="I35" s="110">
        <v>1787.76</v>
      </c>
      <c r="J35" s="135">
        <v>2323</v>
      </c>
      <c r="K35" s="341"/>
      <c r="L35" s="355"/>
      <c r="ADF35" s="49"/>
    </row>
    <row r="36" spans="1:786" s="356" customFormat="1" ht="12.95" customHeight="1" x14ac:dyDescent="0.2">
      <c r="A36" s="446"/>
      <c r="B36" s="451"/>
      <c r="C36" s="108" t="s">
        <v>58</v>
      </c>
      <c r="D36" s="132">
        <v>2</v>
      </c>
      <c r="E36" s="45">
        <v>59.92</v>
      </c>
      <c r="F36" s="45"/>
      <c r="G36" s="45"/>
      <c r="H36" s="44"/>
      <c r="I36" s="47"/>
      <c r="J36" s="357">
        <v>59.92</v>
      </c>
      <c r="K36" s="341"/>
      <c r="L36" s="355"/>
      <c r="ADF36" s="49"/>
    </row>
    <row r="37" spans="1:786" s="354" customFormat="1" ht="14.25" customHeight="1" x14ac:dyDescent="0.2">
      <c r="A37" s="446"/>
      <c r="B37" s="452"/>
      <c r="C37" s="34" t="s">
        <v>59</v>
      </c>
      <c r="D37" s="19">
        <v>72</v>
      </c>
      <c r="E37" s="17">
        <v>594.55999999999995</v>
      </c>
      <c r="F37" s="36"/>
      <c r="G37" s="36"/>
      <c r="H37" s="35"/>
      <c r="I37" s="169">
        <v>1787.76</v>
      </c>
      <c r="J37" s="134">
        <v>2382.92</v>
      </c>
      <c r="K37" s="170"/>
      <c r="L37" s="353"/>
      <c r="ADF37" s="2"/>
    </row>
    <row r="38" spans="1:786" s="356" customFormat="1" ht="14.25" customHeight="1" x14ac:dyDescent="0.2">
      <c r="A38" s="446"/>
      <c r="B38" s="427" t="s">
        <v>60</v>
      </c>
      <c r="C38" s="145" t="s">
        <v>169</v>
      </c>
      <c r="D38" s="130">
        <v>106</v>
      </c>
      <c r="E38" s="109">
        <v>1721.3</v>
      </c>
      <c r="F38" s="109"/>
      <c r="G38" s="109"/>
      <c r="H38" s="178"/>
      <c r="I38" s="110">
        <v>581.88</v>
      </c>
      <c r="J38" s="135">
        <v>2303</v>
      </c>
      <c r="K38" s="343">
        <v>3</v>
      </c>
      <c r="L38" s="355"/>
      <c r="ADF38" s="49"/>
    </row>
    <row r="39" spans="1:786" s="356" customFormat="1" ht="12.95" customHeight="1" x14ac:dyDescent="0.2">
      <c r="A39" s="446"/>
      <c r="B39" s="451"/>
      <c r="C39" s="146" t="s">
        <v>61</v>
      </c>
      <c r="D39" s="132"/>
      <c r="E39" s="45"/>
      <c r="F39" s="45"/>
      <c r="G39" s="45"/>
      <c r="H39" s="44"/>
      <c r="I39" s="47"/>
      <c r="J39" s="136"/>
      <c r="K39" s="341"/>
      <c r="L39" s="355"/>
      <c r="ADF39" s="49"/>
    </row>
    <row r="40" spans="1:786" s="354" customFormat="1" ht="33.75" customHeight="1" x14ac:dyDescent="0.2">
      <c r="A40" s="446"/>
      <c r="B40" s="452"/>
      <c r="C40" s="119" t="s">
        <v>62</v>
      </c>
      <c r="D40" s="133"/>
      <c r="E40" s="36">
        <v>1721.3</v>
      </c>
      <c r="F40" s="36"/>
      <c r="G40" s="36"/>
      <c r="H40" s="35"/>
      <c r="I40" s="169">
        <v>581.88</v>
      </c>
      <c r="J40" s="134">
        <v>2303</v>
      </c>
      <c r="K40" s="170"/>
      <c r="L40" s="353"/>
      <c r="ADF40" s="2"/>
    </row>
    <row r="41" spans="1:786" s="356" customFormat="1" ht="14.25" customHeight="1" x14ac:dyDescent="0.2">
      <c r="A41" s="446"/>
      <c r="B41" s="375" t="s">
        <v>94</v>
      </c>
      <c r="C41" s="375"/>
      <c r="D41" s="132"/>
      <c r="E41" s="45"/>
      <c r="F41" s="45"/>
      <c r="G41" s="45"/>
      <c r="H41" s="44"/>
      <c r="I41" s="47"/>
      <c r="J41" s="135"/>
      <c r="K41" s="343">
        <v>4</v>
      </c>
      <c r="L41" s="355"/>
      <c r="ADF41" s="49"/>
    </row>
    <row r="42" spans="1:786" s="356" customFormat="1" ht="14.25" customHeight="1" x14ac:dyDescent="0.2">
      <c r="A42" s="446"/>
      <c r="B42" s="375" t="s">
        <v>64</v>
      </c>
      <c r="C42" s="375"/>
      <c r="D42" s="132">
        <v>15</v>
      </c>
      <c r="E42" s="45">
        <v>15.29</v>
      </c>
      <c r="F42" s="45"/>
      <c r="G42" s="45"/>
      <c r="H42" s="44"/>
      <c r="I42" s="47">
        <v>17.239999999999998</v>
      </c>
      <c r="J42" s="136">
        <v>32</v>
      </c>
      <c r="K42" s="343"/>
      <c r="L42" s="355"/>
      <c r="ADF42" s="49"/>
    </row>
    <row r="43" spans="1:786" s="354" customFormat="1" ht="13.5" customHeight="1" x14ac:dyDescent="0.2">
      <c r="A43" s="446"/>
      <c r="B43" s="432" t="s">
        <v>101</v>
      </c>
      <c r="C43" s="432"/>
      <c r="D43" s="137">
        <v>405</v>
      </c>
      <c r="E43" s="32"/>
      <c r="F43" s="32"/>
      <c r="G43" s="32"/>
      <c r="H43" s="31"/>
      <c r="I43" s="33">
        <v>715.22530000000006</v>
      </c>
      <c r="J43" s="186">
        <v>715.22530000000006</v>
      </c>
      <c r="K43" s="358">
        <v>5</v>
      </c>
      <c r="L43" s="353"/>
      <c r="ADF43" s="2"/>
    </row>
    <row r="44" spans="1:786" s="356" customFormat="1" ht="14.25" customHeight="1" x14ac:dyDescent="0.2">
      <c r="A44" s="446"/>
      <c r="B44" s="426" t="s">
        <v>65</v>
      </c>
      <c r="C44" s="108" t="s">
        <v>66</v>
      </c>
      <c r="D44" s="132"/>
      <c r="E44" s="45"/>
      <c r="F44" s="45"/>
      <c r="G44" s="45"/>
      <c r="H44" s="44"/>
      <c r="I44" s="47"/>
      <c r="J44" s="135"/>
      <c r="K44" s="359"/>
      <c r="L44" s="355"/>
      <c r="ADF44" s="49"/>
    </row>
    <row r="45" spans="1:786" s="356" customFormat="1" ht="14.25" customHeight="1" x14ac:dyDescent="0.2">
      <c r="A45" s="446"/>
      <c r="B45" s="426"/>
      <c r="C45" s="108" t="s">
        <v>67</v>
      </c>
      <c r="D45" s="132">
        <v>2</v>
      </c>
      <c r="E45" s="45">
        <v>45.52</v>
      </c>
      <c r="F45" s="45"/>
      <c r="G45" s="45"/>
      <c r="H45" s="44"/>
      <c r="I45" s="47">
        <v>51.33</v>
      </c>
      <c r="J45" s="136">
        <v>97</v>
      </c>
      <c r="K45" s="359"/>
      <c r="L45" s="355"/>
      <c r="ADF45" s="49"/>
    </row>
    <row r="46" spans="1:786" s="354" customFormat="1" ht="12.75" customHeight="1" x14ac:dyDescent="0.2">
      <c r="A46" s="446"/>
      <c r="B46" s="426"/>
      <c r="C46" s="34" t="s">
        <v>68</v>
      </c>
      <c r="D46" s="133">
        <v>2</v>
      </c>
      <c r="E46" s="36">
        <v>45.52</v>
      </c>
      <c r="F46" s="36"/>
      <c r="G46" s="384"/>
      <c r="H46" s="35"/>
      <c r="I46" s="188">
        <v>51.33</v>
      </c>
      <c r="J46" s="134">
        <v>97</v>
      </c>
      <c r="K46" s="343"/>
      <c r="L46" s="353"/>
      <c r="ADF46" s="2"/>
    </row>
    <row r="47" spans="1:786" s="354" customFormat="1" ht="12.75" customHeight="1" thickBot="1" x14ac:dyDescent="0.25">
      <c r="A47" s="447"/>
      <c r="B47" s="411" t="s">
        <v>69</v>
      </c>
      <c r="C47" s="411"/>
      <c r="D47" s="39"/>
      <c r="E47" s="39">
        <v>10035.125900000001</v>
      </c>
      <c r="F47" s="39"/>
      <c r="G47" s="189"/>
      <c r="H47" s="38"/>
      <c r="I47" s="189">
        <v>23036.613940000003</v>
      </c>
      <c r="J47" s="126">
        <v>33612.942189999994</v>
      </c>
      <c r="K47" s="343">
        <v>6</v>
      </c>
      <c r="L47" s="353"/>
      <c r="ADF47" s="2"/>
    </row>
    <row r="48" spans="1:786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F48" s="64"/>
    </row>
    <row r="49" spans="1:787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F49" s="2"/>
    </row>
    <row r="50" spans="1:787" s="356" customFormat="1" ht="12.75" customHeight="1" thickBot="1" x14ac:dyDescent="0.25">
      <c r="A50" s="433" t="s">
        <v>88</v>
      </c>
      <c r="B50" s="415" t="s">
        <v>89</v>
      </c>
      <c r="C50" s="415"/>
      <c r="D50" s="140">
        <v>8</v>
      </c>
      <c r="E50" s="91">
        <v>8.6999999999999993</v>
      </c>
      <c r="F50" s="91"/>
      <c r="G50" s="91"/>
      <c r="H50" s="90"/>
      <c r="I50" s="111"/>
      <c r="J50" s="141">
        <v>8.6999999999999993</v>
      </c>
      <c r="K50" s="340"/>
      <c r="L50" s="355"/>
      <c r="ADF50" s="49"/>
    </row>
    <row r="51" spans="1:787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F51" s="49"/>
    </row>
    <row r="52" spans="1:787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12</v>
      </c>
      <c r="H52" s="44"/>
      <c r="I52" s="47"/>
      <c r="J52" s="136">
        <v>12</v>
      </c>
      <c r="K52" s="340"/>
      <c r="L52" s="355"/>
      <c r="ADF52" s="49"/>
    </row>
    <row r="53" spans="1:787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613</v>
      </c>
      <c r="H53" s="44"/>
      <c r="I53" s="47"/>
      <c r="J53" s="136">
        <v>613</v>
      </c>
      <c r="K53" s="340"/>
      <c r="L53" s="355"/>
      <c r="ADF53" s="49"/>
    </row>
    <row r="54" spans="1:787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128</v>
      </c>
      <c r="H54" s="44"/>
      <c r="I54" s="47"/>
      <c r="J54" s="136">
        <v>128</v>
      </c>
      <c r="K54" s="340"/>
      <c r="L54" s="355"/>
      <c r="ADF54" s="49"/>
    </row>
    <row r="55" spans="1:787" s="363" customFormat="1" ht="12" customHeight="1" thickBot="1" x14ac:dyDescent="0.25">
      <c r="A55" s="433"/>
      <c r="B55" s="418" t="s">
        <v>90</v>
      </c>
      <c r="C55" s="418"/>
      <c r="D55" s="132"/>
      <c r="E55" s="45">
        <v>1903.278</v>
      </c>
      <c r="F55" s="45"/>
      <c r="G55" s="45"/>
      <c r="H55" s="44"/>
      <c r="I55" s="47"/>
      <c r="J55" s="136">
        <v>1903.278</v>
      </c>
      <c r="K55" s="361"/>
      <c r="L55" s="362"/>
      <c r="ADF55" s="49"/>
    </row>
    <row r="56" spans="1:787" s="356" customFormat="1" ht="12.75" customHeight="1" thickBot="1" x14ac:dyDescent="0.25">
      <c r="A56" s="433"/>
      <c r="B56" s="418" t="s">
        <v>91</v>
      </c>
      <c r="C56" s="418"/>
      <c r="D56" s="142"/>
      <c r="E56" s="112">
        <v>701</v>
      </c>
      <c r="F56" s="112"/>
      <c r="G56" s="112"/>
      <c r="H56" s="179"/>
      <c r="I56" s="113"/>
      <c r="J56" s="143">
        <v>701</v>
      </c>
      <c r="K56" s="340"/>
      <c r="L56" s="355"/>
      <c r="ADF56" s="49"/>
    </row>
    <row r="57" spans="1:787" s="354" customFormat="1" ht="12.75" customHeight="1" thickBot="1" x14ac:dyDescent="0.25">
      <c r="A57" s="433"/>
      <c r="B57" s="411" t="s">
        <v>92</v>
      </c>
      <c r="C57" s="411"/>
      <c r="D57" s="294"/>
      <c r="E57" s="295">
        <v>2612.9780000000001</v>
      </c>
      <c r="F57" s="295"/>
      <c r="G57" s="295">
        <v>753</v>
      </c>
      <c r="H57" s="295"/>
      <c r="I57" s="296"/>
      <c r="J57" s="256">
        <v>3365.9780000000001</v>
      </c>
      <c r="K57" s="340"/>
      <c r="L57" s="353"/>
      <c r="ADF57" s="2"/>
    </row>
    <row r="58" spans="1:787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32</v>
      </c>
      <c r="E58" s="91">
        <v>780.95</v>
      </c>
      <c r="F58" s="91"/>
      <c r="G58" s="91"/>
      <c r="H58" s="90"/>
      <c r="I58" s="111"/>
      <c r="J58" s="141">
        <v>780.95</v>
      </c>
      <c r="K58" s="340"/>
      <c r="L58" s="355"/>
      <c r="ADF58" s="49"/>
    </row>
    <row r="59" spans="1:787" s="356" customFormat="1" ht="12.75" customHeight="1" thickBot="1" x14ac:dyDescent="0.25">
      <c r="A59" s="433"/>
      <c r="B59" s="418" t="s">
        <v>113</v>
      </c>
      <c r="C59" s="418"/>
      <c r="D59" s="132">
        <v>1</v>
      </c>
      <c r="E59" s="45">
        <v>1.92</v>
      </c>
      <c r="F59" s="45"/>
      <c r="G59" s="45"/>
      <c r="H59" s="44"/>
      <c r="I59" s="47"/>
      <c r="J59" s="136">
        <v>1.92</v>
      </c>
      <c r="K59" s="340"/>
      <c r="L59" s="355"/>
      <c r="ADG59" s="49"/>
    </row>
    <row r="60" spans="1:787" s="356" customFormat="1" ht="12.75" customHeight="1" thickBot="1" x14ac:dyDescent="0.25">
      <c r="A60" s="433"/>
      <c r="B60" s="418" t="s">
        <v>114</v>
      </c>
      <c r="C60" s="418"/>
      <c r="D60" s="132">
        <v>17</v>
      </c>
      <c r="E60" s="45">
        <v>402.19</v>
      </c>
      <c r="F60" s="45"/>
      <c r="G60" s="45"/>
      <c r="H60" s="44"/>
      <c r="I60" s="47"/>
      <c r="J60" s="136">
        <v>402.19</v>
      </c>
      <c r="K60" s="340"/>
      <c r="L60" s="355"/>
      <c r="ADE60" s="49"/>
    </row>
    <row r="61" spans="1:787" s="356" customFormat="1" ht="12.75" customHeight="1" thickBot="1" x14ac:dyDescent="0.25">
      <c r="A61" s="433"/>
      <c r="B61" s="418" t="s">
        <v>125</v>
      </c>
      <c r="C61" s="418"/>
      <c r="D61" s="132">
        <v>7</v>
      </c>
      <c r="E61" s="45">
        <v>141.74100000000001</v>
      </c>
      <c r="F61" s="45"/>
      <c r="G61" s="45"/>
      <c r="H61" s="44"/>
      <c r="I61" s="47"/>
      <c r="J61" s="136">
        <v>141.74100000000001</v>
      </c>
      <c r="K61" s="340"/>
      <c r="L61" s="355"/>
      <c r="ADE61" s="49"/>
    </row>
    <row r="62" spans="1:787" s="356" customFormat="1" ht="12.75" customHeight="1" thickBot="1" x14ac:dyDescent="0.25">
      <c r="A62" s="433"/>
      <c r="B62" s="418" t="s">
        <v>115</v>
      </c>
      <c r="C62" s="418"/>
      <c r="D62" s="132">
        <v>3</v>
      </c>
      <c r="E62" s="45">
        <v>111.017</v>
      </c>
      <c r="F62" s="45"/>
      <c r="G62" s="45"/>
      <c r="H62" s="44"/>
      <c r="I62" s="47"/>
      <c r="J62" s="136">
        <v>111.017</v>
      </c>
      <c r="K62" s="340"/>
      <c r="L62" s="355"/>
      <c r="ADE62" s="49"/>
    </row>
    <row r="63" spans="1:787" s="356" customFormat="1" ht="12.75" customHeight="1" thickBot="1" x14ac:dyDescent="0.25">
      <c r="A63" s="433"/>
      <c r="B63" s="418" t="s">
        <v>117</v>
      </c>
      <c r="C63" s="418"/>
      <c r="D63" s="132">
        <v>9</v>
      </c>
      <c r="E63" s="45">
        <v>92.95</v>
      </c>
      <c r="F63" s="45"/>
      <c r="G63" s="45"/>
      <c r="H63" s="44"/>
      <c r="I63" s="47"/>
      <c r="J63" s="136">
        <v>92.95</v>
      </c>
      <c r="K63" s="340"/>
      <c r="L63" s="355"/>
      <c r="ADE63" s="49"/>
    </row>
    <row r="64" spans="1:787" s="356" customFormat="1" ht="12.75" customHeight="1" thickBot="1" x14ac:dyDescent="0.25">
      <c r="A64" s="433"/>
      <c r="B64" s="418" t="s">
        <v>167</v>
      </c>
      <c r="C64" s="418"/>
      <c r="D64" s="132">
        <v>3</v>
      </c>
      <c r="E64" s="45">
        <v>512</v>
      </c>
      <c r="F64" s="45"/>
      <c r="G64" s="45"/>
      <c r="H64" s="44"/>
      <c r="I64" s="47"/>
      <c r="J64" s="136">
        <v>512</v>
      </c>
      <c r="K64" s="340"/>
      <c r="L64" s="355"/>
      <c r="ADE64" s="49"/>
    </row>
    <row r="65" spans="1:787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127.346</v>
      </c>
      <c r="H65" s="44"/>
      <c r="I65" s="47"/>
      <c r="J65" s="136">
        <v>127.346</v>
      </c>
      <c r="K65" s="340"/>
      <c r="L65" s="355"/>
      <c r="ADG65" s="49"/>
    </row>
    <row r="66" spans="1:787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>
        <v>708.35599999999999</v>
      </c>
      <c r="H66" s="44"/>
      <c r="I66" s="47"/>
      <c r="J66" s="136">
        <v>708.35599999999999</v>
      </c>
      <c r="K66" s="340"/>
      <c r="L66" s="355"/>
      <c r="ADF66" s="49"/>
    </row>
    <row r="67" spans="1:787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579</v>
      </c>
      <c r="H67" s="44"/>
      <c r="I67" s="47"/>
      <c r="J67" s="136">
        <v>579</v>
      </c>
      <c r="K67" s="340"/>
      <c r="L67" s="362"/>
      <c r="M67" s="363"/>
      <c r="ADF67" s="49"/>
    </row>
    <row r="68" spans="1:787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ADF68" s="49"/>
    </row>
    <row r="69" spans="1:787" ht="12.75" customHeight="1" thickBot="1" x14ac:dyDescent="0.25">
      <c r="A69" s="433"/>
      <c r="B69" s="411" t="s">
        <v>133</v>
      </c>
      <c r="C69" s="411"/>
      <c r="D69" s="138">
        <v>71</v>
      </c>
      <c r="E69" s="39">
        <f>SUM(E58:E68)</f>
        <v>2042.768</v>
      </c>
      <c r="F69" s="39"/>
      <c r="G69" s="39">
        <f>SUM(G58:G68)</f>
        <v>1414.702</v>
      </c>
      <c r="H69" s="38"/>
      <c r="I69" s="189"/>
      <c r="J69" s="126">
        <f>SUM(J58:J68)</f>
        <v>3457.4700000000003</v>
      </c>
      <c r="K69" s="344"/>
      <c r="L69" s="9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</row>
    <row r="70" spans="1:787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14690.871900000002</v>
      </c>
      <c r="F70" s="333"/>
      <c r="G70" s="333">
        <f t="shared" ref="G70:J70" si="0">G69+G57+G49+G47+G29</f>
        <v>2167.7020000000002</v>
      </c>
      <c r="H70" s="333">
        <f t="shared" si="0"/>
        <v>82884.549700000003</v>
      </c>
      <c r="I70" s="153">
        <f t="shared" si="0"/>
        <v>23036.613940000003</v>
      </c>
      <c r="J70" s="153">
        <f t="shared" si="0"/>
        <v>123320.93988999999</v>
      </c>
      <c r="K70" s="342">
        <v>6</v>
      </c>
      <c r="L70" s="60"/>
      <c r="M70" s="6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</row>
    <row r="71" spans="1:787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56"/>
      <c r="M71" s="56"/>
    </row>
    <row r="72" spans="1:787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7"/>
      <c r="M72" s="57"/>
    </row>
    <row r="73" spans="1:787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58"/>
      <c r="M73" s="58"/>
      <c r="ADF73" s="58"/>
    </row>
    <row r="74" spans="1:787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</row>
    <row r="75" spans="1:787" ht="25.15" customHeight="1" x14ac:dyDescent="0.2">
      <c r="A75" s="443" t="s">
        <v>156</v>
      </c>
      <c r="B75" s="444"/>
      <c r="C75" s="444"/>
    </row>
    <row r="76" spans="1:787" ht="24" customHeight="1" x14ac:dyDescent="0.2">
      <c r="A76" s="443" t="s">
        <v>158</v>
      </c>
      <c r="B76" s="444"/>
      <c r="C76" s="444"/>
    </row>
    <row r="77" spans="1:787" ht="16.899999999999999" customHeight="1" x14ac:dyDescent="0.2">
      <c r="A77" s="328" t="s">
        <v>159</v>
      </c>
      <c r="B77" s="297"/>
      <c r="C77" s="297"/>
    </row>
  </sheetData>
  <mergeCells count="53">
    <mergeCell ref="D4:J4"/>
    <mergeCell ref="A5:C7"/>
    <mergeCell ref="D3:J3"/>
    <mergeCell ref="J5:J7"/>
    <mergeCell ref="D5:D7"/>
    <mergeCell ref="E5:I5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4" width="9.140625" style="1" bestFit="1" customWidth="1"/>
    <col min="5" max="5" width="10.140625" style="1" bestFit="1" customWidth="1"/>
    <col min="6" max="6" width="8.85546875" style="1"/>
    <col min="7" max="10" width="9.140625" style="1" bestFit="1" customWidth="1"/>
    <col min="11" max="11" width="3.5703125" style="332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82</v>
      </c>
      <c r="E3" s="438"/>
      <c r="F3" s="438"/>
      <c r="G3" s="438"/>
      <c r="H3" s="438"/>
      <c r="I3" s="438"/>
      <c r="J3" s="437"/>
      <c r="K3" s="329"/>
    </row>
    <row r="4" spans="1:786" ht="12.75" customHeight="1" x14ac:dyDescent="0.2">
      <c r="A4" s="4"/>
      <c r="B4" s="4"/>
      <c r="C4" s="4"/>
      <c r="D4" s="439" t="s">
        <v>15</v>
      </c>
      <c r="E4" s="455"/>
      <c r="F4" s="455"/>
      <c r="G4" s="455"/>
      <c r="H4" s="455"/>
      <c r="I4" s="455"/>
      <c r="J4" s="456"/>
      <c r="K4" s="329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340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340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340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3860</v>
      </c>
      <c r="E8" s="10"/>
      <c r="F8" s="10"/>
      <c r="G8" s="10"/>
      <c r="H8" s="9">
        <v>21865.497079999997</v>
      </c>
      <c r="I8" s="11"/>
      <c r="J8" s="180">
        <v>21865.497079999997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3861</v>
      </c>
      <c r="E9" s="14"/>
      <c r="F9" s="14"/>
      <c r="G9" s="14"/>
      <c r="H9" s="13">
        <v>6168.9579400000002</v>
      </c>
      <c r="I9" s="15"/>
      <c r="J9" s="125">
        <v>6168.9579400000002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3859</v>
      </c>
      <c r="E10" s="14"/>
      <c r="F10" s="14"/>
      <c r="G10" s="14"/>
      <c r="H10" s="13">
        <v>14999.501779999999</v>
      </c>
      <c r="I10" s="15"/>
      <c r="J10" s="125">
        <v>14999.501779999999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220</v>
      </c>
      <c r="E11" s="14"/>
      <c r="F11" s="14"/>
      <c r="G11" s="14"/>
      <c r="H11" s="13">
        <v>569.92948000000001</v>
      </c>
      <c r="I11" s="15"/>
      <c r="J11" s="125">
        <v>569.92948000000001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3861</v>
      </c>
      <c r="E12" s="17"/>
      <c r="F12" s="17"/>
      <c r="G12" s="17"/>
      <c r="H12" s="174">
        <v>43603.886279999999</v>
      </c>
      <c r="I12" s="18"/>
      <c r="J12" s="181">
        <v>43603.886279999999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449</v>
      </c>
      <c r="E13" s="22"/>
      <c r="F13" s="22"/>
      <c r="G13" s="22"/>
      <c r="H13" s="21">
        <v>2935.2867500000002</v>
      </c>
      <c r="I13" s="23"/>
      <c r="J13" s="182">
        <v>2935.2867500000002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92</v>
      </c>
      <c r="E14" s="14"/>
      <c r="F14" s="14"/>
      <c r="G14" s="14"/>
      <c r="H14" s="13">
        <v>184.28729000000001</v>
      </c>
      <c r="I14" s="15"/>
      <c r="J14" s="125">
        <v>184.28729000000001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13</v>
      </c>
      <c r="E15" s="14"/>
      <c r="F15" s="14"/>
      <c r="G15" s="14"/>
      <c r="H15" s="13">
        <v>18.589419999999997</v>
      </c>
      <c r="I15" s="15"/>
      <c r="J15" s="125">
        <v>18.589419999999997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59</v>
      </c>
      <c r="E16" s="14"/>
      <c r="F16" s="14"/>
      <c r="G16" s="14"/>
      <c r="H16" s="13">
        <v>224.98692000000003</v>
      </c>
      <c r="I16" s="15"/>
      <c r="J16" s="125">
        <v>224.98692000000003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95</v>
      </c>
      <c r="E17" s="14"/>
      <c r="F17" s="14"/>
      <c r="G17" s="14"/>
      <c r="H17" s="13">
        <v>528.83402999999998</v>
      </c>
      <c r="I17" s="15"/>
      <c r="J17" s="125">
        <v>528.83402999999998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1187</v>
      </c>
      <c r="E18" s="14"/>
      <c r="F18" s="14"/>
      <c r="G18" s="14"/>
      <c r="H18" s="13">
        <v>1721.36906</v>
      </c>
      <c r="I18" s="15"/>
      <c r="J18" s="125">
        <v>1721.36906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111</v>
      </c>
      <c r="E19" s="14"/>
      <c r="F19" s="14"/>
      <c r="G19" s="14"/>
      <c r="H19" s="13">
        <v>90.682410000000004</v>
      </c>
      <c r="I19" s="15"/>
      <c r="J19" s="125">
        <v>90.682410000000004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47</v>
      </c>
      <c r="E20" s="14"/>
      <c r="F20" s="14"/>
      <c r="G20" s="14"/>
      <c r="H20" s="13">
        <v>480.66858000000002</v>
      </c>
      <c r="I20" s="15"/>
      <c r="J20" s="125">
        <v>480.66858000000002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1447</v>
      </c>
      <c r="E21" s="17"/>
      <c r="F21" s="17"/>
      <c r="G21" s="17"/>
      <c r="H21" s="174">
        <v>6184.7044599999999</v>
      </c>
      <c r="I21" s="18"/>
      <c r="J21" s="181">
        <v>6184.7044599999999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4.59</v>
      </c>
      <c r="I22" s="24"/>
      <c r="J22" s="125">
        <v>4.59</v>
      </c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341.21</v>
      </c>
      <c r="I23" s="24"/>
      <c r="J23" s="125">
        <v>341.21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11.16</v>
      </c>
      <c r="I24" s="24"/>
      <c r="J24" s="125">
        <v>11.16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356.96</v>
      </c>
      <c r="I26" s="169"/>
      <c r="J26" s="134">
        <v>356.96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7548.74</v>
      </c>
      <c r="I27" s="27"/>
      <c r="J27" s="183">
        <v>7548.74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84</v>
      </c>
      <c r="I28" s="24"/>
      <c r="J28" s="125">
        <v>84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57778.290739999997</v>
      </c>
      <c r="I29" s="187"/>
      <c r="J29" s="184">
        <v>57778.290739999997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577</v>
      </c>
      <c r="E30" s="348">
        <v>1344.5409999999999</v>
      </c>
      <c r="F30" s="349"/>
      <c r="G30" s="349"/>
      <c r="H30" s="350"/>
      <c r="I30" s="351">
        <v>4033.614</v>
      </c>
      <c r="J30" s="352">
        <v>5379</v>
      </c>
      <c r="K30" s="170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46</v>
      </c>
      <c r="E31" s="199">
        <v>50.484099999999998</v>
      </c>
      <c r="F31" s="199"/>
      <c r="G31" s="199"/>
      <c r="H31" s="177"/>
      <c r="I31" s="303">
        <v>151.45122000000001</v>
      </c>
      <c r="J31" s="200">
        <v>201.93531999999999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331</v>
      </c>
      <c r="E32" s="109">
        <v>777.38535000000013</v>
      </c>
      <c r="F32" s="109"/>
      <c r="G32" s="109"/>
      <c r="H32" s="178"/>
      <c r="I32" s="110">
        <v>2332.1552499999998</v>
      </c>
      <c r="J32" s="135">
        <v>3585.2790999999997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100</v>
      </c>
      <c r="E33" s="114"/>
      <c r="F33" s="114"/>
      <c r="G33" s="114"/>
      <c r="H33" s="177"/>
      <c r="I33" s="115">
        <v>81.148000000000025</v>
      </c>
      <c r="J33" s="185">
        <v>81.148000000000025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242</v>
      </c>
      <c r="E34" s="68">
        <v>828.30600000000004</v>
      </c>
      <c r="F34" s="68"/>
      <c r="G34" s="68"/>
      <c r="H34" s="67"/>
      <c r="I34" s="69"/>
      <c r="J34" s="128">
        <v>828.30600000000004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38</v>
      </c>
      <c r="E35" s="45">
        <v>230.78</v>
      </c>
      <c r="F35" s="45"/>
      <c r="G35" s="45"/>
      <c r="H35" s="44"/>
      <c r="I35" s="110">
        <v>821.12</v>
      </c>
      <c r="J35" s="135">
        <v>1052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2</v>
      </c>
      <c r="E36" s="45">
        <v>34.36</v>
      </c>
      <c r="F36" s="45"/>
      <c r="G36" s="45"/>
      <c r="H36" s="44"/>
      <c r="I36" s="47"/>
      <c r="J36" s="357">
        <v>34.36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40</v>
      </c>
      <c r="E37" s="17">
        <v>265.14</v>
      </c>
      <c r="F37" s="36"/>
      <c r="G37" s="36"/>
      <c r="H37" s="35"/>
      <c r="I37" s="169">
        <v>821.12</v>
      </c>
      <c r="J37" s="134">
        <v>1086.3599999999999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13</v>
      </c>
      <c r="E38" s="109">
        <v>216.73</v>
      </c>
      <c r="F38" s="109"/>
      <c r="G38" s="109"/>
      <c r="H38" s="178"/>
      <c r="I38" s="110">
        <v>61.11</v>
      </c>
      <c r="J38" s="135">
        <v>278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>
        <v>364</v>
      </c>
      <c r="F39" s="45"/>
      <c r="G39" s="45"/>
      <c r="H39" s="44"/>
      <c r="I39" s="47"/>
      <c r="J39" s="136">
        <v>365</v>
      </c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580.73</v>
      </c>
      <c r="F40" s="36"/>
      <c r="G40" s="36"/>
      <c r="H40" s="35"/>
      <c r="I40" s="169">
        <v>61.11</v>
      </c>
      <c r="J40" s="134">
        <v>643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/>
      <c r="E41" s="45"/>
      <c r="F41" s="45"/>
      <c r="G41" s="45"/>
      <c r="H41" s="44"/>
      <c r="I41" s="47"/>
      <c r="J41" s="135"/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/>
      <c r="E42" s="45"/>
      <c r="F42" s="45"/>
      <c r="G42" s="45"/>
      <c r="H42" s="44"/>
      <c r="I42" s="47"/>
      <c r="J42" s="136"/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221</v>
      </c>
      <c r="E43" s="32"/>
      <c r="F43" s="32"/>
      <c r="G43" s="32"/>
      <c r="H43" s="31"/>
      <c r="I43" s="33">
        <v>831.96</v>
      </c>
      <c r="J43" s="186">
        <v>831.96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/>
      <c r="E44" s="45"/>
      <c r="F44" s="45"/>
      <c r="G44" s="45"/>
      <c r="H44" s="44"/>
      <c r="I44" s="47"/>
      <c r="J44" s="135"/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/>
      <c r="E45" s="45"/>
      <c r="F45" s="45"/>
      <c r="G45" s="45"/>
      <c r="H45" s="44"/>
      <c r="I45" s="47"/>
      <c r="J45" s="136"/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/>
      <c r="E46" s="36"/>
      <c r="F46" s="36"/>
      <c r="G46" s="384"/>
      <c r="H46" s="35"/>
      <c r="I46" s="188"/>
      <c r="J46" s="134"/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3846.5864500000002</v>
      </c>
      <c r="F47" s="39"/>
      <c r="G47" s="189"/>
      <c r="H47" s="38"/>
      <c r="I47" s="189">
        <v>8312.5584699999999</v>
      </c>
      <c r="J47" s="126">
        <v>12636.988420000001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7</v>
      </c>
      <c r="E50" s="91">
        <v>5.6</v>
      </c>
      <c r="F50" s="91"/>
      <c r="G50" s="91"/>
      <c r="H50" s="90"/>
      <c r="I50" s="111"/>
      <c r="J50" s="141">
        <v>5.6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>
        <v>6</v>
      </c>
      <c r="H51" s="44"/>
      <c r="I51" s="47"/>
      <c r="J51" s="136">
        <v>6</v>
      </c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662</v>
      </c>
      <c r="H52" s="44"/>
      <c r="I52" s="47"/>
      <c r="J52" s="136">
        <v>662</v>
      </c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41</v>
      </c>
      <c r="H53" s="44"/>
      <c r="I53" s="47"/>
      <c r="J53" s="136">
        <v>41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1063</v>
      </c>
      <c r="H54" s="44"/>
      <c r="I54" s="47"/>
      <c r="J54" s="136">
        <v>1063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16720.875</v>
      </c>
      <c r="F55" s="45"/>
      <c r="G55" s="45"/>
      <c r="H55" s="44"/>
      <c r="I55" s="47"/>
      <c r="J55" s="136">
        <v>16720.875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644</v>
      </c>
      <c r="F56" s="112"/>
      <c r="G56" s="112"/>
      <c r="H56" s="179"/>
      <c r="I56" s="113"/>
      <c r="J56" s="143">
        <v>644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17370.474999999999</v>
      </c>
      <c r="F57" s="295"/>
      <c r="G57" s="295">
        <v>1772</v>
      </c>
      <c r="H57" s="295"/>
      <c r="I57" s="296"/>
      <c r="J57" s="256">
        <v>19142.474999999999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3</v>
      </c>
      <c r="E58" s="91">
        <v>57.5</v>
      </c>
      <c r="F58" s="91"/>
      <c r="G58" s="91"/>
      <c r="H58" s="90"/>
      <c r="I58" s="111"/>
      <c r="J58" s="141">
        <v>57.5</v>
      </c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57</v>
      </c>
      <c r="E60" s="45">
        <v>505.41</v>
      </c>
      <c r="F60" s="45"/>
      <c r="G60" s="45"/>
      <c r="H60" s="44"/>
      <c r="I60" s="47"/>
      <c r="J60" s="136">
        <v>505.41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5</v>
      </c>
      <c r="E61" s="45">
        <v>138.108</v>
      </c>
      <c r="F61" s="45"/>
      <c r="G61" s="45"/>
      <c r="H61" s="44"/>
      <c r="I61" s="47"/>
      <c r="J61" s="136">
        <v>138.108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4</v>
      </c>
      <c r="E62" s="45">
        <v>61.743000000000002</v>
      </c>
      <c r="F62" s="45"/>
      <c r="G62" s="45"/>
      <c r="H62" s="44"/>
      <c r="I62" s="47"/>
      <c r="J62" s="136">
        <v>61.743000000000002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7</v>
      </c>
      <c r="E63" s="45">
        <v>91.24</v>
      </c>
      <c r="F63" s="45"/>
      <c r="G63" s="45"/>
      <c r="H63" s="44"/>
      <c r="I63" s="47"/>
      <c r="J63" s="136">
        <v>91.24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2</v>
      </c>
      <c r="E64" s="45">
        <v>459.47300000000001</v>
      </c>
      <c r="F64" s="45"/>
      <c r="G64" s="45"/>
      <c r="H64" s="44"/>
      <c r="I64" s="47"/>
      <c r="J64" s="136">
        <v>459.47300000000001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56.398000000000003</v>
      </c>
      <c r="H65" s="44"/>
      <c r="I65" s="47"/>
      <c r="J65" s="136">
        <v>56.398000000000003</v>
      </c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698</v>
      </c>
      <c r="H67" s="44"/>
      <c r="I67" s="47"/>
      <c r="J67" s="136">
        <v>698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78</v>
      </c>
      <c r="E69" s="39">
        <f>SUM(E58:E68)</f>
        <v>1313.4740000000002</v>
      </c>
      <c r="F69" s="39"/>
      <c r="G69" s="39">
        <f>SUM(G58:G68)</f>
        <v>754.39800000000002</v>
      </c>
      <c r="H69" s="38"/>
      <c r="I69" s="189"/>
      <c r="J69" s="126">
        <f>SUM(J58:J68)</f>
        <v>2067.8720000000003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22530.535449999999</v>
      </c>
      <c r="F70" s="333"/>
      <c r="G70" s="333">
        <f t="shared" ref="G70:J70" si="0">G69+G57+G49+G47+G29</f>
        <v>2526.3980000000001</v>
      </c>
      <c r="H70" s="333">
        <f t="shared" si="0"/>
        <v>57778.290739999997</v>
      </c>
      <c r="I70" s="153">
        <f t="shared" si="0"/>
        <v>8312.5584699999999</v>
      </c>
      <c r="J70" s="153">
        <f t="shared" si="0"/>
        <v>91625.62616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330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4"/>
      <c r="E72" s="54"/>
      <c r="F72" s="54"/>
      <c r="G72" s="54"/>
      <c r="H72" s="54"/>
      <c r="I72" s="54"/>
      <c r="J72" s="54"/>
      <c r="K72" s="154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154"/>
      <c r="E73" s="154"/>
      <c r="F73" s="154"/>
      <c r="G73" s="154"/>
      <c r="H73" s="154"/>
      <c r="I73" s="154"/>
      <c r="J73" s="154"/>
      <c r="K73" s="154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3"/>
      <c r="F74" s="53"/>
      <c r="G74" s="53"/>
      <c r="H74" s="53"/>
      <c r="I74" s="53"/>
      <c r="J74" s="53"/>
      <c r="K74" s="331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J5:J7"/>
    <mergeCell ref="D4:J4"/>
    <mergeCell ref="A5:C7"/>
    <mergeCell ref="D3:J3"/>
    <mergeCell ref="E6:G6"/>
    <mergeCell ref="H6:I6"/>
    <mergeCell ref="D5:D7"/>
    <mergeCell ref="E5:I5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98"/>
  <sheetViews>
    <sheetView showGridLines="0" showZeros="0" tabSelected="1" zoomScaleNormal="100" workbookViewId="0"/>
  </sheetViews>
  <sheetFormatPr baseColWidth="10" defaultColWidth="8.85546875" defaultRowHeight="12.75" x14ac:dyDescent="0.2"/>
  <cols>
    <col min="1" max="1" width="18.7109375" style="1" bestFit="1" customWidth="1"/>
    <col min="2" max="2" width="18.5703125" style="1" customWidth="1"/>
    <col min="3" max="3" width="28.7109375" style="1" customWidth="1"/>
    <col min="4" max="4" width="8.85546875" style="1"/>
    <col min="5" max="5" width="9.140625" style="1" bestFit="1" customWidth="1"/>
    <col min="6" max="6" width="9" style="1" bestFit="1" customWidth="1"/>
    <col min="7" max="7" width="9" style="106" bestFit="1" customWidth="1"/>
    <col min="8" max="8" width="9.140625" style="1" bestFit="1" customWidth="1"/>
    <col min="9" max="9" width="17" style="1" bestFit="1" customWidth="1"/>
    <col min="10" max="10" width="8.5703125" style="1" customWidth="1"/>
    <col min="11" max="11" width="2.140625" style="48" customWidth="1"/>
    <col min="12" max="12" width="8.85546875" style="2"/>
    <col min="13" max="13" width="9.140625" style="2" bestFit="1" customWidth="1"/>
    <col min="14" max="912" width="8.85546875" style="2"/>
  </cols>
  <sheetData>
    <row r="1" spans="1:1013" s="5" customFormat="1" ht="12.75" customHeight="1" x14ac:dyDescent="0.2">
      <c r="A1" s="4"/>
      <c r="B1" s="4"/>
      <c r="C1" s="4"/>
      <c r="D1" s="437" t="s">
        <v>0</v>
      </c>
      <c r="E1" s="437"/>
      <c r="F1" s="437"/>
      <c r="G1" s="437"/>
      <c r="H1" s="437"/>
      <c r="I1" s="437"/>
      <c r="J1" s="438"/>
      <c r="K1" s="70"/>
    </row>
    <row r="2" spans="1:1013" s="2" customFormat="1" ht="12.75" customHeight="1" x14ac:dyDescent="0.2">
      <c r="A2" s="4"/>
      <c r="B2" s="4"/>
      <c r="C2" s="4"/>
      <c r="D2" s="437" t="s">
        <v>2</v>
      </c>
      <c r="E2" s="437"/>
      <c r="F2" s="437"/>
      <c r="G2" s="437"/>
      <c r="H2" s="437"/>
      <c r="I2" s="437"/>
      <c r="J2" s="438"/>
      <c r="K2" s="7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</row>
    <row r="3" spans="1:1013" s="2" customFormat="1" ht="12.75" customHeight="1" thickBot="1" x14ac:dyDescent="0.25">
      <c r="A3" s="423" t="s">
        <v>126</v>
      </c>
      <c r="B3" s="423"/>
      <c r="C3" s="423"/>
      <c r="D3" s="424" t="s">
        <v>16</v>
      </c>
      <c r="E3" s="425" t="s">
        <v>17</v>
      </c>
      <c r="F3" s="425"/>
      <c r="G3" s="425"/>
      <c r="H3" s="425"/>
      <c r="I3" s="425"/>
      <c r="J3" s="436" t="s">
        <v>106</v>
      </c>
      <c r="K3" s="7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</row>
    <row r="4" spans="1:1013" s="2" customFormat="1" ht="12" customHeight="1" thickBot="1" x14ac:dyDescent="0.25">
      <c r="A4" s="423"/>
      <c r="B4" s="423"/>
      <c r="C4" s="423"/>
      <c r="D4" s="424"/>
      <c r="E4" s="425" t="s">
        <v>18</v>
      </c>
      <c r="F4" s="425"/>
      <c r="G4" s="425"/>
      <c r="H4" s="425" t="s">
        <v>19</v>
      </c>
      <c r="I4" s="425"/>
      <c r="J4" s="436"/>
      <c r="K4" s="7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</row>
    <row r="5" spans="1:1013" s="2" customFormat="1" ht="24.75" customHeight="1" thickBot="1" x14ac:dyDescent="0.25">
      <c r="A5" s="423"/>
      <c r="B5" s="423"/>
      <c r="C5" s="423"/>
      <c r="D5" s="424"/>
      <c r="E5" s="116" t="s">
        <v>162</v>
      </c>
      <c r="F5" s="116" t="s">
        <v>20</v>
      </c>
      <c r="G5" s="117" t="s">
        <v>21</v>
      </c>
      <c r="H5" s="116" t="s">
        <v>22</v>
      </c>
      <c r="I5" s="116" t="s">
        <v>23</v>
      </c>
      <c r="J5" s="436"/>
      <c r="K5" s="7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</row>
    <row r="6" spans="1:1013" s="2" customFormat="1" ht="13.5" customHeight="1" thickBot="1" x14ac:dyDescent="0.25">
      <c r="A6" s="433" t="s">
        <v>24</v>
      </c>
      <c r="B6" s="401" t="s">
        <v>25</v>
      </c>
      <c r="C6" s="388" t="s">
        <v>26</v>
      </c>
      <c r="D6" s="14">
        <v>44918</v>
      </c>
      <c r="E6" s="14"/>
      <c r="F6" s="14"/>
      <c r="G6" s="62"/>
      <c r="H6" s="13">
        <v>316223.995</v>
      </c>
      <c r="I6" s="15"/>
      <c r="J6" s="301">
        <v>316223.995</v>
      </c>
      <c r="K6" s="7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</row>
    <row r="7" spans="1:1013" s="2" customFormat="1" ht="13.5" customHeight="1" thickBot="1" x14ac:dyDescent="0.25">
      <c r="A7" s="433"/>
      <c r="B7" s="401"/>
      <c r="C7" s="389" t="s">
        <v>27</v>
      </c>
      <c r="D7" s="14">
        <v>44917</v>
      </c>
      <c r="E7" s="14"/>
      <c r="F7" s="14"/>
      <c r="G7" s="62"/>
      <c r="H7" s="13">
        <v>86089.157000000007</v>
      </c>
      <c r="I7" s="15"/>
      <c r="J7" s="301">
        <v>86089.157000000007</v>
      </c>
      <c r="K7" s="7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</row>
    <row r="8" spans="1:1013" s="2" customFormat="1" ht="13.5" customHeight="1" thickBot="1" x14ac:dyDescent="0.25">
      <c r="A8" s="433"/>
      <c r="B8" s="401"/>
      <c r="C8" s="389" t="s">
        <v>28</v>
      </c>
      <c r="D8" s="14">
        <v>44872</v>
      </c>
      <c r="E8" s="14"/>
      <c r="F8" s="14"/>
      <c r="G8" s="62"/>
      <c r="H8" s="13">
        <v>217310.42</v>
      </c>
      <c r="I8" s="15"/>
      <c r="J8" s="301">
        <v>217310.42</v>
      </c>
      <c r="K8" s="7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</row>
    <row r="9" spans="1:1013" s="2" customFormat="1" ht="13.5" customHeight="1" thickBot="1" x14ac:dyDescent="0.25">
      <c r="A9" s="433"/>
      <c r="B9" s="401"/>
      <c r="C9" s="389" t="s">
        <v>29</v>
      </c>
      <c r="D9" s="14">
        <v>3528</v>
      </c>
      <c r="E9" s="14"/>
      <c r="F9" s="14"/>
      <c r="G9" s="62"/>
      <c r="H9" s="13">
        <v>9638.9169999999995</v>
      </c>
      <c r="I9" s="15"/>
      <c r="J9" s="301">
        <v>9638.9169999999995</v>
      </c>
      <c r="K9" s="7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</row>
    <row r="10" spans="1:1013" s="2" customFormat="1" ht="13.5" customHeight="1" thickBot="1" x14ac:dyDescent="0.25">
      <c r="A10" s="433"/>
      <c r="B10" s="401"/>
      <c r="C10" s="166" t="s">
        <v>30</v>
      </c>
      <c r="D10" s="167">
        <v>44929</v>
      </c>
      <c r="E10" s="167"/>
      <c r="F10" s="167"/>
      <c r="G10" s="167"/>
      <c r="H10" s="298">
        <v>629262.48899999994</v>
      </c>
      <c r="I10" s="299"/>
      <c r="J10" s="300">
        <v>629262.48899999994</v>
      </c>
      <c r="K10" s="7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</row>
    <row r="11" spans="1:1013" s="2" customFormat="1" ht="13.5" customHeight="1" thickBot="1" x14ac:dyDescent="0.25">
      <c r="A11" s="433"/>
      <c r="B11" s="403" t="s">
        <v>31</v>
      </c>
      <c r="C11" s="37" t="s">
        <v>32</v>
      </c>
      <c r="D11" s="14">
        <v>10986</v>
      </c>
      <c r="E11" s="14"/>
      <c r="F11" s="14"/>
      <c r="G11" s="62"/>
      <c r="H11" s="13">
        <v>79528.964000000007</v>
      </c>
      <c r="I11" s="15"/>
      <c r="J11" s="301">
        <v>79528.964000000007</v>
      </c>
      <c r="K11" s="72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</row>
    <row r="12" spans="1:1013" s="2" customFormat="1" ht="19.5" customHeight="1" thickBot="1" x14ac:dyDescent="0.25">
      <c r="A12" s="433"/>
      <c r="B12" s="403"/>
      <c r="C12" s="389" t="s">
        <v>33</v>
      </c>
      <c r="D12" s="14">
        <v>2049</v>
      </c>
      <c r="E12" s="14"/>
      <c r="F12" s="14"/>
      <c r="G12" s="62"/>
      <c r="H12" s="13">
        <v>5945.01</v>
      </c>
      <c r="I12" s="15"/>
      <c r="J12" s="301">
        <v>5945.01</v>
      </c>
      <c r="K12" s="7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</row>
    <row r="13" spans="1:1013" s="2" customFormat="1" ht="12" customHeight="1" thickBot="1" x14ac:dyDescent="0.25">
      <c r="A13" s="433"/>
      <c r="B13" s="403"/>
      <c r="C13" s="389" t="s">
        <v>34</v>
      </c>
      <c r="D13" s="14">
        <v>1000</v>
      </c>
      <c r="E13" s="14"/>
      <c r="F13" s="14"/>
      <c r="G13" s="62"/>
      <c r="H13" s="13">
        <v>1609.8820000000001</v>
      </c>
      <c r="I13" s="15"/>
      <c r="J13" s="301">
        <v>1609.8820000000001</v>
      </c>
      <c r="K13" s="7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</row>
    <row r="14" spans="1:1013" s="2" customFormat="1" ht="13.5" customHeight="1" thickBot="1" x14ac:dyDescent="0.25">
      <c r="A14" s="433"/>
      <c r="B14" s="403"/>
      <c r="C14" s="389" t="s">
        <v>35</v>
      </c>
      <c r="D14" s="14">
        <v>810</v>
      </c>
      <c r="E14" s="14"/>
      <c r="F14" s="14"/>
      <c r="G14" s="62"/>
      <c r="H14" s="13">
        <v>1954.5989999999999</v>
      </c>
      <c r="I14" s="15"/>
      <c r="J14" s="301">
        <v>1954.5989999999999</v>
      </c>
      <c r="K14" s="7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</row>
    <row r="15" spans="1:1013" s="2" customFormat="1" ht="13.5" customHeight="1" thickBot="1" x14ac:dyDescent="0.25">
      <c r="A15" s="433"/>
      <c r="B15" s="403"/>
      <c r="C15" s="389" t="s">
        <v>36</v>
      </c>
      <c r="D15" s="14">
        <v>5028</v>
      </c>
      <c r="E15" s="14"/>
      <c r="F15" s="14"/>
      <c r="G15" s="62"/>
      <c r="H15" s="13">
        <v>35116.254999999997</v>
      </c>
      <c r="I15" s="15"/>
      <c r="J15" s="301">
        <v>35116.254999999997</v>
      </c>
      <c r="K15" s="7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</row>
    <row r="16" spans="1:1013" s="2" customFormat="1" ht="13.5" customHeight="1" thickBot="1" x14ac:dyDescent="0.25">
      <c r="A16" s="433"/>
      <c r="B16" s="403"/>
      <c r="C16" s="389" t="s">
        <v>37</v>
      </c>
      <c r="D16" s="14">
        <v>12509</v>
      </c>
      <c r="E16" s="14"/>
      <c r="F16" s="14"/>
      <c r="G16" s="62"/>
      <c r="H16" s="13">
        <v>24388.669000000002</v>
      </c>
      <c r="I16" s="15"/>
      <c r="J16" s="301">
        <v>24388.669000000002</v>
      </c>
      <c r="K16" s="7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</row>
    <row r="17" spans="1:1013" s="2" customFormat="1" ht="13.5" customHeight="1" thickBot="1" x14ac:dyDescent="0.25">
      <c r="A17" s="433"/>
      <c r="B17" s="403"/>
      <c r="C17" s="389" t="s">
        <v>38</v>
      </c>
      <c r="D17" s="14">
        <v>3248</v>
      </c>
      <c r="E17" s="14"/>
      <c r="F17" s="14"/>
      <c r="G17" s="62"/>
      <c r="H17" s="13">
        <v>4546.7560000000003</v>
      </c>
      <c r="I17" s="15"/>
      <c r="J17" s="301">
        <v>4546.7560000000003</v>
      </c>
      <c r="K17" s="7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</row>
    <row r="18" spans="1:1013" s="2" customFormat="1" ht="13.5" customHeight="1" thickBot="1" x14ac:dyDescent="0.25">
      <c r="A18" s="433"/>
      <c r="B18" s="403"/>
      <c r="C18" s="389" t="s">
        <v>39</v>
      </c>
      <c r="D18" s="14">
        <v>257</v>
      </c>
      <c r="E18" s="14"/>
      <c r="F18" s="14"/>
      <c r="G18" s="62"/>
      <c r="H18" s="13">
        <v>1657.4280000000001</v>
      </c>
      <c r="I18" s="15"/>
      <c r="J18" s="301">
        <v>1657.4280000000001</v>
      </c>
      <c r="K18" s="7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</row>
    <row r="19" spans="1:1013" s="2" customFormat="1" ht="13.5" customHeight="1" thickBot="1" x14ac:dyDescent="0.25">
      <c r="A19" s="433"/>
      <c r="B19" s="403"/>
      <c r="C19" s="166" t="s">
        <v>40</v>
      </c>
      <c r="D19" s="167">
        <v>24964</v>
      </c>
      <c r="E19" s="167"/>
      <c r="F19" s="167"/>
      <c r="G19" s="167"/>
      <c r="H19" s="298">
        <v>154747.565</v>
      </c>
      <c r="I19" s="299"/>
      <c r="J19" s="300">
        <v>154747.565</v>
      </c>
      <c r="K19" s="7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</row>
    <row r="20" spans="1:1013" s="25" customFormat="1" ht="12" customHeight="1" thickBot="1" x14ac:dyDescent="0.25">
      <c r="A20" s="433"/>
      <c r="B20" s="403" t="s">
        <v>41</v>
      </c>
      <c r="C20" s="37" t="s">
        <v>42</v>
      </c>
      <c r="D20" s="12"/>
      <c r="E20" s="12"/>
      <c r="F20" s="12"/>
      <c r="G20" s="103"/>
      <c r="H20" s="243">
        <v>18909</v>
      </c>
      <c r="I20" s="244"/>
      <c r="J20" s="245">
        <v>18909</v>
      </c>
      <c r="K20" s="72"/>
    </row>
    <row r="21" spans="1:1013" s="2" customFormat="1" ht="13.5" thickBot="1" x14ac:dyDescent="0.25">
      <c r="A21" s="433"/>
      <c r="B21" s="403"/>
      <c r="C21" s="389" t="s">
        <v>43</v>
      </c>
      <c r="D21" s="12"/>
      <c r="E21" s="12"/>
      <c r="F21" s="12"/>
      <c r="G21" s="103"/>
      <c r="H21" s="243">
        <v>56640</v>
      </c>
      <c r="I21" s="244"/>
      <c r="J21" s="245">
        <v>56640</v>
      </c>
      <c r="K21" s="7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</row>
    <row r="22" spans="1:1013" s="2" customFormat="1" ht="13.5" thickBot="1" x14ac:dyDescent="0.25">
      <c r="A22" s="433"/>
      <c r="B22" s="403"/>
      <c r="C22" s="389" t="s">
        <v>44</v>
      </c>
      <c r="D22" s="12"/>
      <c r="E22" s="12"/>
      <c r="F22" s="12"/>
      <c r="G22" s="103"/>
      <c r="H22" s="243">
        <v>4414</v>
      </c>
      <c r="I22" s="244"/>
      <c r="J22" s="245">
        <v>4414</v>
      </c>
      <c r="K22" s="7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</row>
    <row r="23" spans="1:1013" s="2" customFormat="1" ht="13.5" thickBot="1" x14ac:dyDescent="0.25">
      <c r="A23" s="433"/>
      <c r="B23" s="403"/>
      <c r="C23" s="389" t="s">
        <v>109</v>
      </c>
      <c r="D23" s="12"/>
      <c r="E23" s="12"/>
      <c r="F23" s="12"/>
      <c r="G23" s="103"/>
      <c r="H23" s="243">
        <v>10516</v>
      </c>
      <c r="I23" s="244"/>
      <c r="J23" s="245">
        <v>10516</v>
      </c>
      <c r="K23" s="7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</row>
    <row r="24" spans="1:1013" s="2" customFormat="1" ht="13.5" thickBot="1" x14ac:dyDescent="0.25">
      <c r="A24" s="433"/>
      <c r="B24" s="403"/>
      <c r="C24" s="166" t="s">
        <v>110</v>
      </c>
      <c r="D24" s="168"/>
      <c r="E24" s="168"/>
      <c r="F24" s="168"/>
      <c r="G24" s="168"/>
      <c r="H24" s="196">
        <v>90479</v>
      </c>
      <c r="I24" s="246"/>
      <c r="J24" s="367">
        <v>90479</v>
      </c>
      <c r="K24" s="7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</row>
    <row r="25" spans="1:1013" s="2" customFormat="1" ht="13.5" thickBot="1" x14ac:dyDescent="0.25">
      <c r="A25" s="433"/>
      <c r="B25" s="382" t="s">
        <v>46</v>
      </c>
      <c r="C25" s="390" t="s">
        <v>47</v>
      </c>
      <c r="D25" s="156"/>
      <c r="E25" s="156"/>
      <c r="F25" s="156"/>
      <c r="G25" s="155"/>
      <c r="H25" s="214">
        <v>18852</v>
      </c>
      <c r="I25" s="216"/>
      <c r="J25" s="247">
        <v>18852</v>
      </c>
      <c r="K25" s="7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</row>
    <row r="26" spans="1:1013" s="2" customFormat="1" ht="22.5" customHeight="1" thickBot="1" x14ac:dyDescent="0.25">
      <c r="A26" s="433"/>
      <c r="B26" s="427" t="s">
        <v>48</v>
      </c>
      <c r="C26" s="434"/>
      <c r="D26" s="156"/>
      <c r="E26" s="156"/>
      <c r="F26" s="156"/>
      <c r="G26" s="155"/>
      <c r="H26" s="214">
        <v>7385</v>
      </c>
      <c r="I26" s="216"/>
      <c r="J26" s="247">
        <v>7385</v>
      </c>
      <c r="K26" s="7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</row>
    <row r="27" spans="1:1013" s="2" customFormat="1" ht="12.95" customHeight="1" thickBot="1" x14ac:dyDescent="0.25">
      <c r="A27" s="433"/>
      <c r="B27" s="411" t="s">
        <v>49</v>
      </c>
      <c r="C27" s="435"/>
      <c r="D27" s="386"/>
      <c r="E27" s="122"/>
      <c r="F27" s="122"/>
      <c r="G27" s="122"/>
      <c r="H27" s="292">
        <v>900726.054</v>
      </c>
      <c r="I27" s="293"/>
      <c r="J27" s="368">
        <v>900726.054</v>
      </c>
      <c r="K27" s="7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</row>
    <row r="28" spans="1:1013" s="2" customFormat="1" ht="23.25" customHeight="1" x14ac:dyDescent="0.2">
      <c r="A28" s="431" t="s">
        <v>50</v>
      </c>
      <c r="B28" s="401" t="s">
        <v>51</v>
      </c>
      <c r="C28" s="402"/>
      <c r="D28" s="32">
        <v>19084</v>
      </c>
      <c r="E28" s="32">
        <v>67907.798999999999</v>
      </c>
      <c r="F28" s="32"/>
      <c r="G28" s="101"/>
      <c r="H28" s="31"/>
      <c r="I28" s="33">
        <v>203724.20300000001</v>
      </c>
      <c r="J28" s="92">
        <v>271632.00199999998</v>
      </c>
      <c r="K28" s="7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</row>
    <row r="29" spans="1:1013" s="2" customFormat="1" ht="24" customHeight="1" x14ac:dyDescent="0.2">
      <c r="A29" s="397"/>
      <c r="B29" s="403" t="s">
        <v>52</v>
      </c>
      <c r="C29" s="404"/>
      <c r="D29" s="387">
        <v>5765</v>
      </c>
      <c r="E29" s="104">
        <v>4950.8401299999978</v>
      </c>
      <c r="F29" s="192"/>
      <c r="G29" s="104"/>
      <c r="H29" s="30"/>
      <c r="I29" s="257">
        <v>15523.017350000002</v>
      </c>
      <c r="J29" s="258">
        <v>20512.441460000002</v>
      </c>
      <c r="K29" s="78">
        <v>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</row>
    <row r="30" spans="1:1013" s="2" customFormat="1" ht="19.5" customHeight="1" x14ac:dyDescent="0.2">
      <c r="A30" s="397"/>
      <c r="B30" s="403" t="s">
        <v>53</v>
      </c>
      <c r="C30" s="391" t="s">
        <v>54</v>
      </c>
      <c r="D30" s="22">
        <v>5475</v>
      </c>
      <c r="E30" s="102">
        <v>10268.059799999999</v>
      </c>
      <c r="H30" s="21"/>
      <c r="I30" s="259">
        <v>34041.901449999998</v>
      </c>
      <c r="J30" s="193">
        <v>56297.384400000003</v>
      </c>
      <c r="K30" s="78">
        <v>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</row>
    <row r="31" spans="1:1013" s="2" customFormat="1" ht="18" customHeight="1" x14ac:dyDescent="0.2">
      <c r="A31" s="397"/>
      <c r="B31" s="403"/>
      <c r="C31" s="392" t="s">
        <v>55</v>
      </c>
      <c r="D31" s="32">
        <v>2666</v>
      </c>
      <c r="E31" s="101"/>
      <c r="F31" s="32"/>
      <c r="G31" s="101"/>
      <c r="H31" s="31"/>
      <c r="I31" s="260">
        <v>2793.4382500000002</v>
      </c>
      <c r="J31" s="261">
        <v>2793.4382500000002</v>
      </c>
      <c r="K31" s="78">
        <v>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</row>
    <row r="32" spans="1:1013" s="42" customFormat="1" ht="27" customHeight="1" x14ac:dyDescent="0.2">
      <c r="A32" s="397"/>
      <c r="B32" s="405" t="s">
        <v>130</v>
      </c>
      <c r="C32" s="406"/>
      <c r="D32" s="265">
        <v>5011</v>
      </c>
      <c r="E32" s="302">
        <v>16894.634999999998</v>
      </c>
      <c r="F32" s="265"/>
      <c r="G32" s="266"/>
      <c r="H32" s="264"/>
      <c r="I32" s="267"/>
      <c r="J32" s="268">
        <v>16894.634999999998</v>
      </c>
      <c r="K32" s="253">
        <v>2</v>
      </c>
      <c r="AIB32" s="49"/>
    </row>
    <row r="33" spans="1:912" ht="12.75" customHeight="1" x14ac:dyDescent="0.2">
      <c r="A33" s="397"/>
      <c r="B33" s="427" t="s">
        <v>56</v>
      </c>
      <c r="C33" s="389" t="s">
        <v>57</v>
      </c>
      <c r="D33" s="270">
        <v>739</v>
      </c>
      <c r="E33" s="270">
        <v>5710</v>
      </c>
      <c r="F33" s="215"/>
      <c r="G33" s="229"/>
      <c r="H33" s="214"/>
      <c r="I33" s="216">
        <v>20428</v>
      </c>
      <c r="J33" s="271">
        <f>I33+E33</f>
        <v>26138</v>
      </c>
      <c r="K33" s="25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</row>
    <row r="34" spans="1:912" ht="12.95" customHeight="1" x14ac:dyDescent="0.2">
      <c r="A34" s="397"/>
      <c r="B34" s="428"/>
      <c r="C34" s="389" t="s">
        <v>58</v>
      </c>
      <c r="D34" s="273">
        <v>41</v>
      </c>
      <c r="E34" s="273">
        <v>663</v>
      </c>
      <c r="F34" s="215"/>
      <c r="G34" s="229"/>
      <c r="H34" s="214"/>
      <c r="I34" s="216">
        <v>0</v>
      </c>
      <c r="J34" s="274">
        <v>663</v>
      </c>
      <c r="K34" s="25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</row>
    <row r="35" spans="1:912" ht="14.25" customHeight="1" x14ac:dyDescent="0.2">
      <c r="A35" s="397"/>
      <c r="B35" s="429"/>
      <c r="C35" s="393" t="s">
        <v>59</v>
      </c>
      <c r="D35" s="276">
        <v>780</v>
      </c>
      <c r="E35" s="276">
        <v>6373</v>
      </c>
      <c r="F35" s="276">
        <v>0</v>
      </c>
      <c r="G35" s="276">
        <v>0</v>
      </c>
      <c r="H35" s="276">
        <v>0</v>
      </c>
      <c r="I35" s="276">
        <v>20428</v>
      </c>
      <c r="J35" s="279">
        <v>26801</v>
      </c>
      <c r="K35" s="2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</row>
    <row r="36" spans="1:912" ht="14.25" customHeight="1" x14ac:dyDescent="0.2">
      <c r="A36" s="397"/>
      <c r="B36" s="427" t="s">
        <v>60</v>
      </c>
      <c r="C36" s="37" t="s">
        <v>111</v>
      </c>
      <c r="D36" s="269">
        <v>744</v>
      </c>
      <c r="E36" s="270">
        <v>13450</v>
      </c>
      <c r="F36" s="280">
        <v>0</v>
      </c>
      <c r="G36" s="281"/>
      <c r="H36" s="282"/>
      <c r="I36" s="216">
        <v>5416</v>
      </c>
      <c r="J36" s="271">
        <v>18866</v>
      </c>
      <c r="K36" s="254">
        <v>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</row>
    <row r="37" spans="1:912" s="42" customFormat="1" ht="12.95" customHeight="1" x14ac:dyDescent="0.2">
      <c r="A37" s="397"/>
      <c r="B37" s="430"/>
      <c r="C37" s="43" t="s">
        <v>61</v>
      </c>
      <c r="D37" s="272"/>
      <c r="E37" s="273">
        <v>0</v>
      </c>
      <c r="F37" s="273"/>
      <c r="G37" s="229">
        <v>1460</v>
      </c>
      <c r="H37" s="272"/>
      <c r="I37" s="216">
        <v>0</v>
      </c>
      <c r="J37" s="274">
        <v>1460</v>
      </c>
      <c r="K37" s="254"/>
      <c r="AIB37" s="49"/>
    </row>
    <row r="38" spans="1:912" ht="33.75" customHeight="1" x14ac:dyDescent="0.2">
      <c r="A38" s="397"/>
      <c r="B38" s="429"/>
      <c r="C38" s="166" t="s">
        <v>62</v>
      </c>
      <c r="D38" s="275">
        <v>744</v>
      </c>
      <c r="E38" s="276">
        <v>13450</v>
      </c>
      <c r="F38" s="276">
        <v>0</v>
      </c>
      <c r="G38" s="276">
        <v>1460</v>
      </c>
      <c r="H38" s="275">
        <v>0</v>
      </c>
      <c r="I38" s="278">
        <v>5416</v>
      </c>
      <c r="J38" s="279">
        <v>20326</v>
      </c>
      <c r="K38" s="25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</row>
    <row r="39" spans="1:912" ht="14.25" customHeight="1" x14ac:dyDescent="0.2">
      <c r="A39" s="397"/>
      <c r="B39" s="426" t="s">
        <v>63</v>
      </c>
      <c r="C39" s="426"/>
      <c r="D39" s="214">
        <v>1</v>
      </c>
      <c r="E39" s="215">
        <v>16</v>
      </c>
      <c r="F39" s="280"/>
      <c r="G39" s="280"/>
      <c r="H39" s="214"/>
      <c r="I39" s="216">
        <v>18</v>
      </c>
      <c r="J39" s="247">
        <v>34</v>
      </c>
      <c r="K39" s="253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</row>
    <row r="40" spans="1:912" ht="14.25" customHeight="1" x14ac:dyDescent="0.2">
      <c r="A40" s="397"/>
      <c r="B40" s="66" t="s">
        <v>94</v>
      </c>
      <c r="C40" s="66"/>
      <c r="D40" s="214">
        <v>227</v>
      </c>
      <c r="E40" s="215">
        <v>1892</v>
      </c>
      <c r="F40" s="215"/>
      <c r="G40" s="229"/>
      <c r="H40" s="214"/>
      <c r="I40" s="216">
        <v>1274</v>
      </c>
      <c r="J40" s="247">
        <v>3166</v>
      </c>
      <c r="K40" s="253">
        <v>4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</row>
    <row r="41" spans="1:912" ht="14.25" customHeight="1" x14ac:dyDescent="0.2">
      <c r="A41" s="397"/>
      <c r="B41" s="124" t="s">
        <v>64</v>
      </c>
      <c r="C41" s="124"/>
      <c r="D41" s="214">
        <v>384</v>
      </c>
      <c r="E41" s="215">
        <v>997</v>
      </c>
      <c r="F41" s="215"/>
      <c r="G41" s="229"/>
      <c r="H41" s="214"/>
      <c r="I41" s="216">
        <v>1047</v>
      </c>
      <c r="J41" s="247">
        <v>2044</v>
      </c>
      <c r="K41" s="253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</row>
    <row r="42" spans="1:912" ht="13.5" customHeight="1" x14ac:dyDescent="0.2">
      <c r="A42" s="397"/>
      <c r="B42" s="432" t="s">
        <v>101</v>
      </c>
      <c r="C42" s="432"/>
      <c r="D42" s="283">
        <v>7485</v>
      </c>
      <c r="E42" s="284"/>
      <c r="F42" s="284"/>
      <c r="G42" s="285"/>
      <c r="H42" s="283"/>
      <c r="I42" s="286">
        <v>19021.950539999998</v>
      </c>
      <c r="J42" s="287">
        <v>19021.951000000001</v>
      </c>
      <c r="K42" s="255">
        <v>5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</row>
    <row r="43" spans="1:912" ht="14.25" customHeight="1" x14ac:dyDescent="0.2">
      <c r="A43" s="397"/>
      <c r="B43" s="426" t="s">
        <v>65</v>
      </c>
      <c r="C43" s="12" t="s">
        <v>66</v>
      </c>
      <c r="D43" s="214">
        <v>19</v>
      </c>
      <c r="E43" s="215">
        <v>475</v>
      </c>
      <c r="F43" s="215"/>
      <c r="G43" s="229"/>
      <c r="H43" s="214"/>
      <c r="I43" s="216">
        <v>575</v>
      </c>
      <c r="J43" s="288">
        <v>1050</v>
      </c>
      <c r="K43" s="72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</row>
    <row r="44" spans="1:912" ht="14.25" customHeight="1" x14ac:dyDescent="0.2">
      <c r="A44" s="397"/>
      <c r="B44" s="426"/>
      <c r="C44" s="12" t="s">
        <v>67</v>
      </c>
      <c r="D44" s="214">
        <v>32</v>
      </c>
      <c r="E44" s="215">
        <v>494</v>
      </c>
      <c r="F44" s="215"/>
      <c r="G44" s="229"/>
      <c r="H44" s="214"/>
      <c r="I44" s="216">
        <v>759</v>
      </c>
      <c r="J44" s="247">
        <v>1253</v>
      </c>
      <c r="K44" s="72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</row>
    <row r="45" spans="1:912" ht="12.75" customHeight="1" x14ac:dyDescent="0.2">
      <c r="A45" s="397"/>
      <c r="B45" s="426"/>
      <c r="C45" s="34" t="s">
        <v>68</v>
      </c>
      <c r="D45" s="277">
        <v>51</v>
      </c>
      <c r="E45" s="289">
        <v>969</v>
      </c>
      <c r="F45" s="289">
        <v>0</v>
      </c>
      <c r="G45" s="289">
        <v>0</v>
      </c>
      <c r="H45" s="277">
        <v>0</v>
      </c>
      <c r="I45" s="290">
        <v>1334</v>
      </c>
      <c r="J45" s="291">
        <v>2303</v>
      </c>
      <c r="K45" s="7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</row>
    <row r="46" spans="1:912" ht="12.75" customHeight="1" thickBot="1" x14ac:dyDescent="0.25">
      <c r="A46" s="398"/>
      <c r="B46" s="411" t="s">
        <v>69</v>
      </c>
      <c r="C46" s="411"/>
      <c r="D46" s="337">
        <v>47673</v>
      </c>
      <c r="E46" s="337">
        <v>123718.33392999999</v>
      </c>
      <c r="F46" s="218">
        <v>0</v>
      </c>
      <c r="G46" s="337">
        <v>1460</v>
      </c>
      <c r="H46" s="217"/>
      <c r="I46" s="338">
        <v>304621.51059000002</v>
      </c>
      <c r="J46" s="339">
        <v>441825.85210999998</v>
      </c>
      <c r="K46" s="78"/>
      <c r="L46" s="89"/>
      <c r="M46" s="8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</row>
    <row r="47" spans="1:912" s="42" customFormat="1" ht="30" customHeight="1" thickBot="1" x14ac:dyDescent="0.25">
      <c r="A47" s="408" t="s">
        <v>70</v>
      </c>
      <c r="B47" s="421" t="s">
        <v>71</v>
      </c>
      <c r="C47" s="421"/>
      <c r="D47" s="221">
        <v>4</v>
      </c>
      <c r="E47" s="222">
        <v>123</v>
      </c>
      <c r="F47" s="222"/>
      <c r="G47" s="222"/>
      <c r="H47" s="324"/>
      <c r="I47" s="223"/>
      <c r="J47" s="369">
        <v>123</v>
      </c>
      <c r="K47" s="61"/>
      <c r="AIB47" s="50"/>
    </row>
    <row r="48" spans="1:912" s="42" customFormat="1" ht="27" customHeight="1" thickBot="1" x14ac:dyDescent="0.25">
      <c r="A48" s="408"/>
      <c r="B48" s="422" t="s">
        <v>72</v>
      </c>
      <c r="C48" s="422"/>
      <c r="D48" s="224">
        <v>44</v>
      </c>
      <c r="E48" s="225">
        <v>764</v>
      </c>
      <c r="F48" s="225"/>
      <c r="G48" s="225"/>
      <c r="H48" s="226"/>
      <c r="I48" s="227"/>
      <c r="J48" s="370">
        <v>764</v>
      </c>
      <c r="K48" s="61"/>
      <c r="AIB48" s="50"/>
    </row>
    <row r="49" spans="1:912" s="42" customFormat="1" ht="14.25" customHeight="1" thickBot="1" x14ac:dyDescent="0.25">
      <c r="A49" s="408"/>
      <c r="B49" s="422" t="s">
        <v>73</v>
      </c>
      <c r="C49" s="422"/>
      <c r="D49" s="224">
        <v>54</v>
      </c>
      <c r="E49" s="225">
        <v>784</v>
      </c>
      <c r="F49" s="225"/>
      <c r="G49" s="225"/>
      <c r="H49" s="226"/>
      <c r="I49" s="227">
        <v>97</v>
      </c>
      <c r="J49" s="370">
        <v>881</v>
      </c>
      <c r="K49" s="61"/>
      <c r="AIB49" s="50"/>
    </row>
    <row r="50" spans="1:912" s="42" customFormat="1" ht="14.25" customHeight="1" thickBot="1" x14ac:dyDescent="0.25">
      <c r="A50" s="408"/>
      <c r="B50" s="422" t="s">
        <v>74</v>
      </c>
      <c r="C50" s="422"/>
      <c r="D50" s="224">
        <v>73</v>
      </c>
      <c r="E50" s="225">
        <v>1126</v>
      </c>
      <c r="F50" s="225"/>
      <c r="G50" s="225"/>
      <c r="H50" s="226"/>
      <c r="I50" s="227"/>
      <c r="J50" s="370">
        <v>1126</v>
      </c>
      <c r="K50" s="61"/>
      <c r="AIB50" s="50"/>
    </row>
    <row r="51" spans="1:912" s="42" customFormat="1" ht="14.25" customHeight="1" thickBot="1" x14ac:dyDescent="0.25">
      <c r="A51" s="408"/>
      <c r="B51" s="422" t="s">
        <v>75</v>
      </c>
      <c r="C51" s="422"/>
      <c r="D51" s="224">
        <v>44</v>
      </c>
      <c r="E51" s="225">
        <v>66</v>
      </c>
      <c r="F51" s="225"/>
      <c r="G51" s="225"/>
      <c r="H51" s="226"/>
      <c r="I51" s="227"/>
      <c r="J51" s="370">
        <v>66</v>
      </c>
      <c r="K51" s="61"/>
      <c r="AIB51" s="50"/>
    </row>
    <row r="52" spans="1:912" s="42" customFormat="1" ht="12.75" customHeight="1" thickBot="1" x14ac:dyDescent="0.25">
      <c r="A52" s="408"/>
      <c r="B52" s="422" t="s">
        <v>76</v>
      </c>
      <c r="C52" s="422"/>
      <c r="D52" s="224">
        <v>14</v>
      </c>
      <c r="E52" s="225">
        <v>689</v>
      </c>
      <c r="F52" s="225"/>
      <c r="G52" s="225"/>
      <c r="H52" s="226"/>
      <c r="I52" s="227"/>
      <c r="J52" s="370">
        <v>689</v>
      </c>
      <c r="K52" s="61"/>
      <c r="AIB52" s="50"/>
    </row>
    <row r="53" spans="1:912" s="42" customFormat="1" ht="22.5" customHeight="1" thickBot="1" x14ac:dyDescent="0.25">
      <c r="A53" s="408"/>
      <c r="B53" s="422" t="s">
        <v>77</v>
      </c>
      <c r="C53" s="422"/>
      <c r="D53" s="224"/>
      <c r="E53" s="225"/>
      <c r="F53" s="225"/>
      <c r="G53" s="229">
        <v>1869</v>
      </c>
      <c r="H53" s="226"/>
      <c r="I53" s="227"/>
      <c r="J53" s="370">
        <v>1869</v>
      </c>
      <c r="K53" s="61"/>
      <c r="AIB53" s="50"/>
    </row>
    <row r="54" spans="1:912" ht="12.75" customHeight="1" thickBot="1" x14ac:dyDescent="0.25">
      <c r="A54" s="408"/>
      <c r="B54" s="411" t="s">
        <v>78</v>
      </c>
      <c r="C54" s="411"/>
      <c r="D54" s="218">
        <v>233</v>
      </c>
      <c r="E54" s="218">
        <v>3552</v>
      </c>
      <c r="F54" s="218">
        <v>0</v>
      </c>
      <c r="G54" s="218">
        <v>1869</v>
      </c>
      <c r="H54" s="217">
        <v>0</v>
      </c>
      <c r="I54" s="218">
        <v>97</v>
      </c>
      <c r="J54" s="263">
        <v>5518</v>
      </c>
      <c r="K54" s="73"/>
      <c r="L54" s="89"/>
      <c r="M54" s="89"/>
      <c r="N54" s="89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</row>
    <row r="55" spans="1:912" ht="12" customHeight="1" thickBot="1" x14ac:dyDescent="0.25">
      <c r="A55" s="408" t="s">
        <v>79</v>
      </c>
      <c r="B55" s="409" t="s">
        <v>80</v>
      </c>
      <c r="C55" s="409"/>
      <c r="D55" s="211"/>
      <c r="E55" s="212">
        <v>1200</v>
      </c>
      <c r="F55" s="212"/>
      <c r="G55" s="233"/>
      <c r="H55" s="212"/>
      <c r="I55" s="213"/>
      <c r="J55" s="247">
        <v>1200</v>
      </c>
      <c r="K55" s="7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</row>
    <row r="56" spans="1:912" s="65" customFormat="1" ht="12.75" customHeight="1" thickBot="1" x14ac:dyDescent="0.25">
      <c r="A56" s="408"/>
      <c r="B56" s="410" t="s">
        <v>81</v>
      </c>
      <c r="C56" s="410"/>
      <c r="D56" s="224"/>
      <c r="E56" s="225">
        <v>962</v>
      </c>
      <c r="F56" s="225"/>
      <c r="G56" s="229"/>
      <c r="H56" s="224"/>
      <c r="I56" s="227"/>
      <c r="J56" s="371">
        <v>962</v>
      </c>
      <c r="K56" s="61"/>
      <c r="AIB56" s="64"/>
    </row>
    <row r="57" spans="1:912" ht="12.75" customHeight="1" thickBot="1" x14ac:dyDescent="0.25">
      <c r="A57" s="408"/>
      <c r="B57" s="411" t="s">
        <v>82</v>
      </c>
      <c r="C57" s="411"/>
      <c r="D57" s="38"/>
      <c r="E57" s="39">
        <v>2162</v>
      </c>
      <c r="F57" s="39"/>
      <c r="G57" s="107"/>
      <c r="H57" s="38"/>
      <c r="I57" s="189"/>
      <c r="J57" s="195">
        <v>2162</v>
      </c>
      <c r="K57" s="73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</row>
    <row r="58" spans="1:912" ht="14.25" customHeight="1" thickBot="1" x14ac:dyDescent="0.25">
      <c r="A58" s="408" t="s">
        <v>83</v>
      </c>
      <c r="B58" s="409" t="s">
        <v>84</v>
      </c>
      <c r="C58" s="409"/>
      <c r="D58" s="9"/>
      <c r="E58" s="10"/>
      <c r="F58" s="212"/>
      <c r="G58" s="262">
        <v>1073</v>
      </c>
      <c r="H58" s="211"/>
      <c r="I58" s="213"/>
      <c r="J58" s="247">
        <v>1073</v>
      </c>
      <c r="K58" s="73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</row>
    <row r="59" spans="1:912" s="98" customFormat="1" ht="14.25" customHeight="1" thickBot="1" x14ac:dyDescent="0.25">
      <c r="A59" s="408"/>
      <c r="B59" s="410" t="s">
        <v>85</v>
      </c>
      <c r="C59" s="410"/>
      <c r="D59" s="214"/>
      <c r="E59" s="215"/>
      <c r="F59" s="235">
        <v>0</v>
      </c>
      <c r="G59" s="320">
        <v>1418</v>
      </c>
      <c r="H59" s="237"/>
      <c r="I59" s="238"/>
      <c r="J59" s="245">
        <v>1418</v>
      </c>
      <c r="K59" s="97"/>
      <c r="AIB59" s="99"/>
    </row>
    <row r="60" spans="1:912" ht="12.75" customHeight="1" thickBot="1" x14ac:dyDescent="0.25">
      <c r="A60" s="408"/>
      <c r="B60" s="412" t="s">
        <v>86</v>
      </c>
      <c r="C60" s="412"/>
      <c r="D60" s="214"/>
      <c r="E60" s="326"/>
      <c r="F60" s="215">
        <v>4886</v>
      </c>
      <c r="G60" s="240"/>
      <c r="H60" s="215"/>
      <c r="I60" s="216"/>
      <c r="J60" s="247">
        <v>4886</v>
      </c>
      <c r="K60" s="73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</row>
    <row r="61" spans="1:912" ht="12.75" customHeight="1" thickBot="1" x14ac:dyDescent="0.25">
      <c r="A61" s="408"/>
      <c r="B61" s="411" t="s">
        <v>87</v>
      </c>
      <c r="C61" s="411"/>
      <c r="D61" s="38"/>
      <c r="E61" s="39">
        <v>0</v>
      </c>
      <c r="F61" s="218">
        <v>4886</v>
      </c>
      <c r="G61" s="218">
        <v>2491</v>
      </c>
      <c r="H61" s="217">
        <v>0</v>
      </c>
      <c r="I61" s="231">
        <v>0</v>
      </c>
      <c r="J61" s="263">
        <v>7377</v>
      </c>
      <c r="K61" s="73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</row>
    <row r="62" spans="1:912" ht="12.75" customHeight="1" thickBot="1" x14ac:dyDescent="0.25">
      <c r="A62" s="413" t="s">
        <v>88</v>
      </c>
      <c r="B62" s="415" t="s">
        <v>89</v>
      </c>
      <c r="C62" s="415"/>
      <c r="D62" s="90">
        <v>51</v>
      </c>
      <c r="E62" s="91">
        <v>104</v>
      </c>
      <c r="F62" s="91"/>
      <c r="G62" s="100"/>
      <c r="H62" s="90"/>
      <c r="I62" s="111"/>
      <c r="J62" s="198">
        <v>104</v>
      </c>
      <c r="K62" s="73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</row>
    <row r="63" spans="1:912" ht="12" customHeight="1" thickBot="1" x14ac:dyDescent="0.25">
      <c r="A63" s="414"/>
      <c r="B63" s="418" t="s">
        <v>165</v>
      </c>
      <c r="C63" s="419"/>
      <c r="D63" s="45"/>
      <c r="E63" s="45"/>
      <c r="F63" s="45"/>
      <c r="G63" s="62">
        <v>12281</v>
      </c>
      <c r="H63" s="44"/>
      <c r="I63" s="47"/>
      <c r="J63" s="46">
        <v>12281</v>
      </c>
      <c r="K63" s="7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</row>
    <row r="64" spans="1:912" ht="12" customHeight="1" thickBot="1" x14ac:dyDescent="0.25">
      <c r="A64" s="414"/>
      <c r="B64" s="418" t="s">
        <v>164</v>
      </c>
      <c r="C64" s="419"/>
      <c r="D64" s="45"/>
      <c r="E64" s="45"/>
      <c r="F64" s="45"/>
      <c r="G64" s="62">
        <v>4360</v>
      </c>
      <c r="H64" s="44"/>
      <c r="I64" s="47"/>
      <c r="J64" s="46">
        <v>4360</v>
      </c>
      <c r="K64" s="73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</row>
    <row r="65" spans="1:912" ht="12" customHeight="1" thickBot="1" x14ac:dyDescent="0.25">
      <c r="A65" s="414"/>
      <c r="B65" s="418" t="s">
        <v>163</v>
      </c>
      <c r="C65" s="419"/>
      <c r="D65" s="45"/>
      <c r="E65" s="45"/>
      <c r="F65" s="45"/>
      <c r="G65" s="62">
        <v>22768</v>
      </c>
      <c r="H65" s="44"/>
      <c r="I65" s="47"/>
      <c r="J65" s="46">
        <v>22768</v>
      </c>
      <c r="K65" s="73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</row>
    <row r="66" spans="1:912" ht="12" customHeight="1" thickBot="1" x14ac:dyDescent="0.25">
      <c r="A66" s="414"/>
      <c r="B66" s="418" t="s">
        <v>170</v>
      </c>
      <c r="C66" s="420"/>
      <c r="D66" s="45"/>
      <c r="E66" s="45"/>
      <c r="F66" s="45"/>
      <c r="G66" s="62">
        <v>4205</v>
      </c>
      <c r="H66" s="44"/>
      <c r="I66" s="47"/>
      <c r="J66" s="46">
        <v>4205</v>
      </c>
      <c r="K66" s="73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</row>
    <row r="67" spans="1:912" s="42" customFormat="1" ht="12" customHeight="1" thickBot="1" x14ac:dyDescent="0.25">
      <c r="A67" s="414"/>
      <c r="B67" s="416" t="s">
        <v>90</v>
      </c>
      <c r="C67" s="417"/>
      <c r="D67" s="45"/>
      <c r="E67" s="45">
        <v>172646</v>
      </c>
      <c r="F67" s="45"/>
      <c r="G67" s="62"/>
      <c r="H67" s="44"/>
      <c r="I67" s="47"/>
      <c r="J67" s="46">
        <v>172646</v>
      </c>
      <c r="K67" s="73"/>
      <c r="AIB67" s="49"/>
    </row>
    <row r="68" spans="1:912" ht="12.75" customHeight="1" thickBot="1" x14ac:dyDescent="0.25">
      <c r="A68" s="414"/>
      <c r="B68" s="418" t="s">
        <v>91</v>
      </c>
      <c r="C68" s="418"/>
      <c r="D68" s="44"/>
      <c r="E68" s="45">
        <v>6933</v>
      </c>
      <c r="F68" s="45"/>
      <c r="G68" s="62"/>
      <c r="H68" s="44"/>
      <c r="I68" s="47"/>
      <c r="J68" s="46">
        <v>6933</v>
      </c>
      <c r="K68" s="73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</row>
    <row r="69" spans="1:912" ht="12.75" customHeight="1" thickBot="1" x14ac:dyDescent="0.25">
      <c r="A69" s="414"/>
      <c r="B69" s="411" t="s">
        <v>92</v>
      </c>
      <c r="C69" s="411"/>
      <c r="D69" s="38"/>
      <c r="E69" s="39">
        <v>179683</v>
      </c>
      <c r="F69" s="39">
        <v>0</v>
      </c>
      <c r="G69" s="39">
        <v>43614</v>
      </c>
      <c r="H69" s="38">
        <v>0</v>
      </c>
      <c r="I69" s="189">
        <v>0</v>
      </c>
      <c r="J69" s="195">
        <v>223297</v>
      </c>
      <c r="K69" s="73"/>
      <c r="L69" s="89"/>
      <c r="M69" s="8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</row>
    <row r="70" spans="1:912" ht="22.9" customHeight="1" x14ac:dyDescent="0.2">
      <c r="A70" s="396" t="s">
        <v>112</v>
      </c>
      <c r="B70" s="161" t="s">
        <v>123</v>
      </c>
      <c r="C70" s="161"/>
      <c r="D70" s="162">
        <v>102</v>
      </c>
      <c r="E70" s="100">
        <v>3189</v>
      </c>
      <c r="F70" s="100"/>
      <c r="G70" s="100"/>
      <c r="H70" s="162"/>
      <c r="I70" s="197"/>
      <c r="J70" s="163">
        <v>3189</v>
      </c>
      <c r="K70" s="73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</row>
    <row r="71" spans="1:912" ht="34.15" customHeight="1" x14ac:dyDescent="0.2">
      <c r="A71" s="397"/>
      <c r="B71" s="155" t="s">
        <v>113</v>
      </c>
      <c r="C71" s="155"/>
      <c r="D71" s="158">
        <v>8</v>
      </c>
      <c r="E71" s="62">
        <v>53</v>
      </c>
      <c r="F71" s="62"/>
      <c r="G71" s="62"/>
      <c r="H71" s="158"/>
      <c r="I71" s="63"/>
      <c r="J71" s="157">
        <v>53</v>
      </c>
      <c r="K71" s="73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</row>
    <row r="72" spans="1:912" ht="36" x14ac:dyDescent="0.2">
      <c r="A72" s="397"/>
      <c r="B72" s="159" t="s">
        <v>114</v>
      </c>
      <c r="C72" s="155"/>
      <c r="D72" s="158">
        <v>221</v>
      </c>
      <c r="E72" s="62">
        <v>2462</v>
      </c>
      <c r="F72" s="62"/>
      <c r="G72" s="62"/>
      <c r="H72" s="158"/>
      <c r="I72" s="63"/>
      <c r="J72" s="157">
        <v>2462</v>
      </c>
      <c r="K72" s="73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</row>
    <row r="73" spans="1:912" ht="24" x14ac:dyDescent="0.2">
      <c r="A73" s="397"/>
      <c r="B73" s="159" t="s">
        <v>124</v>
      </c>
      <c r="C73" s="155"/>
      <c r="D73" s="305"/>
      <c r="E73" s="306">
        <v>9544</v>
      </c>
      <c r="F73" s="304"/>
      <c r="G73" s="62">
        <v>88</v>
      </c>
      <c r="H73" s="158"/>
      <c r="I73" s="63">
        <v>9790</v>
      </c>
      <c r="J73" s="157">
        <v>19422</v>
      </c>
      <c r="K73" s="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</row>
    <row r="74" spans="1:912" ht="24" x14ac:dyDescent="0.2">
      <c r="A74" s="397"/>
      <c r="B74" s="159" t="s">
        <v>125</v>
      </c>
      <c r="C74" s="155"/>
      <c r="D74" s="158">
        <v>99</v>
      </c>
      <c r="E74" s="62">
        <v>2462</v>
      </c>
      <c r="F74" s="62"/>
      <c r="G74" s="62"/>
      <c r="H74" s="158"/>
      <c r="I74" s="63"/>
      <c r="J74" s="157">
        <v>2462</v>
      </c>
      <c r="K74" s="73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</row>
    <row r="75" spans="1:912" ht="13.15" customHeight="1" x14ac:dyDescent="0.2">
      <c r="A75" s="397"/>
      <c r="B75" s="366" t="s">
        <v>115</v>
      </c>
      <c r="C75" s="155"/>
      <c r="D75" s="158">
        <v>43</v>
      </c>
      <c r="E75" s="62">
        <v>1882</v>
      </c>
      <c r="F75" s="62"/>
      <c r="G75" s="62"/>
      <c r="H75" s="158"/>
      <c r="I75" s="63"/>
      <c r="J75" s="157">
        <v>1882</v>
      </c>
      <c r="K75" s="73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</row>
    <row r="76" spans="1:912" ht="13.9" customHeight="1" x14ac:dyDescent="0.2">
      <c r="A76" s="397"/>
      <c r="B76" s="159" t="s">
        <v>116</v>
      </c>
      <c r="C76" s="160"/>
      <c r="D76" s="214">
        <v>4</v>
      </c>
      <c r="E76" s="215">
        <v>271</v>
      </c>
      <c r="F76" s="235"/>
      <c r="G76" s="62"/>
      <c r="H76" s="158"/>
      <c r="I76" s="63"/>
      <c r="J76" s="157">
        <v>271</v>
      </c>
      <c r="K76" s="73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</row>
    <row r="77" spans="1:912" x14ac:dyDescent="0.2">
      <c r="A77" s="397"/>
      <c r="B77" s="159" t="s">
        <v>117</v>
      </c>
      <c r="C77" s="155"/>
      <c r="D77" s="158">
        <v>133</v>
      </c>
      <c r="E77" s="62">
        <v>1541</v>
      </c>
      <c r="F77" s="62"/>
      <c r="G77" s="62"/>
      <c r="H77" s="158"/>
      <c r="I77" s="63"/>
      <c r="J77" s="157">
        <v>1541</v>
      </c>
      <c r="K77" s="73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</row>
    <row r="78" spans="1:912" ht="24" x14ac:dyDescent="0.2">
      <c r="A78" s="397"/>
      <c r="B78" s="366" t="s">
        <v>168</v>
      </c>
      <c r="C78" s="155"/>
      <c r="D78" s="158">
        <v>64</v>
      </c>
      <c r="E78" s="62">
        <v>11712</v>
      </c>
      <c r="F78" s="62"/>
      <c r="G78" s="62"/>
      <c r="H78" s="158"/>
      <c r="I78" s="63"/>
      <c r="J78" s="157">
        <v>11712</v>
      </c>
      <c r="K78" s="73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</row>
    <row r="79" spans="1:912" x14ac:dyDescent="0.2">
      <c r="A79" s="397"/>
      <c r="B79" s="159" t="s">
        <v>118</v>
      </c>
      <c r="C79" s="160"/>
      <c r="D79" s="158"/>
      <c r="E79" s="62">
        <v>104</v>
      </c>
      <c r="F79" s="62"/>
      <c r="G79" s="62"/>
      <c r="H79" s="158"/>
      <c r="I79" s="63"/>
      <c r="J79" s="157">
        <v>104</v>
      </c>
      <c r="K79" s="73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</row>
    <row r="80" spans="1:912" ht="24" x14ac:dyDescent="0.2">
      <c r="A80" s="397"/>
      <c r="B80" s="159" t="s">
        <v>119</v>
      </c>
      <c r="C80" s="155"/>
      <c r="D80" s="158"/>
      <c r="E80" s="62">
        <v>2030</v>
      </c>
      <c r="F80" s="62"/>
      <c r="G80" s="62"/>
      <c r="H80" s="158"/>
      <c r="I80" s="63"/>
      <c r="J80" s="157">
        <v>2030</v>
      </c>
      <c r="K80" s="73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</row>
    <row r="81" spans="1:912" ht="36" x14ac:dyDescent="0.2">
      <c r="A81" s="397"/>
      <c r="B81" s="159" t="s">
        <v>120</v>
      </c>
      <c r="C81" s="155"/>
      <c r="D81" s="158"/>
      <c r="E81" s="62">
        <v>2148</v>
      </c>
      <c r="F81" s="62"/>
      <c r="G81" s="62"/>
      <c r="H81" s="158"/>
      <c r="I81" s="63"/>
      <c r="J81" s="157">
        <v>2148</v>
      </c>
      <c r="K81" s="73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</row>
    <row r="82" spans="1:912" ht="24" x14ac:dyDescent="0.2">
      <c r="A82" s="397"/>
      <c r="B82" s="159" t="s">
        <v>121</v>
      </c>
      <c r="C82" s="155"/>
      <c r="D82" s="158"/>
      <c r="E82" s="62">
        <v>8779</v>
      </c>
      <c r="F82" s="62"/>
      <c r="G82" s="62"/>
      <c r="H82" s="158"/>
      <c r="I82" s="63"/>
      <c r="J82" s="157">
        <v>8779</v>
      </c>
      <c r="K82" s="73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</row>
    <row r="83" spans="1:912" ht="24" x14ac:dyDescent="0.2">
      <c r="A83" s="397"/>
      <c r="B83" s="159" t="s">
        <v>84</v>
      </c>
      <c r="C83" s="160"/>
      <c r="D83" s="158"/>
      <c r="E83" s="62">
        <v>1073</v>
      </c>
      <c r="F83" s="62"/>
      <c r="G83" s="62"/>
      <c r="H83" s="158"/>
      <c r="I83" s="63"/>
      <c r="J83" s="157">
        <v>1073</v>
      </c>
      <c r="K83" s="7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</row>
    <row r="84" spans="1:912" ht="14.25" thickBot="1" x14ac:dyDescent="0.25">
      <c r="A84" s="398"/>
      <c r="B84" s="395" t="s">
        <v>122</v>
      </c>
      <c r="C84" s="395"/>
      <c r="D84" s="164"/>
      <c r="E84" s="165">
        <v>47250</v>
      </c>
      <c r="F84" s="165"/>
      <c r="G84" s="165">
        <v>88</v>
      </c>
      <c r="H84" s="164"/>
      <c r="I84" s="165">
        <v>9790</v>
      </c>
      <c r="J84" s="372">
        <v>57128</v>
      </c>
      <c r="K84" s="254">
        <v>3</v>
      </c>
      <c r="L84" s="89"/>
      <c r="M84" s="89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</row>
    <row r="85" spans="1:912" ht="12.75" customHeight="1" thickBot="1" x14ac:dyDescent="0.25">
      <c r="A85" s="407" t="s">
        <v>93</v>
      </c>
      <c r="B85" s="407"/>
      <c r="C85" s="407"/>
      <c r="D85" s="40"/>
      <c r="E85" s="41">
        <v>356365.33392999996</v>
      </c>
      <c r="F85" s="41">
        <v>4886</v>
      </c>
      <c r="G85" s="41">
        <v>49522</v>
      </c>
      <c r="H85" s="41">
        <v>900726.054</v>
      </c>
      <c r="I85" s="41">
        <v>314508.51059000002</v>
      </c>
      <c r="J85" s="152">
        <v>1638034</v>
      </c>
      <c r="K85" s="254">
        <v>6</v>
      </c>
      <c r="L85" s="89"/>
      <c r="M85" s="89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</row>
    <row r="86" spans="1:912" s="57" customFormat="1" x14ac:dyDescent="0.2">
      <c r="A86" s="52"/>
      <c r="B86" s="252" t="s">
        <v>153</v>
      </c>
      <c r="C86" s="52"/>
      <c r="D86" s="52"/>
      <c r="E86" s="52"/>
      <c r="F86" s="52"/>
      <c r="G86" s="105"/>
      <c r="H86" s="52"/>
      <c r="I86" s="383"/>
      <c r="J86" s="52"/>
      <c r="K86" s="77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8"/>
      <c r="IP86" s="58"/>
      <c r="IQ86" s="58"/>
      <c r="IR86" s="58"/>
      <c r="IS86" s="58"/>
      <c r="IT86" s="58"/>
      <c r="IU86" s="58"/>
      <c r="IV86" s="58"/>
      <c r="IW86" s="58"/>
      <c r="IX86" s="58"/>
      <c r="IY86" s="58"/>
      <c r="IZ86" s="58"/>
      <c r="JA86" s="58"/>
      <c r="JB86" s="58"/>
      <c r="JC86" s="58"/>
      <c r="JD86" s="58"/>
      <c r="JE86" s="58"/>
      <c r="JF86" s="58"/>
      <c r="JG86" s="58"/>
      <c r="JH86" s="58"/>
      <c r="JI86" s="58"/>
      <c r="JJ86" s="58"/>
      <c r="JK86" s="58"/>
      <c r="JL86" s="58"/>
      <c r="JM86" s="58"/>
      <c r="JN86" s="58"/>
      <c r="JO86" s="58"/>
      <c r="JP86" s="58"/>
      <c r="JQ86" s="58"/>
      <c r="JR86" s="58"/>
      <c r="JS86" s="58"/>
      <c r="JT86" s="58"/>
      <c r="JU86" s="58"/>
      <c r="JV86" s="58"/>
      <c r="JW86" s="58"/>
      <c r="JX86" s="58"/>
      <c r="JY86" s="58"/>
      <c r="JZ86" s="58"/>
      <c r="KA86" s="58"/>
      <c r="KB86" s="58"/>
      <c r="KC86" s="58"/>
      <c r="KD86" s="58"/>
      <c r="KE86" s="58"/>
      <c r="KF86" s="58"/>
      <c r="KG86" s="58"/>
      <c r="KH86" s="58"/>
      <c r="KI86" s="58"/>
      <c r="KJ86" s="58"/>
      <c r="KK86" s="58"/>
      <c r="KL86" s="58"/>
      <c r="KM86" s="58"/>
      <c r="KN86" s="58"/>
      <c r="KO86" s="58"/>
      <c r="KP86" s="58"/>
      <c r="KQ86" s="58"/>
      <c r="KR86" s="58"/>
      <c r="KS86" s="58"/>
      <c r="KT86" s="58"/>
      <c r="KU86" s="58"/>
      <c r="KV86" s="58"/>
      <c r="KW86" s="58"/>
      <c r="KX86" s="58"/>
      <c r="KY86" s="58"/>
      <c r="KZ86" s="58"/>
      <c r="LA86" s="58"/>
      <c r="LB86" s="58"/>
      <c r="LC86" s="58"/>
      <c r="LD86" s="58"/>
      <c r="LE86" s="58"/>
      <c r="LF86" s="58"/>
      <c r="LG86" s="58"/>
      <c r="LH86" s="58"/>
      <c r="LI86" s="58"/>
      <c r="LJ86" s="58"/>
      <c r="LK86" s="58"/>
      <c r="LL86" s="58"/>
      <c r="LM86" s="58"/>
      <c r="LN86" s="58"/>
      <c r="LO86" s="58"/>
      <c r="LP86" s="58"/>
      <c r="LQ86" s="58"/>
      <c r="LR86" s="58"/>
      <c r="LS86" s="58"/>
      <c r="LT86" s="58"/>
      <c r="LU86" s="58"/>
      <c r="LV86" s="58"/>
      <c r="LW86" s="58"/>
      <c r="LX86" s="58"/>
      <c r="LY86" s="58"/>
      <c r="LZ86" s="58"/>
      <c r="MA86" s="58"/>
      <c r="MB86" s="58"/>
      <c r="MC86" s="58"/>
      <c r="MD86" s="58"/>
      <c r="ME86" s="58"/>
      <c r="MF86" s="58"/>
      <c r="MG86" s="58"/>
      <c r="MH86" s="58"/>
      <c r="MI86" s="58"/>
      <c r="MJ86" s="58"/>
      <c r="MK86" s="58"/>
      <c r="ML86" s="58"/>
      <c r="MM86" s="58"/>
      <c r="MN86" s="58"/>
      <c r="MO86" s="58"/>
      <c r="MP86" s="58"/>
      <c r="MQ86" s="58"/>
      <c r="MR86" s="58"/>
      <c r="MS86" s="58"/>
      <c r="MT86" s="58"/>
      <c r="MU86" s="58"/>
      <c r="MV86" s="58"/>
      <c r="MW86" s="58"/>
      <c r="MX86" s="58"/>
      <c r="MY86" s="58"/>
      <c r="MZ86" s="58"/>
      <c r="NA86" s="58"/>
      <c r="NB86" s="58"/>
      <c r="NC86" s="58"/>
      <c r="ND86" s="58"/>
      <c r="NE86" s="58"/>
      <c r="NF86" s="58"/>
      <c r="NG86" s="58"/>
      <c r="NH86" s="58"/>
      <c r="NI86" s="58"/>
      <c r="NJ86" s="58"/>
      <c r="NK86" s="58"/>
      <c r="NL86" s="58"/>
      <c r="NM86" s="58"/>
      <c r="NN86" s="58"/>
      <c r="NO86" s="58"/>
      <c r="NP86" s="58"/>
      <c r="NQ86" s="58"/>
      <c r="NR86" s="58"/>
      <c r="NS86" s="58"/>
      <c r="NT86" s="58"/>
      <c r="NU86" s="58"/>
      <c r="NV86" s="58"/>
      <c r="NW86" s="58"/>
      <c r="NX86" s="58"/>
      <c r="NY86" s="58"/>
      <c r="NZ86" s="58"/>
      <c r="OA86" s="58"/>
      <c r="OB86" s="58"/>
      <c r="OC86" s="58"/>
      <c r="OD86" s="58"/>
      <c r="OE86" s="58"/>
      <c r="OF86" s="58"/>
      <c r="OG86" s="58"/>
      <c r="OH86" s="58"/>
      <c r="OI86" s="58"/>
      <c r="OJ86" s="58"/>
      <c r="OK86" s="58"/>
      <c r="OL86" s="58"/>
      <c r="OM86" s="58"/>
      <c r="ON86" s="58"/>
      <c r="OO86" s="58"/>
      <c r="OP86" s="58"/>
      <c r="OQ86" s="58"/>
      <c r="OR86" s="58"/>
      <c r="OS86" s="58"/>
      <c r="OT86" s="58"/>
      <c r="OU86" s="58"/>
      <c r="OV86" s="58"/>
      <c r="OW86" s="58"/>
      <c r="OX86" s="58"/>
      <c r="OY86" s="58"/>
      <c r="OZ86" s="58"/>
      <c r="PA86" s="58"/>
      <c r="PB86" s="58"/>
      <c r="PC86" s="58"/>
      <c r="PD86" s="58"/>
      <c r="PE86" s="58"/>
      <c r="PF86" s="58"/>
      <c r="PG86" s="58"/>
      <c r="PH86" s="58"/>
      <c r="PI86" s="58"/>
      <c r="PJ86" s="58"/>
      <c r="PK86" s="58"/>
      <c r="PL86" s="58"/>
      <c r="PM86" s="58"/>
      <c r="PN86" s="58"/>
      <c r="PO86" s="58"/>
      <c r="PP86" s="58"/>
      <c r="PQ86" s="58"/>
      <c r="PR86" s="58"/>
      <c r="PS86" s="58"/>
      <c r="PT86" s="58"/>
      <c r="PU86" s="58"/>
      <c r="PV86" s="58"/>
      <c r="PW86" s="58"/>
      <c r="PX86" s="58"/>
      <c r="PY86" s="58"/>
      <c r="PZ86" s="58"/>
      <c r="QA86" s="58"/>
      <c r="QB86" s="58"/>
      <c r="QC86" s="58"/>
      <c r="QD86" s="58"/>
      <c r="QE86" s="58"/>
      <c r="QF86" s="58"/>
      <c r="QG86" s="58"/>
      <c r="QH86" s="58"/>
      <c r="QI86" s="58"/>
      <c r="QJ86" s="58"/>
      <c r="QK86" s="58"/>
      <c r="QL86" s="58"/>
      <c r="QM86" s="58"/>
      <c r="QN86" s="58"/>
      <c r="QO86" s="58"/>
      <c r="QP86" s="58"/>
      <c r="QQ86" s="58"/>
      <c r="QR86" s="58"/>
      <c r="QS86" s="58"/>
      <c r="QT86" s="58"/>
      <c r="QU86" s="58"/>
      <c r="QV86" s="58"/>
      <c r="QW86" s="58"/>
      <c r="QX86" s="58"/>
      <c r="QY86" s="58"/>
      <c r="QZ86" s="58"/>
      <c r="RA86" s="58"/>
      <c r="RB86" s="58"/>
      <c r="RC86" s="58"/>
      <c r="RD86" s="58"/>
      <c r="RE86" s="58"/>
      <c r="RF86" s="58"/>
      <c r="RG86" s="58"/>
      <c r="RH86" s="58"/>
      <c r="RI86" s="58"/>
      <c r="RJ86" s="58"/>
      <c r="RK86" s="58"/>
      <c r="RL86" s="58"/>
      <c r="RM86" s="58"/>
      <c r="RN86" s="58"/>
      <c r="RO86" s="58"/>
      <c r="RP86" s="58"/>
      <c r="RQ86" s="58"/>
      <c r="RR86" s="58"/>
      <c r="RS86" s="58"/>
      <c r="RT86" s="58"/>
      <c r="RU86" s="58"/>
      <c r="RV86" s="58"/>
      <c r="RW86" s="58"/>
      <c r="RX86" s="58"/>
      <c r="RY86" s="58"/>
      <c r="RZ86" s="58"/>
      <c r="SA86" s="58"/>
      <c r="SB86" s="58"/>
      <c r="SC86" s="58"/>
      <c r="SD86" s="58"/>
      <c r="SE86" s="58"/>
      <c r="SF86" s="58"/>
      <c r="SG86" s="58"/>
      <c r="SH86" s="58"/>
      <c r="SI86" s="58"/>
      <c r="SJ86" s="58"/>
      <c r="SK86" s="58"/>
      <c r="SL86" s="58"/>
      <c r="SM86" s="58"/>
      <c r="SN86" s="58"/>
      <c r="SO86" s="58"/>
      <c r="SP86" s="58"/>
      <c r="SQ86" s="58"/>
      <c r="SR86" s="58"/>
      <c r="SS86" s="58"/>
      <c r="ST86" s="58"/>
      <c r="SU86" s="58"/>
      <c r="SV86" s="58"/>
      <c r="SW86" s="58"/>
      <c r="SX86" s="58"/>
      <c r="SY86" s="58"/>
      <c r="SZ86" s="58"/>
      <c r="TA86" s="58"/>
      <c r="TB86" s="58"/>
      <c r="TC86" s="58"/>
      <c r="TD86" s="58"/>
      <c r="TE86" s="58"/>
      <c r="TF86" s="58"/>
      <c r="TG86" s="58"/>
      <c r="TH86" s="58"/>
      <c r="TI86" s="58"/>
      <c r="TJ86" s="58"/>
      <c r="TK86" s="58"/>
      <c r="TL86" s="58"/>
      <c r="TM86" s="58"/>
      <c r="TN86" s="58"/>
      <c r="TO86" s="58"/>
      <c r="TP86" s="58"/>
      <c r="TQ86" s="58"/>
      <c r="TR86" s="58"/>
      <c r="TS86" s="58"/>
      <c r="TT86" s="58"/>
      <c r="TU86" s="58"/>
      <c r="TV86" s="58"/>
      <c r="TW86" s="58"/>
      <c r="TX86" s="58"/>
      <c r="TY86" s="58"/>
      <c r="TZ86" s="58"/>
      <c r="UA86" s="58"/>
      <c r="UB86" s="58"/>
      <c r="UC86" s="58"/>
      <c r="UD86" s="58"/>
      <c r="UE86" s="58"/>
      <c r="UF86" s="58"/>
      <c r="UG86" s="58"/>
      <c r="UH86" s="58"/>
      <c r="UI86" s="58"/>
      <c r="UJ86" s="58"/>
      <c r="UK86" s="58"/>
      <c r="UL86" s="58"/>
      <c r="UM86" s="58"/>
      <c r="UN86" s="58"/>
      <c r="UO86" s="58"/>
      <c r="UP86" s="58"/>
      <c r="UQ86" s="58"/>
      <c r="UR86" s="58"/>
      <c r="US86" s="58"/>
      <c r="UT86" s="58"/>
      <c r="UU86" s="58"/>
      <c r="UV86" s="58"/>
      <c r="UW86" s="58"/>
      <c r="UX86" s="58"/>
      <c r="UY86" s="58"/>
      <c r="UZ86" s="58"/>
      <c r="VA86" s="58"/>
      <c r="VB86" s="58"/>
      <c r="VC86" s="58"/>
      <c r="VD86" s="58"/>
      <c r="VE86" s="58"/>
      <c r="VF86" s="58"/>
      <c r="VG86" s="58"/>
      <c r="VH86" s="58"/>
      <c r="VI86" s="58"/>
      <c r="VJ86" s="58"/>
      <c r="VK86" s="58"/>
      <c r="VL86" s="58"/>
      <c r="VM86" s="58"/>
      <c r="VN86" s="58"/>
      <c r="VO86" s="58"/>
      <c r="VP86" s="58"/>
      <c r="VQ86" s="58"/>
      <c r="VR86" s="58"/>
      <c r="VS86" s="58"/>
      <c r="VT86" s="58"/>
      <c r="VU86" s="58"/>
      <c r="VV86" s="58"/>
      <c r="VW86" s="58"/>
      <c r="VX86" s="58"/>
      <c r="VY86" s="58"/>
      <c r="VZ86" s="58"/>
      <c r="WA86" s="58"/>
      <c r="WB86" s="58"/>
      <c r="WC86" s="58"/>
      <c r="WD86" s="58"/>
      <c r="WE86" s="58"/>
      <c r="WF86" s="58"/>
      <c r="WG86" s="58"/>
      <c r="WH86" s="58"/>
      <c r="WI86" s="58"/>
      <c r="WJ86" s="58"/>
      <c r="WK86" s="58"/>
      <c r="WL86" s="58"/>
      <c r="WM86" s="58"/>
      <c r="WN86" s="58"/>
      <c r="WO86" s="58"/>
      <c r="WP86" s="58"/>
      <c r="WQ86" s="58"/>
      <c r="WR86" s="58"/>
      <c r="WS86" s="58"/>
      <c r="WT86" s="58"/>
      <c r="WU86" s="58"/>
      <c r="WV86" s="58"/>
      <c r="WW86" s="58"/>
      <c r="WX86" s="58"/>
      <c r="WY86" s="58"/>
      <c r="WZ86" s="58"/>
      <c r="XA86" s="58"/>
      <c r="XB86" s="58"/>
      <c r="XC86" s="58"/>
      <c r="XD86" s="58"/>
      <c r="XE86" s="58"/>
      <c r="XF86" s="58"/>
      <c r="XG86" s="58"/>
      <c r="XH86" s="58"/>
      <c r="XI86" s="58"/>
      <c r="XJ86" s="58"/>
      <c r="XK86" s="58"/>
      <c r="XL86" s="58"/>
      <c r="XM86" s="58"/>
      <c r="XN86" s="58"/>
      <c r="XO86" s="58"/>
      <c r="XP86" s="58"/>
      <c r="XQ86" s="58"/>
      <c r="XR86" s="58"/>
      <c r="XS86" s="58"/>
      <c r="XT86" s="58"/>
      <c r="XU86" s="58"/>
      <c r="XV86" s="58"/>
      <c r="XW86" s="58"/>
      <c r="XX86" s="58"/>
      <c r="XY86" s="58"/>
      <c r="XZ86" s="58"/>
      <c r="YA86" s="58"/>
      <c r="YB86" s="58"/>
      <c r="YC86" s="58"/>
      <c r="YD86" s="58"/>
      <c r="YE86" s="58"/>
      <c r="YF86" s="58"/>
      <c r="YG86" s="58"/>
      <c r="YH86" s="58"/>
      <c r="YI86" s="58"/>
      <c r="YJ86" s="58"/>
      <c r="YK86" s="58"/>
      <c r="YL86" s="58"/>
      <c r="YM86" s="58"/>
      <c r="YN86" s="58"/>
      <c r="YO86" s="58"/>
      <c r="YP86" s="58"/>
      <c r="YQ86" s="58"/>
      <c r="YR86" s="58"/>
      <c r="YS86" s="58"/>
      <c r="YT86" s="58"/>
      <c r="YU86" s="58"/>
      <c r="YV86" s="58"/>
      <c r="YW86" s="58"/>
      <c r="YX86" s="58"/>
      <c r="YY86" s="58"/>
      <c r="YZ86" s="58"/>
      <c r="ZA86" s="58"/>
      <c r="ZB86" s="58"/>
      <c r="ZC86" s="58"/>
      <c r="ZD86" s="58"/>
      <c r="ZE86" s="58"/>
      <c r="ZF86" s="58"/>
      <c r="ZG86" s="58"/>
      <c r="ZH86" s="58"/>
      <c r="ZI86" s="58"/>
      <c r="ZJ86" s="58"/>
      <c r="ZK86" s="58"/>
      <c r="ZL86" s="58"/>
      <c r="ZM86" s="58"/>
      <c r="ZN86" s="58"/>
      <c r="ZO86" s="58"/>
      <c r="ZP86" s="58"/>
      <c r="ZQ86" s="58"/>
      <c r="ZR86" s="58"/>
      <c r="ZS86" s="58"/>
      <c r="ZT86" s="58"/>
      <c r="ZU86" s="58"/>
      <c r="ZV86" s="58"/>
      <c r="ZW86" s="58"/>
      <c r="ZX86" s="58"/>
      <c r="ZY86" s="58"/>
      <c r="ZZ86" s="58"/>
      <c r="AAA86" s="58"/>
      <c r="AAB86" s="58"/>
      <c r="AAC86" s="58"/>
      <c r="AAD86" s="58"/>
      <c r="AAE86" s="58"/>
      <c r="AAF86" s="58"/>
      <c r="AAG86" s="58"/>
      <c r="AAH86" s="58"/>
      <c r="AAI86" s="58"/>
      <c r="AAJ86" s="58"/>
      <c r="AAK86" s="58"/>
      <c r="AAL86" s="58"/>
      <c r="AAM86" s="58"/>
      <c r="AAN86" s="58"/>
      <c r="AAO86" s="58"/>
      <c r="AAP86" s="58"/>
      <c r="AAQ86" s="58"/>
      <c r="AAR86" s="58"/>
      <c r="AAS86" s="58"/>
      <c r="AAT86" s="58"/>
      <c r="AAU86" s="58"/>
      <c r="AAV86" s="58"/>
      <c r="AAW86" s="58"/>
      <c r="AAX86" s="58"/>
      <c r="AAY86" s="58"/>
      <c r="AAZ86" s="58"/>
      <c r="ABA86" s="58"/>
      <c r="ABB86" s="58"/>
      <c r="ABC86" s="58"/>
      <c r="ABD86" s="58"/>
      <c r="ABE86" s="58"/>
      <c r="ABF86" s="58"/>
      <c r="ABG86" s="58"/>
      <c r="ABH86" s="58"/>
      <c r="ABI86" s="58"/>
      <c r="ABJ86" s="58"/>
      <c r="ABK86" s="58"/>
      <c r="ABL86" s="58"/>
      <c r="ABM86" s="58"/>
      <c r="ABN86" s="58"/>
      <c r="ABO86" s="58"/>
      <c r="ABP86" s="58"/>
      <c r="ABQ86" s="58"/>
      <c r="ABR86" s="58"/>
      <c r="ABS86" s="58"/>
      <c r="ABT86" s="58"/>
      <c r="ABU86" s="58"/>
      <c r="ABV86" s="58"/>
      <c r="ABW86" s="58"/>
      <c r="ABX86" s="58"/>
      <c r="ABY86" s="58"/>
      <c r="ABZ86" s="58"/>
      <c r="ACA86" s="58"/>
      <c r="ACB86" s="58"/>
      <c r="ACC86" s="58"/>
      <c r="ACD86" s="58"/>
      <c r="ACE86" s="58"/>
      <c r="ACF86" s="58"/>
      <c r="ACG86" s="58"/>
      <c r="ACH86" s="58"/>
      <c r="ACI86" s="58"/>
      <c r="ACJ86" s="58"/>
      <c r="ACK86" s="58"/>
      <c r="ACL86" s="58"/>
      <c r="ACM86" s="58"/>
      <c r="ACN86" s="58"/>
      <c r="ACO86" s="58"/>
      <c r="ACP86" s="58"/>
      <c r="ACQ86" s="58"/>
      <c r="ACR86" s="58"/>
      <c r="ACS86" s="58"/>
      <c r="ACT86" s="58"/>
      <c r="ACU86" s="58"/>
      <c r="ACV86" s="58"/>
      <c r="ACW86" s="58"/>
      <c r="ACX86" s="58"/>
      <c r="ACY86" s="58"/>
      <c r="ACZ86" s="58"/>
      <c r="ADA86" s="58"/>
      <c r="ADB86" s="58"/>
      <c r="ADC86" s="58"/>
      <c r="ADD86" s="58"/>
      <c r="ADE86" s="58"/>
      <c r="ADF86" s="58"/>
      <c r="ADG86" s="58"/>
      <c r="ADH86" s="58"/>
      <c r="ADI86" s="58"/>
      <c r="ADJ86" s="58"/>
      <c r="ADK86" s="58"/>
      <c r="ADL86" s="58"/>
      <c r="ADM86" s="58"/>
      <c r="ADN86" s="58"/>
      <c r="ADO86" s="58"/>
      <c r="ADP86" s="58"/>
      <c r="ADQ86" s="58"/>
      <c r="ADR86" s="58"/>
      <c r="ADS86" s="58"/>
      <c r="ADT86" s="58"/>
      <c r="ADU86" s="58"/>
      <c r="ADV86" s="58"/>
      <c r="ADW86" s="58"/>
      <c r="ADX86" s="58"/>
      <c r="ADY86" s="58"/>
      <c r="ADZ86" s="58"/>
      <c r="AEA86" s="58"/>
      <c r="AEB86" s="58"/>
      <c r="AEC86" s="58"/>
      <c r="AED86" s="58"/>
      <c r="AEE86" s="58"/>
      <c r="AEF86" s="58"/>
      <c r="AEG86" s="58"/>
      <c r="AEH86" s="58"/>
      <c r="AEI86" s="58"/>
      <c r="AEJ86" s="58"/>
      <c r="AEK86" s="58"/>
      <c r="AEL86" s="58"/>
      <c r="AEM86" s="58"/>
      <c r="AEN86" s="58"/>
      <c r="AEO86" s="58"/>
      <c r="AEP86" s="58"/>
      <c r="AEQ86" s="58"/>
      <c r="AER86" s="58"/>
      <c r="AES86" s="58"/>
      <c r="AET86" s="58"/>
      <c r="AEU86" s="58"/>
      <c r="AEV86" s="58"/>
      <c r="AEW86" s="58"/>
      <c r="AEX86" s="58"/>
      <c r="AEY86" s="58"/>
      <c r="AEZ86" s="58"/>
      <c r="AFA86" s="58"/>
      <c r="AFB86" s="58"/>
      <c r="AFC86" s="58"/>
      <c r="AFD86" s="58"/>
      <c r="AFE86" s="58"/>
      <c r="AFF86" s="58"/>
      <c r="AFG86" s="58"/>
      <c r="AFH86" s="58"/>
      <c r="AFI86" s="58"/>
      <c r="AFJ86" s="58"/>
      <c r="AFK86" s="58"/>
      <c r="AFL86" s="58"/>
      <c r="AFM86" s="58"/>
      <c r="AFN86" s="58"/>
      <c r="AFO86" s="58"/>
      <c r="AFP86" s="58"/>
      <c r="AFQ86" s="58"/>
      <c r="AFR86" s="58"/>
      <c r="AFS86" s="58"/>
      <c r="AFT86" s="58"/>
      <c r="AFU86" s="58"/>
      <c r="AFV86" s="58"/>
      <c r="AFW86" s="58"/>
      <c r="AFX86" s="58"/>
      <c r="AFY86" s="58"/>
      <c r="AFZ86" s="58"/>
      <c r="AGA86" s="58"/>
      <c r="AGB86" s="58"/>
      <c r="AGC86" s="58"/>
      <c r="AGD86" s="58"/>
      <c r="AGE86" s="58"/>
      <c r="AGF86" s="58"/>
      <c r="AGG86" s="58"/>
      <c r="AGH86" s="58"/>
      <c r="AGI86" s="58"/>
      <c r="AGJ86" s="58"/>
      <c r="AGK86" s="58"/>
      <c r="AGL86" s="58"/>
      <c r="AGM86" s="58"/>
      <c r="AGN86" s="58"/>
      <c r="AGO86" s="58"/>
      <c r="AGP86" s="58"/>
      <c r="AGQ86" s="58"/>
      <c r="AGR86" s="58"/>
      <c r="AGS86" s="58"/>
      <c r="AGT86" s="58"/>
      <c r="AGU86" s="58"/>
      <c r="AGV86" s="58"/>
      <c r="AGW86" s="58"/>
      <c r="AGX86" s="58"/>
      <c r="AGY86" s="58"/>
      <c r="AGZ86" s="58"/>
      <c r="AHA86" s="58"/>
      <c r="AHB86" s="58"/>
      <c r="AHC86" s="58"/>
      <c r="AHD86" s="58"/>
      <c r="AHE86" s="58"/>
      <c r="AHF86" s="58"/>
      <c r="AHG86" s="58"/>
      <c r="AHH86" s="58"/>
      <c r="AHI86" s="58"/>
      <c r="AHJ86" s="58"/>
      <c r="AHK86" s="58"/>
      <c r="AHL86" s="58"/>
      <c r="AHM86" s="58"/>
      <c r="AHN86" s="58"/>
      <c r="AHO86" s="58"/>
      <c r="AHP86" s="58"/>
      <c r="AHQ86" s="58"/>
      <c r="AHR86" s="58"/>
      <c r="AHS86" s="58"/>
      <c r="AHT86" s="58"/>
      <c r="AHU86" s="58"/>
      <c r="AHV86" s="58"/>
      <c r="AHW86" s="58"/>
      <c r="AHX86" s="58"/>
      <c r="AHY86" s="58"/>
      <c r="AHZ86" s="58"/>
      <c r="AIA86" s="58"/>
      <c r="AIB86" s="58"/>
    </row>
    <row r="87" spans="1:912" x14ac:dyDescent="0.2">
      <c r="A87" s="399"/>
      <c r="B87" s="251" t="s">
        <v>173</v>
      </c>
      <c r="C87" s="248"/>
    </row>
    <row r="88" spans="1:912" x14ac:dyDescent="0.2">
      <c r="A88" s="400"/>
      <c r="B88" s="250" t="s">
        <v>154</v>
      </c>
      <c r="C88" s="249"/>
    </row>
    <row r="89" spans="1:912" x14ac:dyDescent="0.2">
      <c r="A89" s="400"/>
      <c r="B89" s="251" t="s">
        <v>174</v>
      </c>
      <c r="C89" s="248"/>
    </row>
    <row r="90" spans="1:912" x14ac:dyDescent="0.2">
      <c r="A90" s="400"/>
      <c r="B90" s="327" t="s">
        <v>157</v>
      </c>
      <c r="C90" s="249"/>
    </row>
    <row r="91" spans="1:912" x14ac:dyDescent="0.2">
      <c r="A91" s="400"/>
      <c r="B91" s="252" t="s">
        <v>160</v>
      </c>
      <c r="C91" s="249"/>
    </row>
    <row r="92" spans="1:912" x14ac:dyDescent="0.2">
      <c r="A92" s="400"/>
      <c r="C92" s="249"/>
    </row>
    <row r="93" spans="1:912" x14ac:dyDescent="0.2">
      <c r="B93" s="252"/>
    </row>
    <row r="94" spans="1:912" x14ac:dyDescent="0.2">
      <c r="B94" s="251"/>
      <c r="E94" s="3"/>
      <c r="F94" s="3"/>
      <c r="G94" s="3"/>
      <c r="H94" s="3"/>
      <c r="I94" s="3"/>
      <c r="J94" s="3"/>
    </row>
    <row r="95" spans="1:912" x14ac:dyDescent="0.2">
      <c r="B95" s="327"/>
    </row>
    <row r="96" spans="1:912" x14ac:dyDescent="0.2">
      <c r="B96" s="252"/>
    </row>
    <row r="97" spans="2:2" x14ac:dyDescent="0.2">
      <c r="B97" s="251"/>
    </row>
    <row r="98" spans="2:2" x14ac:dyDescent="0.2">
      <c r="B98" s="250"/>
    </row>
  </sheetData>
  <mergeCells count="56">
    <mergeCell ref="J3:J5"/>
    <mergeCell ref="D2:J2"/>
    <mergeCell ref="D1:J1"/>
    <mergeCell ref="E4:G4"/>
    <mergeCell ref="H4:I4"/>
    <mergeCell ref="A3:C5"/>
    <mergeCell ref="D3:D5"/>
    <mergeCell ref="E3:I3"/>
    <mergeCell ref="B39:C39"/>
    <mergeCell ref="B33:B35"/>
    <mergeCell ref="B36:B38"/>
    <mergeCell ref="A28:A46"/>
    <mergeCell ref="B42:C42"/>
    <mergeCell ref="B43:B45"/>
    <mergeCell ref="A6:A27"/>
    <mergeCell ref="B6:B10"/>
    <mergeCell ref="B11:B19"/>
    <mergeCell ref="B20:B24"/>
    <mergeCell ref="B26:C26"/>
    <mergeCell ref="B27:C27"/>
    <mergeCell ref="B46:C46"/>
    <mergeCell ref="A47:A54"/>
    <mergeCell ref="B47:C47"/>
    <mergeCell ref="B48:C48"/>
    <mergeCell ref="B49:C49"/>
    <mergeCell ref="B50:C50"/>
    <mergeCell ref="B51:C51"/>
    <mergeCell ref="B52:C52"/>
    <mergeCell ref="B53:C53"/>
    <mergeCell ref="B54:C54"/>
    <mergeCell ref="B61:C61"/>
    <mergeCell ref="A62:A69"/>
    <mergeCell ref="B62:C62"/>
    <mergeCell ref="B67:C67"/>
    <mergeCell ref="B68:C68"/>
    <mergeCell ref="B69:C69"/>
    <mergeCell ref="B63:C63"/>
    <mergeCell ref="B64:C64"/>
    <mergeCell ref="B65:C65"/>
    <mergeCell ref="B66:C66"/>
    <mergeCell ref="B84:C84"/>
    <mergeCell ref="A70:A84"/>
    <mergeCell ref="A87:A92"/>
    <mergeCell ref="B28:C28"/>
    <mergeCell ref="B29:C29"/>
    <mergeCell ref="B30:B31"/>
    <mergeCell ref="B32:C32"/>
    <mergeCell ref="A85:C85"/>
    <mergeCell ref="A55:A57"/>
    <mergeCell ref="B55:C55"/>
    <mergeCell ref="B56:C56"/>
    <mergeCell ref="B57:C57"/>
    <mergeCell ref="A58:A61"/>
    <mergeCell ref="B58:C58"/>
    <mergeCell ref="B59:C59"/>
    <mergeCell ref="B60:C60"/>
  </mergeCells>
  <pageMargins left="0.59027777777777801" right="0.359722222222222" top="0.22986111111111099" bottom="0.27986111111111101" header="0.51180555555555496" footer="0.51180555555555496"/>
  <pageSetup paperSize="9" scale="1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N36"/>
  <sheetViews>
    <sheetView showGridLines="0" showZeros="0" zoomScaleNormal="100" workbookViewId="0">
      <pane xSplit="3" ySplit="7" topLeftCell="D8" activePane="bottomRight" state="frozen"/>
      <selection pane="topRight" activeCell="F1" sqref="F1"/>
      <selection pane="bottomLeft" activeCell="A54" sqref="A54"/>
      <selection pane="bottomRight" activeCell="D8" sqref="D8"/>
    </sheetView>
  </sheetViews>
  <sheetFormatPr baseColWidth="10" defaultColWidth="8.85546875" defaultRowHeight="12.75" x14ac:dyDescent="0.2"/>
  <cols>
    <col min="1" max="1" width="10.28515625" style="1" customWidth="1"/>
    <col min="2" max="2" width="8.85546875" style="1"/>
    <col min="3" max="3" width="34" style="1" customWidth="1"/>
    <col min="4" max="9" width="8.85546875" style="1"/>
    <col min="10" max="10" width="8.5703125" style="1" customWidth="1"/>
    <col min="11" max="11" width="2.140625" style="48" customWidth="1"/>
    <col min="12" max="13" width="9.140625" style="2" bestFit="1" customWidth="1"/>
    <col min="14" max="924" width="8.85546875" style="2"/>
  </cols>
  <sheetData>
    <row r="1" spans="1:924" ht="32.25" customHeight="1" x14ac:dyDescent="0.2">
      <c r="A1" s="96"/>
    </row>
    <row r="2" spans="1:924" s="79" customFormat="1" ht="18" x14ac:dyDescent="0.25">
      <c r="A2" s="79" t="s">
        <v>128</v>
      </c>
      <c r="I2" s="80"/>
      <c r="K2" s="84"/>
      <c r="L2" s="85"/>
      <c r="AIN2" s="81"/>
    </row>
    <row r="3" spans="1:924" s="5" customFormat="1" ht="12.75" customHeight="1" x14ac:dyDescent="0.2">
      <c r="A3" s="4"/>
      <c r="B3" s="4"/>
      <c r="C3" s="4"/>
      <c r="D3" s="439" t="s">
        <v>0</v>
      </c>
      <c r="E3" s="439"/>
      <c r="F3" s="439"/>
      <c r="G3" s="439"/>
      <c r="H3" s="439"/>
      <c r="I3" s="439"/>
      <c r="J3" s="439"/>
      <c r="K3" s="70"/>
      <c r="L3" s="82"/>
    </row>
    <row r="4" spans="1:924" ht="12.75" customHeight="1" x14ac:dyDescent="0.2">
      <c r="A4" s="4"/>
      <c r="B4" s="4"/>
      <c r="C4" s="4"/>
      <c r="D4" s="439" t="s">
        <v>2</v>
      </c>
      <c r="E4" s="439"/>
      <c r="F4" s="439"/>
      <c r="G4" s="439"/>
      <c r="H4" s="439"/>
      <c r="I4" s="439"/>
      <c r="J4" s="439"/>
      <c r="K4" s="70"/>
      <c r="L4" s="4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</row>
    <row r="5" spans="1:924" ht="12.75" customHeight="1" thickBot="1" x14ac:dyDescent="0.25">
      <c r="A5" s="423" t="s">
        <v>126</v>
      </c>
      <c r="B5" s="423"/>
      <c r="C5" s="423"/>
      <c r="D5" s="440" t="s">
        <v>16</v>
      </c>
      <c r="E5" s="425" t="s">
        <v>17</v>
      </c>
      <c r="F5" s="425"/>
      <c r="G5" s="425"/>
      <c r="H5" s="425"/>
      <c r="I5" s="425"/>
      <c r="J5" s="441" t="s">
        <v>106</v>
      </c>
      <c r="K5" s="71"/>
      <c r="L5" s="4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</row>
    <row r="6" spans="1:924" ht="12" customHeight="1" thickBot="1" x14ac:dyDescent="0.25">
      <c r="A6" s="423"/>
      <c r="B6" s="423"/>
      <c r="C6" s="423"/>
      <c r="D6" s="440"/>
      <c r="E6" s="425" t="s">
        <v>18</v>
      </c>
      <c r="F6" s="425"/>
      <c r="G6" s="425"/>
      <c r="H6" s="442" t="s">
        <v>19</v>
      </c>
      <c r="I6" s="442"/>
      <c r="J6" s="441"/>
      <c r="K6" s="71"/>
      <c r="L6" s="4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</row>
    <row r="7" spans="1:924" ht="24.75" customHeight="1" thickBot="1" x14ac:dyDescent="0.25">
      <c r="A7" s="423"/>
      <c r="B7" s="423"/>
      <c r="C7" s="423"/>
      <c r="D7" s="440"/>
      <c r="E7" s="6" t="s">
        <v>162</v>
      </c>
      <c r="F7" s="6" t="s">
        <v>20</v>
      </c>
      <c r="G7" s="6" t="s">
        <v>21</v>
      </c>
      <c r="H7" s="7" t="s">
        <v>22</v>
      </c>
      <c r="I7" s="8" t="s">
        <v>23</v>
      </c>
      <c r="J7" s="441"/>
      <c r="K7" s="71"/>
      <c r="L7" s="4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</row>
    <row r="8" spans="1:924" ht="14.25" customHeight="1" x14ac:dyDescent="0.2">
      <c r="A8" s="431" t="s">
        <v>50</v>
      </c>
      <c r="B8" s="426" t="s">
        <v>63</v>
      </c>
      <c r="C8" s="426"/>
      <c r="D8" s="211">
        <v>1</v>
      </c>
      <c r="E8" s="3"/>
      <c r="F8" s="212">
        <v>16</v>
      </c>
      <c r="G8" s="212"/>
      <c r="H8" s="322"/>
      <c r="I8" s="213">
        <v>18</v>
      </c>
      <c r="J8" s="323">
        <f>F8+I8</f>
        <v>34</v>
      </c>
      <c r="K8" s="73"/>
      <c r="L8" s="4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</row>
    <row r="9" spans="1:924" ht="12.75" customHeight="1" thickBot="1" x14ac:dyDescent="0.25">
      <c r="A9" s="433"/>
      <c r="B9" s="411" t="s">
        <v>69</v>
      </c>
      <c r="C9" s="411"/>
      <c r="D9" s="217">
        <v>1</v>
      </c>
      <c r="E9" s="218">
        <v>0</v>
      </c>
      <c r="F9" s="218">
        <v>16</v>
      </c>
      <c r="G9" s="219"/>
      <c r="H9" s="218"/>
      <c r="I9" s="218">
        <v>18</v>
      </c>
      <c r="J9" s="220">
        <v>34</v>
      </c>
      <c r="K9" s="78"/>
      <c r="L9" s="8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</row>
    <row r="10" spans="1:924" s="42" customFormat="1" ht="30" customHeight="1" thickBot="1" x14ac:dyDescent="0.25">
      <c r="A10" s="408" t="s">
        <v>70</v>
      </c>
      <c r="B10" s="421" t="s">
        <v>71</v>
      </c>
      <c r="C10" s="421"/>
      <c r="D10" s="221">
        <v>4</v>
      </c>
      <c r="E10" s="222">
        <v>123</v>
      </c>
      <c r="F10" s="222"/>
      <c r="G10" s="222"/>
      <c r="H10" s="324"/>
      <c r="I10" s="223"/>
      <c r="J10" s="325">
        <v>123</v>
      </c>
      <c r="K10" s="61"/>
      <c r="L10" s="88"/>
      <c r="AIN10" s="50"/>
    </row>
    <row r="11" spans="1:924" s="42" customFormat="1" ht="27" customHeight="1" thickBot="1" x14ac:dyDescent="0.25">
      <c r="A11" s="408"/>
      <c r="B11" s="422" t="s">
        <v>72</v>
      </c>
      <c r="C11" s="422"/>
      <c r="D11" s="224">
        <v>44</v>
      </c>
      <c r="E11" s="225">
        <v>764</v>
      </c>
      <c r="F11" s="225"/>
      <c r="G11" s="225"/>
      <c r="H11" s="226"/>
      <c r="I11" s="227"/>
      <c r="J11" s="228">
        <v>764</v>
      </c>
      <c r="K11" s="61"/>
      <c r="L11" s="88"/>
      <c r="AIN11" s="50"/>
    </row>
    <row r="12" spans="1:924" s="42" customFormat="1" ht="14.25" customHeight="1" thickBot="1" x14ac:dyDescent="0.25">
      <c r="A12" s="408"/>
      <c r="B12" s="422" t="s">
        <v>73</v>
      </c>
      <c r="C12" s="422"/>
      <c r="D12" s="224">
        <v>54</v>
      </c>
      <c r="E12" s="225">
        <v>784</v>
      </c>
      <c r="F12" s="225"/>
      <c r="G12" s="225"/>
      <c r="H12" s="226"/>
      <c r="I12" s="227">
        <v>97</v>
      </c>
      <c r="J12" s="228">
        <v>881</v>
      </c>
      <c r="K12" s="61"/>
      <c r="L12" s="88"/>
      <c r="AIN12" s="50"/>
    </row>
    <row r="13" spans="1:924" s="42" customFormat="1" ht="14.25" customHeight="1" thickBot="1" x14ac:dyDescent="0.25">
      <c r="A13" s="408"/>
      <c r="B13" s="422" t="s">
        <v>74</v>
      </c>
      <c r="C13" s="422"/>
      <c r="D13" s="224">
        <v>73</v>
      </c>
      <c r="E13" s="225">
        <v>1126</v>
      </c>
      <c r="F13" s="225"/>
      <c r="G13" s="225"/>
      <c r="H13" s="226"/>
      <c r="I13" s="227"/>
      <c r="J13" s="228">
        <v>1126</v>
      </c>
      <c r="K13" s="61"/>
      <c r="L13" s="88"/>
      <c r="AIN13" s="50"/>
    </row>
    <row r="14" spans="1:924" s="42" customFormat="1" ht="14.25" customHeight="1" thickBot="1" x14ac:dyDescent="0.25">
      <c r="A14" s="408"/>
      <c r="B14" s="422" t="s">
        <v>75</v>
      </c>
      <c r="C14" s="422"/>
      <c r="D14" s="224">
        <v>44</v>
      </c>
      <c r="E14" s="225">
        <v>66</v>
      </c>
      <c r="F14" s="225"/>
      <c r="G14" s="225"/>
      <c r="H14" s="226"/>
      <c r="I14" s="227"/>
      <c r="J14" s="228">
        <v>66</v>
      </c>
      <c r="K14" s="61"/>
      <c r="L14" s="88"/>
      <c r="AIN14" s="50"/>
    </row>
    <row r="15" spans="1:924" s="42" customFormat="1" ht="12.75" customHeight="1" thickBot="1" x14ac:dyDescent="0.25">
      <c r="A15" s="408"/>
      <c r="B15" s="422" t="s">
        <v>76</v>
      </c>
      <c r="C15" s="422"/>
      <c r="D15" s="224">
        <v>14</v>
      </c>
      <c r="E15" s="225">
        <v>689</v>
      </c>
      <c r="F15" s="225"/>
      <c r="G15" s="225"/>
      <c r="H15" s="226"/>
      <c r="I15" s="227"/>
      <c r="J15" s="228">
        <v>689</v>
      </c>
      <c r="K15" s="61"/>
      <c r="L15" s="88"/>
      <c r="AIN15" s="50"/>
    </row>
    <row r="16" spans="1:924" s="42" customFormat="1" ht="22.5" customHeight="1" thickBot="1" x14ac:dyDescent="0.25">
      <c r="A16" s="408"/>
      <c r="B16" s="422" t="s">
        <v>77</v>
      </c>
      <c r="C16" s="422"/>
      <c r="D16" s="224"/>
      <c r="E16" s="225"/>
      <c r="F16" s="225"/>
      <c r="G16" s="229">
        <v>1869</v>
      </c>
      <c r="H16" s="226"/>
      <c r="I16" s="227"/>
      <c r="J16" s="228">
        <v>1869</v>
      </c>
      <c r="K16" s="61"/>
      <c r="L16" s="88"/>
      <c r="AIN16" s="50"/>
    </row>
    <row r="17" spans="1:924" ht="12.75" customHeight="1" thickBot="1" x14ac:dyDescent="0.25">
      <c r="A17" s="408"/>
      <c r="B17" s="411" t="s">
        <v>78</v>
      </c>
      <c r="C17" s="411"/>
      <c r="D17" s="217">
        <v>233</v>
      </c>
      <c r="E17" s="218">
        <v>3552</v>
      </c>
      <c r="F17" s="218">
        <v>0</v>
      </c>
      <c r="G17" s="230">
        <v>1869</v>
      </c>
      <c r="H17" s="218">
        <v>0</v>
      </c>
      <c r="I17" s="231">
        <v>97</v>
      </c>
      <c r="J17" s="232">
        <v>5518</v>
      </c>
      <c r="K17" s="73"/>
      <c r="L17" s="8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</row>
    <row r="18" spans="1:924" ht="12" customHeight="1" thickBot="1" x14ac:dyDescent="0.25">
      <c r="A18" s="408" t="s">
        <v>79</v>
      </c>
      <c r="B18" s="409" t="s">
        <v>80</v>
      </c>
      <c r="C18" s="409"/>
      <c r="D18" s="211"/>
      <c r="E18" s="212">
        <v>1200</v>
      </c>
      <c r="F18" s="212"/>
      <c r="G18" s="233"/>
      <c r="H18" s="212"/>
      <c r="I18" s="213"/>
      <c r="J18" s="234">
        <v>1200</v>
      </c>
      <c r="K18" s="73"/>
      <c r="L18" s="8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</row>
    <row r="19" spans="1:924" ht="12.75" customHeight="1" thickBot="1" x14ac:dyDescent="0.25">
      <c r="A19" s="408"/>
      <c r="B19" s="411" t="s">
        <v>82</v>
      </c>
      <c r="C19" s="411"/>
      <c r="D19" s="217"/>
      <c r="E19" s="218">
        <v>1200</v>
      </c>
      <c r="F19" s="218"/>
      <c r="G19" s="230"/>
      <c r="H19" s="218"/>
      <c r="I19" s="231"/>
      <c r="J19" s="232">
        <v>1200</v>
      </c>
      <c r="K19" s="73"/>
      <c r="L19" s="88"/>
      <c r="M19" s="8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</row>
    <row r="20" spans="1:924" ht="14.25" customHeight="1" x14ac:dyDescent="0.2">
      <c r="A20" s="431" t="s">
        <v>83</v>
      </c>
      <c r="B20" s="426" t="s">
        <v>85</v>
      </c>
      <c r="C20" s="426"/>
      <c r="D20" s="214"/>
      <c r="E20" s="215"/>
      <c r="F20" s="235">
        <v>0</v>
      </c>
      <c r="G20" s="320">
        <v>1418</v>
      </c>
      <c r="H20" s="237"/>
      <c r="I20" s="238"/>
      <c r="J20" s="239">
        <v>1418</v>
      </c>
      <c r="K20" s="73"/>
      <c r="L20" s="8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</row>
    <row r="21" spans="1:924" ht="12.75" customHeight="1" x14ac:dyDescent="0.2">
      <c r="A21" s="425"/>
      <c r="B21" s="426" t="s">
        <v>86</v>
      </c>
      <c r="C21" s="459"/>
      <c r="D21" s="214"/>
      <c r="E21" s="326"/>
      <c r="F21" s="215">
        <v>4886</v>
      </c>
      <c r="G21" s="240"/>
      <c r="H21" s="215"/>
      <c r="I21" s="216"/>
      <c r="J21" s="234">
        <v>4886</v>
      </c>
      <c r="K21" s="73"/>
      <c r="L21" s="88"/>
      <c r="M21" s="8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</row>
    <row r="22" spans="1:924" ht="12.75" customHeight="1" x14ac:dyDescent="0.2">
      <c r="A22" s="425"/>
      <c r="B22" s="412" t="s">
        <v>84</v>
      </c>
      <c r="C22" s="460"/>
      <c r="D22" s="214"/>
      <c r="E22" s="326"/>
      <c r="F22" s="215"/>
      <c r="G22" s="240">
        <v>1073</v>
      </c>
      <c r="H22" s="215"/>
      <c r="I22" s="216"/>
      <c r="J22" s="234">
        <v>1073</v>
      </c>
      <c r="K22" s="73"/>
      <c r="L22" s="88"/>
      <c r="M22" s="8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</row>
    <row r="23" spans="1:924" ht="12.75" customHeight="1" thickBot="1" x14ac:dyDescent="0.25">
      <c r="A23" s="433"/>
      <c r="B23" s="411" t="s">
        <v>87</v>
      </c>
      <c r="C23" s="411"/>
      <c r="D23" s="217"/>
      <c r="E23" s="218"/>
      <c r="F23" s="218">
        <v>4886</v>
      </c>
      <c r="G23" s="218">
        <v>2491</v>
      </c>
      <c r="H23" s="218">
        <v>0</v>
      </c>
      <c r="I23" s="218">
        <v>0</v>
      </c>
      <c r="J23" s="232">
        <v>7377</v>
      </c>
      <c r="K23" s="73"/>
      <c r="L23" s="88"/>
      <c r="M23" s="8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</row>
    <row r="24" spans="1:924" ht="12.75" customHeight="1" x14ac:dyDescent="0.2">
      <c r="A24" s="431" t="s">
        <v>112</v>
      </c>
      <c r="B24" s="418" t="s">
        <v>132</v>
      </c>
      <c r="C24" s="418"/>
      <c r="D24" s="214">
        <v>1</v>
      </c>
      <c r="E24" s="215">
        <v>648</v>
      </c>
      <c r="F24" s="235"/>
      <c r="G24" s="236"/>
      <c r="H24" s="237"/>
      <c r="I24" s="238"/>
      <c r="J24" s="321">
        <v>648</v>
      </c>
      <c r="K24" s="73"/>
      <c r="L24" s="88"/>
      <c r="M24" s="8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</row>
    <row r="25" spans="1:924" ht="14.25" customHeight="1" x14ac:dyDescent="0.2">
      <c r="A25" s="397"/>
      <c r="B25" s="426" t="s">
        <v>124</v>
      </c>
      <c r="C25" s="426"/>
      <c r="D25" s="214"/>
      <c r="E25" s="215">
        <v>9544</v>
      </c>
      <c r="F25" s="235"/>
      <c r="G25" s="320">
        <v>88</v>
      </c>
      <c r="H25" s="229"/>
      <c r="I25" s="336">
        <v>9790</v>
      </c>
      <c r="J25" s="321">
        <v>19422</v>
      </c>
      <c r="K25" s="73"/>
      <c r="L25" s="88"/>
      <c r="M25" s="8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</row>
    <row r="26" spans="1:924" ht="14.25" customHeight="1" x14ac:dyDescent="0.2">
      <c r="A26" s="397"/>
      <c r="B26" s="418" t="s">
        <v>115</v>
      </c>
      <c r="C26" s="418"/>
      <c r="D26" s="214">
        <v>1</v>
      </c>
      <c r="E26" s="215">
        <v>586</v>
      </c>
      <c r="F26" s="235"/>
      <c r="G26" s="320"/>
      <c r="H26" s="229"/>
      <c r="I26" s="336"/>
      <c r="J26" s="321">
        <v>586</v>
      </c>
      <c r="K26" s="73"/>
      <c r="L26" s="8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</row>
    <row r="27" spans="1:924" ht="14.25" customHeight="1" x14ac:dyDescent="0.2">
      <c r="A27" s="397"/>
      <c r="B27" s="426" t="s">
        <v>116</v>
      </c>
      <c r="C27" s="426"/>
      <c r="D27" s="214">
        <v>4</v>
      </c>
      <c r="E27" s="215">
        <v>271</v>
      </c>
      <c r="F27" s="235"/>
      <c r="G27" s="236"/>
      <c r="H27" s="237"/>
      <c r="I27" s="238"/>
      <c r="J27" s="321">
        <v>271</v>
      </c>
      <c r="K27" s="73"/>
      <c r="L27" s="88"/>
      <c r="M27" s="8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</row>
    <row r="28" spans="1:924" ht="14.25" customHeight="1" x14ac:dyDescent="0.2">
      <c r="A28" s="397"/>
      <c r="B28" s="426" t="s">
        <v>166</v>
      </c>
      <c r="C28" s="426"/>
      <c r="D28" s="214">
        <v>19</v>
      </c>
      <c r="E28" s="215">
        <v>1637</v>
      </c>
      <c r="F28" s="235"/>
      <c r="G28" s="236"/>
      <c r="H28" s="237"/>
      <c r="I28" s="238"/>
      <c r="J28" s="321">
        <v>1637</v>
      </c>
      <c r="K28" s="73"/>
      <c r="L28" s="88"/>
      <c r="M28" s="8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</row>
    <row r="29" spans="1:924" ht="12.75" customHeight="1" x14ac:dyDescent="0.2">
      <c r="A29" s="397"/>
      <c r="B29" s="412" t="s">
        <v>118</v>
      </c>
      <c r="C29" s="412"/>
      <c r="D29" s="214"/>
      <c r="E29" s="229">
        <v>104</v>
      </c>
      <c r="F29" s="215"/>
      <c r="G29" s="240"/>
      <c r="H29" s="215"/>
      <c r="I29" s="216"/>
      <c r="J29" s="321">
        <v>104</v>
      </c>
      <c r="K29" s="73"/>
      <c r="L29" s="88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</row>
    <row r="30" spans="1:924" ht="12.75" customHeight="1" thickBot="1" x14ac:dyDescent="0.25">
      <c r="A30" s="398"/>
      <c r="B30" s="411" t="s">
        <v>133</v>
      </c>
      <c r="C30" s="411"/>
      <c r="D30" s="217"/>
      <c r="E30" s="218">
        <v>12790</v>
      </c>
      <c r="F30" s="218"/>
      <c r="G30" s="218">
        <v>88</v>
      </c>
      <c r="H30" s="218"/>
      <c r="I30" s="218">
        <v>9790</v>
      </c>
      <c r="J30" s="232">
        <v>22668</v>
      </c>
      <c r="K30" s="73"/>
      <c r="L30" s="8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</row>
    <row r="31" spans="1:924" ht="12.75" customHeight="1" thickBot="1" x14ac:dyDescent="0.25">
      <c r="A31" s="407" t="s">
        <v>129</v>
      </c>
      <c r="B31" s="407"/>
      <c r="C31" s="407"/>
      <c r="D31" s="241"/>
      <c r="E31" s="242">
        <v>17542</v>
      </c>
      <c r="F31" s="242">
        <v>4902</v>
      </c>
      <c r="G31" s="242">
        <v>4448</v>
      </c>
      <c r="H31" s="242">
        <v>0</v>
      </c>
      <c r="I31" s="242">
        <v>9905</v>
      </c>
      <c r="J31" s="152">
        <v>36797</v>
      </c>
      <c r="K31" s="78"/>
      <c r="L31" s="8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</row>
    <row r="32" spans="1:924" s="57" customFormat="1" x14ac:dyDescent="0.2">
      <c r="A32" s="51"/>
      <c r="B32" s="59"/>
      <c r="C32" s="59"/>
      <c r="D32" s="53"/>
      <c r="E32" s="53"/>
      <c r="F32" s="53"/>
      <c r="G32" s="53"/>
      <c r="H32" s="53"/>
      <c r="I32" s="53"/>
      <c r="J32" s="53"/>
      <c r="K32" s="76"/>
      <c r="L32" s="83"/>
      <c r="AIN32" s="58"/>
    </row>
    <row r="33" spans="12:12" x14ac:dyDescent="0.2">
      <c r="L33" s="49"/>
    </row>
    <row r="34" spans="12:12" x14ac:dyDescent="0.2">
      <c r="L34" s="49"/>
    </row>
    <row r="35" spans="12:12" x14ac:dyDescent="0.2">
      <c r="L35" s="49"/>
    </row>
    <row r="36" spans="12:12" x14ac:dyDescent="0.2">
      <c r="L36" s="49"/>
    </row>
  </sheetData>
  <mergeCells count="37">
    <mergeCell ref="B8:C8"/>
    <mergeCell ref="A8:A9"/>
    <mergeCell ref="A20:A23"/>
    <mergeCell ref="D3:J3"/>
    <mergeCell ref="D4:J4"/>
    <mergeCell ref="A5:C7"/>
    <mergeCell ref="D5:D7"/>
    <mergeCell ref="E5:I5"/>
    <mergeCell ref="J5:J7"/>
    <mergeCell ref="E6:G6"/>
    <mergeCell ref="H6:I6"/>
    <mergeCell ref="B9:C9"/>
    <mergeCell ref="A10:A17"/>
    <mergeCell ref="B10:C10"/>
    <mergeCell ref="B11:C11"/>
    <mergeCell ref="B12:C12"/>
    <mergeCell ref="B13:C13"/>
    <mergeCell ref="B14:C14"/>
    <mergeCell ref="B15:C15"/>
    <mergeCell ref="B16:C16"/>
    <mergeCell ref="B17:C17"/>
    <mergeCell ref="A31:C31"/>
    <mergeCell ref="A18:A19"/>
    <mergeCell ref="B18:C18"/>
    <mergeCell ref="B19:C19"/>
    <mergeCell ref="B20:C20"/>
    <mergeCell ref="B21:C21"/>
    <mergeCell ref="B23:C23"/>
    <mergeCell ref="B25:C25"/>
    <mergeCell ref="B29:C29"/>
    <mergeCell ref="B27:C27"/>
    <mergeCell ref="B30:C30"/>
    <mergeCell ref="B24:C24"/>
    <mergeCell ref="A24:A30"/>
    <mergeCell ref="B26:C26"/>
    <mergeCell ref="B28:C28"/>
    <mergeCell ref="B22:C22"/>
  </mergeCells>
  <pageMargins left="0.59027777777777801" right="0.359722222222222" top="0.22986111111111099" bottom="0.27986111111111101" header="0.51180555555555496" footer="0.51180555555555496"/>
  <pageSetup paperSize="9" scale="1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115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6" style="48" customWidth="1"/>
    <col min="12" max="787" width="8.85546875" style="2"/>
  </cols>
  <sheetData>
    <row r="1" spans="1:786" x14ac:dyDescent="0.2">
      <c r="J1" s="3"/>
      <c r="K1" s="3"/>
    </row>
    <row r="2" spans="1:786" x14ac:dyDescent="0.2">
      <c r="A2"/>
      <c r="B2"/>
      <c r="C2"/>
      <c r="D2"/>
      <c r="E2"/>
      <c r="F2"/>
      <c r="G2"/>
      <c r="H2"/>
      <c r="I2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 t="s">
        <v>1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3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24" t="s">
        <v>16</v>
      </c>
      <c r="E5" s="425" t="s">
        <v>17</v>
      </c>
      <c r="F5" s="425"/>
      <c r="G5" s="425"/>
      <c r="H5" s="425"/>
      <c r="I5" s="425"/>
      <c r="J5" s="441" t="s">
        <v>106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24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3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1979</v>
      </c>
      <c r="E8" s="10"/>
      <c r="F8" s="10"/>
      <c r="G8" s="10"/>
      <c r="H8" s="9">
        <v>19054.578739999997</v>
      </c>
      <c r="I8" s="11"/>
      <c r="J8" s="180">
        <v>19054.578739999997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1976</v>
      </c>
      <c r="E9" s="14"/>
      <c r="F9" s="14"/>
      <c r="G9" s="14"/>
      <c r="H9" s="13">
        <v>4536.8567499999999</v>
      </c>
      <c r="I9" s="15"/>
      <c r="J9" s="125">
        <v>4536.8567499999999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1979</v>
      </c>
      <c r="E10" s="14"/>
      <c r="F10" s="14"/>
      <c r="G10" s="14"/>
      <c r="H10" s="13">
        <v>13130.659679999999</v>
      </c>
      <c r="I10" s="15"/>
      <c r="J10" s="125">
        <v>13130.659679999999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248</v>
      </c>
      <c r="E11" s="14"/>
      <c r="F11" s="14"/>
      <c r="G11" s="14"/>
      <c r="H11" s="13">
        <v>696.24410999999998</v>
      </c>
      <c r="I11" s="15"/>
      <c r="J11" s="125">
        <v>696.24410999999998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1980</v>
      </c>
      <c r="E12" s="17"/>
      <c r="F12" s="17"/>
      <c r="G12" s="17"/>
      <c r="H12" s="174">
        <v>37418.33928</v>
      </c>
      <c r="I12" s="18"/>
      <c r="J12" s="181">
        <v>37418.33928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699</v>
      </c>
      <c r="E13" s="22"/>
      <c r="F13" s="22"/>
      <c r="G13" s="22"/>
      <c r="H13" s="21">
        <v>5310.5583499999993</v>
      </c>
      <c r="I13" s="23"/>
      <c r="J13" s="182">
        <v>5310.5583499999993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65</v>
      </c>
      <c r="E14" s="14"/>
      <c r="F14" s="14"/>
      <c r="G14" s="14"/>
      <c r="H14" s="13">
        <v>183.27223000000001</v>
      </c>
      <c r="I14" s="15"/>
      <c r="J14" s="125">
        <v>183.27223000000001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21</v>
      </c>
      <c r="E15" s="14"/>
      <c r="F15" s="14"/>
      <c r="G15" s="14"/>
      <c r="H15" s="13">
        <v>10.047129999999999</v>
      </c>
      <c r="I15" s="15"/>
      <c r="J15" s="125">
        <v>10.047129999999999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60</v>
      </c>
      <c r="E16" s="14"/>
      <c r="F16" s="14"/>
      <c r="G16" s="14"/>
      <c r="H16" s="13">
        <v>70.692130000000006</v>
      </c>
      <c r="I16" s="15"/>
      <c r="J16" s="125">
        <v>70.692130000000006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362</v>
      </c>
      <c r="E17" s="14"/>
      <c r="F17" s="14"/>
      <c r="G17" s="14"/>
      <c r="H17" s="13">
        <v>1502.85571</v>
      </c>
      <c r="I17" s="15"/>
      <c r="J17" s="125">
        <v>1502.85571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432</v>
      </c>
      <c r="E18" s="14"/>
      <c r="F18" s="14"/>
      <c r="G18" s="14"/>
      <c r="H18" s="13">
        <v>789.03299000000004</v>
      </c>
      <c r="I18" s="15"/>
      <c r="J18" s="125">
        <v>789.03299000000004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70</v>
      </c>
      <c r="E19" s="14"/>
      <c r="F19" s="14"/>
      <c r="G19" s="14"/>
      <c r="H19" s="13">
        <v>83.56989999999999</v>
      </c>
      <c r="I19" s="15"/>
      <c r="J19" s="125">
        <v>83.56989999999999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0</v>
      </c>
      <c r="E20" s="14"/>
      <c r="F20" s="14"/>
      <c r="G20" s="14"/>
      <c r="H20" s="13">
        <v>0</v>
      </c>
      <c r="I20" s="15"/>
      <c r="J20" s="125">
        <v>0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1225</v>
      </c>
      <c r="E21" s="17"/>
      <c r="F21" s="17"/>
      <c r="G21" s="17"/>
      <c r="H21" s="174">
        <v>7950.02844</v>
      </c>
      <c r="I21" s="18"/>
      <c r="J21" s="181">
        <v>7950.02844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/>
      <c r="I22" s="24"/>
      <c r="J22" s="125"/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8.6199999999999992</v>
      </c>
      <c r="I23" s="24"/>
      <c r="J23" s="125">
        <v>8.6199999999999992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/>
      <c r="I24" s="24"/>
      <c r="J24" s="125"/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8.6199999999999992</v>
      </c>
      <c r="I26" s="169"/>
      <c r="J26" s="134">
        <v>8.6199999999999992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/>
      <c r="I27" s="27"/>
      <c r="J27" s="183"/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34.61</v>
      </c>
      <c r="I28" s="24"/>
      <c r="J28" s="125">
        <v>34.61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45411.597719999998</v>
      </c>
      <c r="I29" s="187">
        <v>0</v>
      </c>
      <c r="J29" s="184">
        <v>45411.597719999998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1284</v>
      </c>
      <c r="E30" s="348">
        <v>5107.8280000000004</v>
      </c>
      <c r="F30" s="349"/>
      <c r="G30" s="349"/>
      <c r="H30" s="350"/>
      <c r="I30" s="351">
        <v>15323.460999999999</v>
      </c>
      <c r="J30" s="352">
        <v>20431.289000000001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184</v>
      </c>
      <c r="E31" s="199">
        <v>274.34116000000006</v>
      </c>
      <c r="F31" s="199"/>
      <c r="G31" s="199"/>
      <c r="H31" s="177"/>
      <c r="I31" s="303">
        <v>823.02031999999997</v>
      </c>
      <c r="J31" s="200">
        <v>1097.36148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209</v>
      </c>
      <c r="E32" s="109">
        <v>470.4525500000002</v>
      </c>
      <c r="F32" s="109"/>
      <c r="G32" s="109"/>
      <c r="H32" s="178"/>
      <c r="I32" s="110">
        <v>1411.3560500000003</v>
      </c>
      <c r="J32" s="135">
        <v>2204.1439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150</v>
      </c>
      <c r="E33" s="114"/>
      <c r="F33" s="114"/>
      <c r="G33" s="114"/>
      <c r="H33" s="177"/>
      <c r="I33" s="115">
        <v>169.09777000000008</v>
      </c>
      <c r="J33" s="185">
        <v>169.09777000000008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411</v>
      </c>
      <c r="E34" s="68">
        <v>1450.319</v>
      </c>
      <c r="F34" s="68"/>
      <c r="G34" s="68"/>
      <c r="H34" s="67"/>
      <c r="I34" s="69"/>
      <c r="J34" s="128">
        <v>1450.319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54</v>
      </c>
      <c r="E35" s="45">
        <v>418</v>
      </c>
      <c r="F35" s="45"/>
      <c r="G35" s="45"/>
      <c r="H35" s="44"/>
      <c r="I35" s="110">
        <v>1569</v>
      </c>
      <c r="J35" s="135">
        <v>1987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3</v>
      </c>
      <c r="E36" s="45">
        <v>50</v>
      </c>
      <c r="F36" s="45"/>
      <c r="G36" s="45"/>
      <c r="H36" s="44"/>
      <c r="I36" s="47"/>
      <c r="J36" s="357">
        <v>50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57</v>
      </c>
      <c r="E37" s="17">
        <v>468</v>
      </c>
      <c r="F37" s="36"/>
      <c r="G37" s="36"/>
      <c r="H37" s="35"/>
      <c r="I37" s="169">
        <v>1569</v>
      </c>
      <c r="J37" s="134">
        <v>2037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54</v>
      </c>
      <c r="E38" s="109">
        <v>705.38</v>
      </c>
      <c r="F38" s="109"/>
      <c r="G38" s="109"/>
      <c r="H38" s="178"/>
      <c r="I38" s="110">
        <v>251.21</v>
      </c>
      <c r="J38" s="135">
        <v>956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/>
      <c r="F39" s="45"/>
      <c r="G39" s="45"/>
      <c r="H39" s="44"/>
      <c r="I39" s="47"/>
      <c r="J39" s="136"/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705.38</v>
      </c>
      <c r="F40" s="36"/>
      <c r="G40" s="36"/>
      <c r="H40" s="35"/>
      <c r="I40" s="169">
        <v>251.21</v>
      </c>
      <c r="J40" s="134">
        <v>956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>
        <v>62</v>
      </c>
      <c r="E41" s="45">
        <v>543.74</v>
      </c>
      <c r="F41" s="45"/>
      <c r="G41" s="45"/>
      <c r="H41" s="44"/>
      <c r="I41" s="47">
        <v>341.71</v>
      </c>
      <c r="J41" s="135">
        <v>886</v>
      </c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67</v>
      </c>
      <c r="E42" s="45">
        <v>342.97</v>
      </c>
      <c r="F42" s="45"/>
      <c r="G42" s="45"/>
      <c r="H42" s="44"/>
      <c r="I42" s="47">
        <v>260.27999999999997</v>
      </c>
      <c r="J42" s="136">
        <v>603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90</v>
      </c>
      <c r="E43" s="32"/>
      <c r="F43" s="32"/>
      <c r="G43" s="32"/>
      <c r="H43" s="31"/>
      <c r="I43" s="33">
        <v>433.2337</v>
      </c>
      <c r="J43" s="186">
        <v>433.2337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>
        <v>6</v>
      </c>
      <c r="E44" s="45">
        <v>219.91</v>
      </c>
      <c r="F44" s="45"/>
      <c r="G44" s="45"/>
      <c r="H44" s="44"/>
      <c r="I44" s="47">
        <v>247.99</v>
      </c>
      <c r="J44" s="135">
        <v>468</v>
      </c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>
        <v>2</v>
      </c>
      <c r="E45" s="45">
        <v>45.63</v>
      </c>
      <c r="F45" s="45"/>
      <c r="G45" s="45"/>
      <c r="H45" s="44"/>
      <c r="I45" s="47">
        <v>51.45</v>
      </c>
      <c r="J45" s="136">
        <v>97</v>
      </c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8</v>
      </c>
      <c r="E46" s="36">
        <v>265.54000000000002</v>
      </c>
      <c r="F46" s="36"/>
      <c r="G46" s="384"/>
      <c r="H46" s="35"/>
      <c r="I46" s="188">
        <v>299.44</v>
      </c>
      <c r="J46" s="134">
        <v>565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>
        <v>2576</v>
      </c>
      <c r="E47" s="39">
        <v>9628.5707099999981</v>
      </c>
      <c r="F47" s="39"/>
      <c r="G47" s="189"/>
      <c r="H47" s="38"/>
      <c r="I47" s="189">
        <v>20881.808840000002</v>
      </c>
      <c r="J47" s="126">
        <v>30832.44485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>
        <v>254.28899999999999</v>
      </c>
      <c r="F48" s="62"/>
      <c r="G48" s="62"/>
      <c r="H48" s="158"/>
      <c r="I48" s="63"/>
      <c r="J48" s="127">
        <v>254.28899999999999</v>
      </c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>
        <v>254</v>
      </c>
      <c r="F49" s="39"/>
      <c r="G49" s="39"/>
      <c r="H49" s="38"/>
      <c r="I49" s="189"/>
      <c r="J49" s="126">
        <v>254</v>
      </c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2</v>
      </c>
      <c r="E50" s="91">
        <v>1.6</v>
      </c>
      <c r="F50" s="91"/>
      <c r="G50" s="91"/>
      <c r="H50" s="90"/>
      <c r="I50" s="111"/>
      <c r="J50" s="141">
        <v>1.6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/>
      <c r="H52" s="44"/>
      <c r="I52" s="47"/>
      <c r="J52" s="136"/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/>
      <c r="H53" s="44"/>
      <c r="I53" s="47"/>
      <c r="J53" s="136"/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103</v>
      </c>
      <c r="H54" s="44"/>
      <c r="I54" s="47"/>
      <c r="J54" s="136">
        <v>103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313.64</v>
      </c>
      <c r="F55" s="45"/>
      <c r="G55" s="45"/>
      <c r="H55" s="44"/>
      <c r="I55" s="47"/>
      <c r="J55" s="136">
        <v>313.64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119</v>
      </c>
      <c r="F56" s="112"/>
      <c r="G56" s="112"/>
      <c r="H56" s="179"/>
      <c r="I56" s="113"/>
      <c r="J56" s="143">
        <v>119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434.24</v>
      </c>
      <c r="F57" s="295"/>
      <c r="G57" s="295">
        <v>103</v>
      </c>
      <c r="H57" s="295"/>
      <c r="I57" s="296"/>
      <c r="J57" s="256">
        <v>537.24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4</v>
      </c>
      <c r="E58" s="91">
        <v>142.81</v>
      </c>
      <c r="F58" s="91"/>
      <c r="G58" s="91"/>
      <c r="H58" s="90"/>
      <c r="I58" s="111"/>
      <c r="J58" s="141">
        <v>142.81</v>
      </c>
      <c r="K58" s="340"/>
      <c r="L58" s="355"/>
      <c r="M58" s="364"/>
      <c r="N58" s="364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>
        <v>1</v>
      </c>
      <c r="E59" s="45">
        <v>13.99</v>
      </c>
      <c r="F59" s="45"/>
      <c r="G59" s="45"/>
      <c r="H59" s="44"/>
      <c r="I59" s="47"/>
      <c r="J59" s="136">
        <v>13.99</v>
      </c>
      <c r="K59" s="340"/>
      <c r="L59" s="355"/>
      <c r="M59" s="364"/>
      <c r="N59" s="364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8</v>
      </c>
      <c r="E60" s="45">
        <v>57.59</v>
      </c>
      <c r="F60" s="45"/>
      <c r="G60" s="45"/>
      <c r="H60" s="44"/>
      <c r="I60" s="47"/>
      <c r="J60" s="136">
        <v>57.59</v>
      </c>
      <c r="K60" s="340"/>
      <c r="L60" s="355"/>
      <c r="M60" s="364"/>
      <c r="N60" s="364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3</v>
      </c>
      <c r="E61" s="45">
        <v>90.09</v>
      </c>
      <c r="F61" s="45"/>
      <c r="G61" s="45"/>
      <c r="H61" s="44"/>
      <c r="I61" s="47"/>
      <c r="J61" s="136">
        <v>90.09</v>
      </c>
      <c r="K61" s="340"/>
      <c r="L61" s="355"/>
      <c r="M61" s="364"/>
      <c r="N61" s="364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1</v>
      </c>
      <c r="E62" s="45">
        <v>39.996000000000002</v>
      </c>
      <c r="F62" s="45"/>
      <c r="G62" s="45"/>
      <c r="H62" s="44"/>
      <c r="I62" s="47"/>
      <c r="J62" s="136">
        <v>39.996000000000002</v>
      </c>
      <c r="K62" s="340"/>
      <c r="L62" s="355"/>
      <c r="M62" s="364"/>
      <c r="N62" s="364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7</v>
      </c>
      <c r="E63" s="45">
        <v>105.8</v>
      </c>
      <c r="F63" s="45"/>
      <c r="G63" s="45"/>
      <c r="H63" s="44"/>
      <c r="I63" s="47"/>
      <c r="J63" s="136">
        <v>105.8</v>
      </c>
      <c r="K63" s="340"/>
      <c r="L63" s="355"/>
      <c r="M63" s="364"/>
      <c r="N63" s="364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3</v>
      </c>
      <c r="E64" s="45">
        <v>761.255</v>
      </c>
      <c r="F64" s="45"/>
      <c r="G64" s="45"/>
      <c r="H64" s="44"/>
      <c r="I64" s="47"/>
      <c r="J64" s="136">
        <v>761.255</v>
      </c>
      <c r="K64" s="340"/>
      <c r="L64" s="355"/>
      <c r="M64" s="364"/>
      <c r="N64" s="364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58.25</v>
      </c>
      <c r="H65" s="44"/>
      <c r="I65" s="47"/>
      <c r="J65" s="136">
        <v>58.25</v>
      </c>
      <c r="K65" s="340"/>
      <c r="L65" s="346"/>
      <c r="M65" s="364"/>
      <c r="N65" s="364"/>
      <c r="O65" s="364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>
        <v>37.578000000000003</v>
      </c>
      <c r="H66" s="44"/>
      <c r="I66" s="47"/>
      <c r="J66" s="136">
        <v>37.578000000000003</v>
      </c>
      <c r="K66" s="340"/>
      <c r="L66" s="362"/>
      <c r="M66" s="364"/>
      <c r="N66" s="364"/>
      <c r="O66" s="364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180</v>
      </c>
      <c r="H67" s="44"/>
      <c r="I67" s="47"/>
      <c r="J67" s="136">
        <v>180</v>
      </c>
      <c r="K67" s="340"/>
      <c r="L67" s="353"/>
      <c r="M67" s="364"/>
      <c r="N67" s="364"/>
      <c r="O67" s="364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64"/>
      <c r="N68" s="364"/>
      <c r="O68" s="364"/>
      <c r="ADG68" s="49"/>
    </row>
    <row r="69" spans="1:788" ht="12.75" customHeight="1" thickBot="1" x14ac:dyDescent="0.25">
      <c r="A69" s="433"/>
      <c r="B69" s="411" t="s">
        <v>133</v>
      </c>
      <c r="C69" s="411"/>
      <c r="D69" s="138"/>
      <c r="E69" s="39">
        <f>SUM(E58:E68)</f>
        <v>1211.5309999999999</v>
      </c>
      <c r="F69" s="39"/>
      <c r="G69" s="39">
        <f>SUM(G58:G68)</f>
        <v>275.82799999999997</v>
      </c>
      <c r="H69" s="38"/>
      <c r="I69" s="189"/>
      <c r="J69" s="126">
        <f>SUM(J58:J68)</f>
        <v>1487.3589999999999</v>
      </c>
      <c r="K69" s="344"/>
      <c r="L69" s="60"/>
      <c r="M69" s="364"/>
      <c r="N69" s="364"/>
      <c r="O69" s="36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11528.341709999999</v>
      </c>
      <c r="F70" s="333"/>
      <c r="G70" s="333">
        <f>G69+G57+G49+G47+G29</f>
        <v>378.82799999999997</v>
      </c>
      <c r="H70" s="333">
        <f t="shared" ref="G70:J70" si="0">H69+H57+H49+H47+H29</f>
        <v>45411.597719999998</v>
      </c>
      <c r="I70" s="153">
        <f t="shared" si="0"/>
        <v>20881.808840000002</v>
      </c>
      <c r="J70" s="153">
        <f>J69+J57+J49+J47+J29</f>
        <v>78522.641570000007</v>
      </c>
      <c r="K70" s="342">
        <v>6</v>
      </c>
      <c r="L70" s="56"/>
      <c r="M70" s="364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4"/>
      <c r="I71" s="54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154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K73" s="75"/>
      <c r="L73" s="2"/>
      <c r="M73" s="58"/>
      <c r="N73" s="58"/>
      <c r="O73" s="385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  <c r="O75" s="1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  <row r="98" spans="6:8" ht="13.5" thickBot="1" x14ac:dyDescent="0.25"/>
    <row r="99" spans="6:8" ht="77.25" thickBot="1" x14ac:dyDescent="0.25">
      <c r="F99" s="307" t="s">
        <v>134</v>
      </c>
      <c r="G99" s="308" t="s">
        <v>135</v>
      </c>
      <c r="H99" s="309" t="s">
        <v>136</v>
      </c>
    </row>
    <row r="100" spans="6:8" x14ac:dyDescent="0.2">
      <c r="F100" s="310">
        <v>9</v>
      </c>
      <c r="G100" s="311">
        <v>7</v>
      </c>
      <c r="H100" s="312" t="s">
        <v>137</v>
      </c>
    </row>
    <row r="101" spans="6:8" x14ac:dyDescent="0.2">
      <c r="F101" s="313">
        <v>11</v>
      </c>
      <c r="G101" s="314">
        <v>7</v>
      </c>
      <c r="H101" s="315" t="s">
        <v>138</v>
      </c>
    </row>
    <row r="102" spans="6:8" x14ac:dyDescent="0.2">
      <c r="F102" s="313">
        <v>12</v>
      </c>
      <c r="G102" s="314">
        <v>11</v>
      </c>
      <c r="H102" s="315" t="s">
        <v>139</v>
      </c>
    </row>
    <row r="103" spans="6:8" x14ac:dyDescent="0.2">
      <c r="F103" s="313">
        <v>30</v>
      </c>
      <c r="G103" s="314">
        <v>12</v>
      </c>
      <c r="H103" s="315" t="s">
        <v>140</v>
      </c>
    </row>
    <row r="104" spans="6:8" x14ac:dyDescent="0.2">
      <c r="F104" s="313">
        <v>31</v>
      </c>
      <c r="G104" s="314">
        <v>20</v>
      </c>
      <c r="H104" s="315" t="s">
        <v>141</v>
      </c>
    </row>
    <row r="105" spans="6:8" x14ac:dyDescent="0.2">
      <c r="F105" s="313">
        <v>32</v>
      </c>
      <c r="G105" s="314">
        <v>5</v>
      </c>
      <c r="H105" s="315" t="s">
        <v>142</v>
      </c>
    </row>
    <row r="106" spans="6:8" x14ac:dyDescent="0.2">
      <c r="F106" s="313">
        <v>34</v>
      </c>
      <c r="G106" s="314">
        <v>21</v>
      </c>
      <c r="H106" s="315" t="s">
        <v>143</v>
      </c>
    </row>
    <row r="107" spans="6:8" x14ac:dyDescent="0.2">
      <c r="F107" s="313">
        <v>46</v>
      </c>
      <c r="G107" s="314">
        <v>7</v>
      </c>
      <c r="H107" s="315" t="s">
        <v>144</v>
      </c>
    </row>
    <row r="108" spans="6:8" x14ac:dyDescent="0.2">
      <c r="F108" s="313">
        <v>48</v>
      </c>
      <c r="G108" s="314">
        <v>6</v>
      </c>
      <c r="H108" s="315" t="s">
        <v>145</v>
      </c>
    </row>
    <row r="109" spans="6:8" x14ac:dyDescent="0.2">
      <c r="F109" s="313">
        <v>65</v>
      </c>
      <c r="G109" s="314">
        <v>9</v>
      </c>
      <c r="H109" s="315" t="s">
        <v>146</v>
      </c>
    </row>
    <row r="110" spans="6:8" x14ac:dyDescent="0.2">
      <c r="F110" s="313">
        <v>66</v>
      </c>
      <c r="G110" s="314">
        <v>11</v>
      </c>
      <c r="H110" s="315" t="s">
        <v>147</v>
      </c>
    </row>
    <row r="111" spans="6:8" x14ac:dyDescent="0.2">
      <c r="F111" s="313">
        <v>81</v>
      </c>
      <c r="G111" s="314">
        <v>9</v>
      </c>
      <c r="H111" s="315" t="s">
        <v>148</v>
      </c>
    </row>
    <row r="112" spans="6:8" x14ac:dyDescent="0.2">
      <c r="F112" s="313">
        <v>82</v>
      </c>
      <c r="G112" s="314">
        <v>7</v>
      </c>
      <c r="H112" s="315" t="s">
        <v>149</v>
      </c>
    </row>
    <row r="113" spans="6:8" ht="13.5" thickBot="1" x14ac:dyDescent="0.25">
      <c r="F113" s="313" t="s">
        <v>150</v>
      </c>
      <c r="G113" s="316">
        <v>1</v>
      </c>
      <c r="H113" s="309"/>
    </row>
    <row r="114" spans="6:8" ht="26.25" thickBot="1" x14ac:dyDescent="0.25">
      <c r="F114" s="317" t="s">
        <v>151</v>
      </c>
      <c r="G114" s="318">
        <v>133</v>
      </c>
      <c r="H114" s="319" t="s">
        <v>152</v>
      </c>
    </row>
    <row r="115" spans="6:8" ht="13.5" thickTop="1" x14ac:dyDescent="0.2"/>
  </sheetData>
  <mergeCells count="53">
    <mergeCell ref="J5:J7"/>
    <mergeCell ref="D4:J4"/>
    <mergeCell ref="D3:J3"/>
    <mergeCell ref="E6:G6"/>
    <mergeCell ref="H6:I6"/>
    <mergeCell ref="A5:C7"/>
    <mergeCell ref="D5:D7"/>
    <mergeCell ref="E5:I5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  <pageSetup paperSize="9" orientation="portrait" r:id="rId1"/>
  <ignoredErrors>
    <ignoredError sqref="F69:I6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G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6" width="8.85546875" style="2"/>
  </cols>
  <sheetData>
    <row r="1" spans="1:785" x14ac:dyDescent="0.2">
      <c r="D1" s="3"/>
      <c r="E1" s="3"/>
      <c r="F1" s="3"/>
      <c r="G1" s="3"/>
      <c r="H1" s="3"/>
      <c r="I1" s="3"/>
      <c r="J1" s="3"/>
      <c r="K1" s="3"/>
    </row>
    <row r="2" spans="1:785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</row>
    <row r="3" spans="1:785" s="5" customFormat="1" ht="12.75" customHeight="1" x14ac:dyDescent="0.2">
      <c r="A3" s="4"/>
      <c r="B3" s="4"/>
      <c r="C3" s="4"/>
      <c r="D3" s="438">
        <v>11</v>
      </c>
      <c r="E3" s="438"/>
      <c r="F3" s="438"/>
      <c r="G3" s="438"/>
      <c r="H3" s="438"/>
      <c r="I3" s="438"/>
      <c r="J3" s="437"/>
      <c r="K3" s="70"/>
    </row>
    <row r="4" spans="1:785" ht="12.75" customHeight="1" x14ac:dyDescent="0.2">
      <c r="A4" s="4"/>
      <c r="B4" s="4"/>
      <c r="C4" s="4"/>
      <c r="D4" s="439" t="s">
        <v>4</v>
      </c>
      <c r="E4" s="455"/>
      <c r="F4" s="455"/>
      <c r="G4" s="455"/>
      <c r="H4" s="455"/>
      <c r="I4" s="455"/>
      <c r="J4" s="456"/>
      <c r="K4" s="7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</row>
    <row r="5" spans="1:785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</row>
    <row r="6" spans="1:785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</row>
    <row r="7" spans="1:785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</row>
    <row r="8" spans="1:785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2736</v>
      </c>
      <c r="E8" s="10"/>
      <c r="F8" s="10"/>
      <c r="G8" s="10"/>
      <c r="H8" s="9">
        <v>17393.29118</v>
      </c>
      <c r="I8" s="11"/>
      <c r="J8" s="180">
        <v>17393.29118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</row>
    <row r="9" spans="1:785" ht="13.5" customHeight="1" thickBot="1" x14ac:dyDescent="0.25">
      <c r="A9" s="433"/>
      <c r="B9" s="401"/>
      <c r="C9" s="12" t="s">
        <v>27</v>
      </c>
      <c r="D9" s="16">
        <v>2737</v>
      </c>
      <c r="E9" s="14"/>
      <c r="F9" s="14"/>
      <c r="G9" s="14"/>
      <c r="H9" s="13">
        <v>4156.3215700000001</v>
      </c>
      <c r="I9" s="15"/>
      <c r="J9" s="125">
        <v>4156.3215700000001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</row>
    <row r="10" spans="1:785" ht="13.5" customHeight="1" thickBot="1" x14ac:dyDescent="0.25">
      <c r="A10" s="433"/>
      <c r="B10" s="401"/>
      <c r="C10" s="12" t="s">
        <v>28</v>
      </c>
      <c r="D10" s="16">
        <v>2735</v>
      </c>
      <c r="E10" s="14"/>
      <c r="F10" s="14"/>
      <c r="G10" s="14"/>
      <c r="H10" s="13">
        <v>11975.40826</v>
      </c>
      <c r="I10" s="15"/>
      <c r="J10" s="125">
        <v>11975.40826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</row>
    <row r="11" spans="1:785" ht="13.5" customHeight="1" thickBot="1" x14ac:dyDescent="0.25">
      <c r="A11" s="433"/>
      <c r="B11" s="401"/>
      <c r="C11" s="12" t="s">
        <v>29</v>
      </c>
      <c r="D11" s="16">
        <v>204</v>
      </c>
      <c r="E11" s="14"/>
      <c r="F11" s="14"/>
      <c r="G11" s="14"/>
      <c r="H11" s="13">
        <v>500.83681000000001</v>
      </c>
      <c r="I11" s="15"/>
      <c r="J11" s="125">
        <v>500.83681000000001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</row>
    <row r="12" spans="1:785" ht="13.5" customHeight="1" thickBot="1" x14ac:dyDescent="0.25">
      <c r="A12" s="433"/>
      <c r="B12" s="401"/>
      <c r="C12" s="119" t="s">
        <v>30</v>
      </c>
      <c r="D12" s="17">
        <v>2737</v>
      </c>
      <c r="E12" s="17"/>
      <c r="F12" s="17"/>
      <c r="G12" s="17"/>
      <c r="H12" s="174">
        <v>34025.857819999997</v>
      </c>
      <c r="I12" s="18"/>
      <c r="J12" s="181">
        <v>34025.857819999997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</row>
    <row r="13" spans="1:785" ht="13.5" customHeight="1" thickBot="1" x14ac:dyDescent="0.25">
      <c r="A13" s="433"/>
      <c r="B13" s="403" t="s">
        <v>31</v>
      </c>
      <c r="C13" s="20" t="s">
        <v>32</v>
      </c>
      <c r="D13" s="16">
        <v>251</v>
      </c>
      <c r="E13" s="22"/>
      <c r="F13" s="22"/>
      <c r="G13" s="22"/>
      <c r="H13" s="21">
        <v>1630.6958300000001</v>
      </c>
      <c r="I13" s="23"/>
      <c r="J13" s="182">
        <v>1630.6958300000001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</row>
    <row r="14" spans="1:785" ht="19.5" customHeight="1" thickBot="1" x14ac:dyDescent="0.25">
      <c r="A14" s="433"/>
      <c r="B14" s="403"/>
      <c r="C14" s="12" t="s">
        <v>33</v>
      </c>
      <c r="D14" s="16">
        <v>22</v>
      </c>
      <c r="E14" s="14"/>
      <c r="F14" s="14"/>
      <c r="G14" s="14"/>
      <c r="H14" s="13">
        <v>45.46725</v>
      </c>
      <c r="I14" s="15"/>
      <c r="J14" s="125">
        <v>45.46725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</row>
    <row r="15" spans="1:785" ht="12" customHeight="1" thickBot="1" x14ac:dyDescent="0.25">
      <c r="A15" s="433"/>
      <c r="B15" s="403"/>
      <c r="C15" s="12" t="s">
        <v>34</v>
      </c>
      <c r="D15" s="16">
        <v>7</v>
      </c>
      <c r="E15" s="14"/>
      <c r="F15" s="14"/>
      <c r="G15" s="14"/>
      <c r="H15" s="13">
        <v>1.5921500000000002</v>
      </c>
      <c r="I15" s="15"/>
      <c r="J15" s="125">
        <v>1.5921500000000002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</row>
    <row r="16" spans="1:785" ht="13.5" customHeight="1" thickBot="1" x14ac:dyDescent="0.25">
      <c r="A16" s="433"/>
      <c r="B16" s="403"/>
      <c r="C16" s="12" t="s">
        <v>35</v>
      </c>
      <c r="D16" s="16">
        <v>33</v>
      </c>
      <c r="E16" s="14"/>
      <c r="F16" s="14"/>
      <c r="G16" s="14"/>
      <c r="H16" s="13">
        <v>28.462049999999998</v>
      </c>
      <c r="I16" s="15"/>
      <c r="J16" s="125">
        <v>28.462049999999998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</row>
    <row r="17" spans="1:786" ht="13.5" customHeight="1" thickBot="1" x14ac:dyDescent="0.25">
      <c r="A17" s="433"/>
      <c r="B17" s="403"/>
      <c r="C17" s="12" t="s">
        <v>36</v>
      </c>
      <c r="D17" s="16">
        <v>182</v>
      </c>
      <c r="E17" s="14"/>
      <c r="F17" s="14"/>
      <c r="G17" s="14"/>
      <c r="H17" s="13">
        <v>842.47639000000004</v>
      </c>
      <c r="I17" s="15"/>
      <c r="J17" s="125">
        <v>842.47639000000004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</row>
    <row r="18" spans="1:786" ht="13.5" customHeight="1" thickBot="1" x14ac:dyDescent="0.25">
      <c r="A18" s="433"/>
      <c r="B18" s="403"/>
      <c r="C18" s="12" t="s">
        <v>37</v>
      </c>
      <c r="D18" s="16">
        <v>595</v>
      </c>
      <c r="E18" s="14"/>
      <c r="F18" s="14"/>
      <c r="G18" s="14"/>
      <c r="H18" s="13">
        <v>1467.6743999999999</v>
      </c>
      <c r="I18" s="15"/>
      <c r="J18" s="125">
        <v>1467.6743999999999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</row>
    <row r="19" spans="1:786" ht="13.5" customHeight="1" thickBot="1" x14ac:dyDescent="0.25">
      <c r="A19" s="433"/>
      <c r="B19" s="403"/>
      <c r="C19" s="12" t="s">
        <v>38</v>
      </c>
      <c r="D19" s="16">
        <v>602</v>
      </c>
      <c r="E19" s="14"/>
      <c r="F19" s="14"/>
      <c r="G19" s="14"/>
      <c r="H19" s="13">
        <v>1072.20686</v>
      </c>
      <c r="I19" s="15"/>
      <c r="J19" s="125">
        <v>1072.20686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</row>
    <row r="20" spans="1:786" ht="13.5" customHeight="1" thickBot="1" x14ac:dyDescent="0.25">
      <c r="A20" s="433"/>
      <c r="B20" s="403"/>
      <c r="C20" s="12" t="s">
        <v>39</v>
      </c>
      <c r="D20" s="16">
        <v>14</v>
      </c>
      <c r="E20" s="14"/>
      <c r="F20" s="14"/>
      <c r="G20" s="14"/>
      <c r="H20" s="13">
        <v>31.890650000000001</v>
      </c>
      <c r="I20" s="15"/>
      <c r="J20" s="125">
        <v>31.890650000000001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</row>
    <row r="21" spans="1:786" ht="13.5" customHeight="1" thickBot="1" x14ac:dyDescent="0.25">
      <c r="A21" s="433"/>
      <c r="B21" s="403"/>
      <c r="C21" s="119" t="s">
        <v>40</v>
      </c>
      <c r="D21" s="19">
        <v>1241</v>
      </c>
      <c r="E21" s="17"/>
      <c r="F21" s="17"/>
      <c r="G21" s="17"/>
      <c r="H21" s="174">
        <v>5120.46558</v>
      </c>
      <c r="I21" s="18"/>
      <c r="J21" s="181">
        <v>5120.46558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</row>
    <row r="22" spans="1:786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6040.88</v>
      </c>
      <c r="I22" s="24"/>
      <c r="J22" s="125">
        <v>6040.88</v>
      </c>
      <c r="K22" s="341"/>
      <c r="L22" s="14"/>
    </row>
    <row r="23" spans="1:786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14417.75</v>
      </c>
      <c r="I23" s="24"/>
      <c r="J23" s="125">
        <v>14417.75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</row>
    <row r="24" spans="1:786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2796.74</v>
      </c>
      <c r="I24" s="24"/>
      <c r="J24" s="125">
        <v>2796.74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</row>
    <row r="25" spans="1:786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>
        <v>2205.62</v>
      </c>
      <c r="I25" s="24"/>
      <c r="J25" s="125">
        <v>2205.62</v>
      </c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</row>
    <row r="26" spans="1:786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25460.99</v>
      </c>
      <c r="I26" s="169"/>
      <c r="J26" s="134">
        <v>25460.99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</row>
    <row r="27" spans="1:786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294.27999999999997</v>
      </c>
      <c r="I27" s="27"/>
      <c r="J27" s="183">
        <v>294.27999999999997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</row>
    <row r="28" spans="1:786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2047</v>
      </c>
      <c r="I28" s="24"/>
      <c r="J28" s="125">
        <v>2047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</row>
    <row r="29" spans="1:786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66948.593399999998</v>
      </c>
      <c r="I29" s="187"/>
      <c r="J29" s="184">
        <v>66948.593399999998</v>
      </c>
      <c r="K29" s="170"/>
      <c r="L29" s="9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</row>
    <row r="30" spans="1:786" s="354" customFormat="1" ht="23.25" customHeight="1" x14ac:dyDescent="0.2">
      <c r="A30" s="431" t="s">
        <v>50</v>
      </c>
      <c r="B30" s="401" t="s">
        <v>51</v>
      </c>
      <c r="C30" s="448"/>
      <c r="D30" s="348">
        <v>838</v>
      </c>
      <c r="E30" s="348">
        <v>2572.4699999999998</v>
      </c>
      <c r="F30" s="349"/>
      <c r="G30" s="349"/>
      <c r="H30" s="350"/>
      <c r="I30" s="351">
        <v>7718.4979999999996</v>
      </c>
      <c r="J30" s="352">
        <v>10290</v>
      </c>
      <c r="K30" s="381"/>
      <c r="L30" s="353"/>
      <c r="ADF30" s="2"/>
    </row>
    <row r="31" spans="1:786" s="356" customFormat="1" ht="24" customHeight="1" x14ac:dyDescent="0.2">
      <c r="A31" s="446"/>
      <c r="B31" s="449" t="s">
        <v>52</v>
      </c>
      <c r="C31" s="450"/>
      <c r="D31" s="199">
        <v>628</v>
      </c>
      <c r="E31" s="199">
        <v>393.71431999999982</v>
      </c>
      <c r="F31" s="199"/>
      <c r="G31" s="199"/>
      <c r="H31" s="177"/>
      <c r="I31" s="303">
        <v>1181.1387300000006</v>
      </c>
      <c r="J31" s="200">
        <v>1574.8530500000004</v>
      </c>
      <c r="K31" s="343">
        <v>1</v>
      </c>
      <c r="L31" s="355"/>
      <c r="ADF31" s="49"/>
    </row>
    <row r="32" spans="1:786" s="356" customFormat="1" ht="19.5" customHeight="1" x14ac:dyDescent="0.2">
      <c r="A32" s="446"/>
      <c r="B32" s="403" t="s">
        <v>53</v>
      </c>
      <c r="C32" s="334" t="s">
        <v>54</v>
      </c>
      <c r="D32" s="130">
        <v>668</v>
      </c>
      <c r="E32" s="109">
        <v>802.75125000000071</v>
      </c>
      <c r="F32" s="109"/>
      <c r="G32" s="109"/>
      <c r="H32" s="178"/>
      <c r="I32" s="110">
        <v>3027.1049000000035</v>
      </c>
      <c r="J32" s="135">
        <v>5273.8523000000041</v>
      </c>
      <c r="K32" s="343">
        <v>1</v>
      </c>
      <c r="L32" s="355"/>
      <c r="ADF32" s="49"/>
    </row>
    <row r="33" spans="1:786" s="356" customFormat="1" ht="18" customHeight="1" x14ac:dyDescent="0.2">
      <c r="A33" s="446"/>
      <c r="B33" s="403"/>
      <c r="C33" s="335" t="s">
        <v>55</v>
      </c>
      <c r="D33" s="131">
        <v>200</v>
      </c>
      <c r="E33" s="114"/>
      <c r="F33" s="114"/>
      <c r="G33" s="114"/>
      <c r="H33" s="177"/>
      <c r="I33" s="115">
        <v>213.55198999999993</v>
      </c>
      <c r="J33" s="185">
        <v>213.55198999999993</v>
      </c>
      <c r="K33" s="343">
        <v>1</v>
      </c>
      <c r="L33" s="355"/>
      <c r="ADF33" s="49"/>
    </row>
    <row r="34" spans="1:786" s="356" customFormat="1" ht="27" customHeight="1" x14ac:dyDescent="0.2">
      <c r="A34" s="446"/>
      <c r="B34" s="405" t="s">
        <v>130</v>
      </c>
      <c r="C34" s="405"/>
      <c r="D34" s="129">
        <v>413</v>
      </c>
      <c r="E34" s="68">
        <v>1352.8389999999999</v>
      </c>
      <c r="F34" s="68"/>
      <c r="G34" s="68"/>
      <c r="H34" s="67"/>
      <c r="I34" s="69"/>
      <c r="J34" s="128">
        <v>1352.8389999999999</v>
      </c>
      <c r="K34" s="343">
        <v>2</v>
      </c>
      <c r="L34" s="355"/>
      <c r="ADF34" s="49"/>
    </row>
    <row r="35" spans="1:786" s="356" customFormat="1" ht="12.75" customHeight="1" x14ac:dyDescent="0.2">
      <c r="A35" s="446"/>
      <c r="B35" s="427" t="s">
        <v>56</v>
      </c>
      <c r="C35" s="108" t="s">
        <v>57</v>
      </c>
      <c r="D35" s="132">
        <v>52</v>
      </c>
      <c r="E35" s="45">
        <v>415.2</v>
      </c>
      <c r="F35" s="45"/>
      <c r="G35" s="45"/>
      <c r="H35" s="44"/>
      <c r="I35" s="110">
        <v>1352</v>
      </c>
      <c r="J35" s="135">
        <v>1768</v>
      </c>
      <c r="K35" s="341"/>
      <c r="L35" s="355"/>
      <c r="ADF35" s="49"/>
    </row>
    <row r="36" spans="1:786" s="356" customFormat="1" ht="12.95" customHeight="1" x14ac:dyDescent="0.2">
      <c r="A36" s="446"/>
      <c r="B36" s="451"/>
      <c r="C36" s="108" t="s">
        <v>58</v>
      </c>
      <c r="D36" s="132">
        <v>2</v>
      </c>
      <c r="E36" s="45">
        <v>60.54</v>
      </c>
      <c r="F36" s="45"/>
      <c r="G36" s="45"/>
      <c r="H36" s="44"/>
      <c r="I36" s="47"/>
      <c r="J36" s="357">
        <v>60.54</v>
      </c>
      <c r="K36" s="341"/>
      <c r="L36" s="355"/>
      <c r="ADF36" s="49"/>
    </row>
    <row r="37" spans="1:786" s="354" customFormat="1" ht="14.25" customHeight="1" x14ac:dyDescent="0.2">
      <c r="A37" s="446"/>
      <c r="B37" s="452"/>
      <c r="C37" s="34" t="s">
        <v>59</v>
      </c>
      <c r="D37" s="19">
        <v>54</v>
      </c>
      <c r="E37" s="17">
        <v>475.74</v>
      </c>
      <c r="F37" s="36"/>
      <c r="G37" s="36"/>
      <c r="H37" s="35"/>
      <c r="I37" s="169">
        <v>1352</v>
      </c>
      <c r="J37" s="134">
        <v>1828.54</v>
      </c>
      <c r="K37" s="170"/>
      <c r="L37" s="353"/>
      <c r="ADF37" s="2"/>
    </row>
    <row r="38" spans="1:786" s="356" customFormat="1" ht="14.25" customHeight="1" x14ac:dyDescent="0.2">
      <c r="A38" s="446"/>
      <c r="B38" s="427" t="s">
        <v>60</v>
      </c>
      <c r="C38" s="145" t="s">
        <v>169</v>
      </c>
      <c r="D38" s="130">
        <v>7</v>
      </c>
      <c r="E38" s="109">
        <v>135.9</v>
      </c>
      <c r="F38" s="109"/>
      <c r="G38" s="109"/>
      <c r="H38" s="178"/>
      <c r="I38" s="110">
        <v>137.34</v>
      </c>
      <c r="J38" s="135">
        <v>273</v>
      </c>
      <c r="K38" s="343">
        <v>3</v>
      </c>
      <c r="L38" s="355"/>
      <c r="ADF38" s="49"/>
    </row>
    <row r="39" spans="1:786" s="356" customFormat="1" ht="12.95" customHeight="1" x14ac:dyDescent="0.2">
      <c r="A39" s="446"/>
      <c r="B39" s="451"/>
      <c r="C39" s="146" t="s">
        <v>61</v>
      </c>
      <c r="D39" s="132"/>
      <c r="E39" s="45">
        <v>30</v>
      </c>
      <c r="F39" s="45"/>
      <c r="G39" s="45"/>
      <c r="H39" s="44"/>
      <c r="I39" s="47"/>
      <c r="J39" s="136">
        <v>30</v>
      </c>
      <c r="K39" s="341"/>
      <c r="L39" s="355"/>
      <c r="ADF39" s="49"/>
    </row>
    <row r="40" spans="1:786" s="354" customFormat="1" ht="33.75" customHeight="1" x14ac:dyDescent="0.2">
      <c r="A40" s="446"/>
      <c r="B40" s="452"/>
      <c r="C40" s="119" t="s">
        <v>62</v>
      </c>
      <c r="D40" s="133"/>
      <c r="E40" s="36">
        <v>165.9</v>
      </c>
      <c r="F40" s="36"/>
      <c r="G40" s="36"/>
      <c r="H40" s="35"/>
      <c r="I40" s="169">
        <v>137.34</v>
      </c>
      <c r="J40" s="134">
        <v>303</v>
      </c>
      <c r="K40" s="170"/>
      <c r="L40" s="353"/>
      <c r="ADF40" s="2"/>
    </row>
    <row r="41" spans="1:786" s="356" customFormat="1" ht="14.25" customHeight="1" x14ac:dyDescent="0.2">
      <c r="A41" s="446"/>
      <c r="B41" s="375" t="s">
        <v>94</v>
      </c>
      <c r="C41" s="375"/>
      <c r="D41" s="132">
        <v>5</v>
      </c>
      <c r="E41" s="45">
        <v>22.17</v>
      </c>
      <c r="F41" s="45"/>
      <c r="G41" s="45"/>
      <c r="H41" s="44"/>
      <c r="I41" s="47">
        <v>37.74</v>
      </c>
      <c r="J41" s="135">
        <v>60</v>
      </c>
      <c r="K41" s="343">
        <v>4</v>
      </c>
      <c r="L41" s="355"/>
      <c r="ADF41" s="49"/>
    </row>
    <row r="42" spans="1:786" s="356" customFormat="1" ht="14.25" customHeight="1" x14ac:dyDescent="0.2">
      <c r="A42" s="446"/>
      <c r="B42" s="375" t="s">
        <v>64</v>
      </c>
      <c r="C42" s="375"/>
      <c r="D42" s="132">
        <v>47</v>
      </c>
      <c r="E42" s="45">
        <v>100.64</v>
      </c>
      <c r="F42" s="45"/>
      <c r="G42" s="45"/>
      <c r="H42" s="44"/>
      <c r="I42" s="47">
        <v>171.36</v>
      </c>
      <c r="J42" s="136">
        <v>272</v>
      </c>
      <c r="K42" s="343"/>
      <c r="L42" s="355"/>
      <c r="ADF42" s="49"/>
    </row>
    <row r="43" spans="1:786" s="354" customFormat="1" ht="13.5" customHeight="1" x14ac:dyDescent="0.2">
      <c r="A43" s="446"/>
      <c r="B43" s="432" t="s">
        <v>101</v>
      </c>
      <c r="C43" s="432"/>
      <c r="D43" s="137">
        <v>1541</v>
      </c>
      <c r="E43" s="32"/>
      <c r="F43" s="32"/>
      <c r="G43" s="32"/>
      <c r="H43" s="31"/>
      <c r="I43" s="33">
        <v>3486.84</v>
      </c>
      <c r="J43" s="186">
        <v>3486.84</v>
      </c>
      <c r="K43" s="358">
        <v>5</v>
      </c>
      <c r="L43" s="353"/>
      <c r="ADF43" s="2"/>
    </row>
    <row r="44" spans="1:786" s="356" customFormat="1" ht="14.25" customHeight="1" x14ac:dyDescent="0.2">
      <c r="A44" s="446"/>
      <c r="B44" s="426" t="s">
        <v>65</v>
      </c>
      <c r="C44" s="108" t="s">
        <v>66</v>
      </c>
      <c r="D44" s="132">
        <v>1</v>
      </c>
      <c r="E44" s="45">
        <v>1.07</v>
      </c>
      <c r="F44" s="45"/>
      <c r="G44" s="45"/>
      <c r="H44" s="44"/>
      <c r="I44" s="47">
        <v>1.83</v>
      </c>
      <c r="J44" s="135">
        <v>3</v>
      </c>
      <c r="K44" s="359"/>
      <c r="L44" s="355"/>
      <c r="ADF44" s="49"/>
    </row>
    <row r="45" spans="1:786" s="356" customFormat="1" ht="14.25" customHeight="1" x14ac:dyDescent="0.2">
      <c r="A45" s="446"/>
      <c r="B45" s="426"/>
      <c r="C45" s="108" t="s">
        <v>67</v>
      </c>
      <c r="D45" s="132">
        <v>4</v>
      </c>
      <c r="E45" s="45">
        <v>49.16</v>
      </c>
      <c r="F45" s="45" t="s">
        <v>131</v>
      </c>
      <c r="G45" s="45"/>
      <c r="H45" s="44"/>
      <c r="I45" s="47">
        <v>83.71</v>
      </c>
      <c r="J45" s="136">
        <v>133</v>
      </c>
      <c r="K45" s="359"/>
      <c r="L45" s="355"/>
      <c r="ADF45" s="49"/>
    </row>
    <row r="46" spans="1:786" s="354" customFormat="1" ht="12.75" customHeight="1" x14ac:dyDescent="0.2">
      <c r="A46" s="446"/>
      <c r="B46" s="426"/>
      <c r="C46" s="34" t="s">
        <v>68</v>
      </c>
      <c r="D46" s="133">
        <v>5</v>
      </c>
      <c r="E46" s="36">
        <v>50.23</v>
      </c>
      <c r="F46" s="36"/>
      <c r="G46" s="384"/>
      <c r="H46" s="35"/>
      <c r="I46" s="188">
        <v>85.539999999999992</v>
      </c>
      <c r="J46" s="134">
        <v>136</v>
      </c>
      <c r="K46" s="343"/>
      <c r="L46" s="353"/>
      <c r="ADF46" s="2"/>
    </row>
    <row r="47" spans="1:786" s="354" customFormat="1" ht="12.75" customHeight="1" thickBot="1" x14ac:dyDescent="0.25">
      <c r="A47" s="447"/>
      <c r="B47" s="411" t="s">
        <v>69</v>
      </c>
      <c r="C47" s="411"/>
      <c r="D47" s="39"/>
      <c r="E47" s="39">
        <v>5936.454569999999</v>
      </c>
      <c r="F47" s="39"/>
      <c r="G47" s="189"/>
      <c r="H47" s="38"/>
      <c r="I47" s="189">
        <v>17411.113620000004</v>
      </c>
      <c r="J47" s="126">
        <v>24791.476340000005</v>
      </c>
      <c r="K47" s="343">
        <v>6</v>
      </c>
      <c r="L47" s="353"/>
      <c r="ADF47" s="2"/>
    </row>
    <row r="48" spans="1:786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F48" s="64"/>
    </row>
    <row r="49" spans="1:787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F49" s="2"/>
    </row>
    <row r="50" spans="1:787" s="356" customFormat="1" ht="12.75" customHeight="1" thickBot="1" x14ac:dyDescent="0.25">
      <c r="A50" s="433" t="s">
        <v>88</v>
      </c>
      <c r="B50" s="415" t="s">
        <v>89</v>
      </c>
      <c r="C50" s="415"/>
      <c r="D50" s="140">
        <v>5</v>
      </c>
      <c r="E50" s="91">
        <v>12.45</v>
      </c>
      <c r="F50" s="91"/>
      <c r="G50" s="91"/>
      <c r="H50" s="90"/>
      <c r="I50" s="111"/>
      <c r="J50" s="141">
        <v>12.45</v>
      </c>
      <c r="K50" s="340"/>
      <c r="L50" s="355"/>
      <c r="ADF50" s="49"/>
    </row>
    <row r="51" spans="1:787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F51" s="49"/>
    </row>
    <row r="52" spans="1:787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/>
      <c r="H52" s="44"/>
      <c r="I52" s="47"/>
      <c r="J52" s="136"/>
      <c r="K52" s="340"/>
      <c r="L52" s="355"/>
      <c r="ADF52" s="49"/>
    </row>
    <row r="53" spans="1:787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7306</v>
      </c>
      <c r="H53" s="44"/>
      <c r="I53" s="47"/>
      <c r="J53" s="136">
        <v>7306</v>
      </c>
      <c r="K53" s="340"/>
      <c r="L53" s="355"/>
      <c r="ADF53" s="49"/>
    </row>
    <row r="54" spans="1:787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42</v>
      </c>
      <c r="H54" s="44"/>
      <c r="I54" s="47"/>
      <c r="J54" s="136">
        <v>42</v>
      </c>
      <c r="K54" s="340"/>
      <c r="L54" s="355"/>
      <c r="ADF54" s="49"/>
    </row>
    <row r="55" spans="1:787" s="363" customFormat="1" ht="12" customHeight="1" thickBot="1" x14ac:dyDescent="0.25">
      <c r="A55" s="433"/>
      <c r="B55" s="418" t="s">
        <v>90</v>
      </c>
      <c r="C55" s="418"/>
      <c r="D55" s="132"/>
      <c r="E55" s="45">
        <v>10396.65</v>
      </c>
      <c r="F55" s="45"/>
      <c r="G55" s="45"/>
      <c r="H55" s="44"/>
      <c r="I55" s="47"/>
      <c r="J55" s="136">
        <v>10396.65</v>
      </c>
      <c r="K55" s="361"/>
      <c r="L55" s="362"/>
      <c r="ADF55" s="49"/>
    </row>
    <row r="56" spans="1:787" s="356" customFormat="1" ht="12.75" customHeight="1" thickBot="1" x14ac:dyDescent="0.25">
      <c r="A56" s="433"/>
      <c r="B56" s="418" t="s">
        <v>91</v>
      </c>
      <c r="C56" s="418"/>
      <c r="D56" s="142"/>
      <c r="E56" s="112">
        <v>308</v>
      </c>
      <c r="F56" s="112"/>
      <c r="G56" s="112"/>
      <c r="H56" s="179"/>
      <c r="I56" s="113"/>
      <c r="J56" s="143">
        <v>308</v>
      </c>
      <c r="K56" s="340"/>
      <c r="L56" s="355"/>
      <c r="ADF56" s="49"/>
    </row>
    <row r="57" spans="1:787" s="354" customFormat="1" ht="12.75" customHeight="1" thickBot="1" x14ac:dyDescent="0.25">
      <c r="A57" s="433"/>
      <c r="B57" s="411" t="s">
        <v>92</v>
      </c>
      <c r="C57" s="411"/>
      <c r="D57" s="294"/>
      <c r="E57" s="295">
        <v>10717.1</v>
      </c>
      <c r="F57" s="295"/>
      <c r="G57" s="295">
        <v>7348</v>
      </c>
      <c r="H57" s="295"/>
      <c r="I57" s="296"/>
      <c r="J57" s="256">
        <v>18065.099999999999</v>
      </c>
      <c r="K57" s="340"/>
      <c r="L57" s="353"/>
      <c r="ADF57" s="2"/>
    </row>
    <row r="58" spans="1:787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18</v>
      </c>
      <c r="E58" s="91">
        <v>631.70000000000005</v>
      </c>
      <c r="F58" s="91"/>
      <c r="G58" s="91"/>
      <c r="H58" s="90"/>
      <c r="I58" s="111"/>
      <c r="J58" s="141">
        <v>631.70000000000005</v>
      </c>
      <c r="K58" s="340"/>
      <c r="L58" s="355"/>
      <c r="ADF58" s="49"/>
    </row>
    <row r="59" spans="1:787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G59" s="49"/>
    </row>
    <row r="60" spans="1:787" s="356" customFormat="1" ht="12.75" customHeight="1" thickBot="1" x14ac:dyDescent="0.25">
      <c r="A60" s="433"/>
      <c r="B60" s="418" t="s">
        <v>114</v>
      </c>
      <c r="C60" s="418"/>
      <c r="D60" s="132">
        <v>9</v>
      </c>
      <c r="E60" s="45">
        <v>62.49</v>
      </c>
      <c r="F60" s="45"/>
      <c r="G60" s="45"/>
      <c r="H60" s="44"/>
      <c r="I60" s="47"/>
      <c r="J60" s="136">
        <v>62.49</v>
      </c>
      <c r="K60" s="340"/>
      <c r="L60" s="355"/>
      <c r="ADE60" s="49"/>
    </row>
    <row r="61" spans="1:787" s="356" customFormat="1" ht="12.75" customHeight="1" thickBot="1" x14ac:dyDescent="0.25">
      <c r="A61" s="433"/>
      <c r="B61" s="418" t="s">
        <v>125</v>
      </c>
      <c r="C61" s="418"/>
      <c r="D61" s="132">
        <v>10</v>
      </c>
      <c r="E61" s="45">
        <v>301.45699999999999</v>
      </c>
      <c r="F61" s="45"/>
      <c r="G61" s="45"/>
      <c r="H61" s="44"/>
      <c r="I61" s="47"/>
      <c r="J61" s="136">
        <v>301.45699999999999</v>
      </c>
      <c r="K61" s="340"/>
      <c r="L61" s="355"/>
      <c r="ADE61" s="49"/>
    </row>
    <row r="62" spans="1:787" s="356" customFormat="1" ht="12.75" customHeight="1" thickBot="1" x14ac:dyDescent="0.25">
      <c r="A62" s="433"/>
      <c r="B62" s="418" t="s">
        <v>115</v>
      </c>
      <c r="C62" s="418"/>
      <c r="D62" s="132">
        <v>4</v>
      </c>
      <c r="E62" s="45">
        <v>74.784000000000006</v>
      </c>
      <c r="F62" s="45"/>
      <c r="G62" s="45"/>
      <c r="H62" s="44"/>
      <c r="I62" s="47"/>
      <c r="J62" s="136">
        <v>74.784000000000006</v>
      </c>
      <c r="K62" s="340"/>
      <c r="L62" s="355"/>
      <c r="ADE62" s="49"/>
    </row>
    <row r="63" spans="1:787" s="356" customFormat="1" ht="12.75" customHeight="1" thickBot="1" x14ac:dyDescent="0.25">
      <c r="A63" s="433"/>
      <c r="B63" s="418" t="s">
        <v>117</v>
      </c>
      <c r="C63" s="418"/>
      <c r="D63" s="132">
        <v>7</v>
      </c>
      <c r="E63" s="45">
        <v>50.34</v>
      </c>
      <c r="F63" s="45"/>
      <c r="G63" s="45"/>
      <c r="H63" s="44"/>
      <c r="I63" s="47"/>
      <c r="J63" s="136">
        <v>50.34</v>
      </c>
      <c r="K63" s="340"/>
      <c r="L63" s="355"/>
      <c r="ADE63" s="49"/>
    </row>
    <row r="64" spans="1:787" s="356" customFormat="1" ht="12.75" customHeight="1" thickBot="1" x14ac:dyDescent="0.25">
      <c r="A64" s="433"/>
      <c r="B64" s="418" t="s">
        <v>167</v>
      </c>
      <c r="C64" s="418"/>
      <c r="D64" s="132">
        <v>6</v>
      </c>
      <c r="E64" s="45">
        <v>1042</v>
      </c>
      <c r="F64" s="45"/>
      <c r="G64" s="45"/>
      <c r="H64" s="44"/>
      <c r="I64" s="47"/>
      <c r="J64" s="136">
        <v>1042</v>
      </c>
      <c r="K64" s="340"/>
      <c r="L64" s="355"/>
      <c r="ADE64" s="49"/>
    </row>
    <row r="65" spans="1:787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40.5</v>
      </c>
      <c r="H65" s="44"/>
      <c r="I65" s="47"/>
      <c r="J65" s="136">
        <v>40.5</v>
      </c>
      <c r="K65" s="340"/>
      <c r="L65" s="355"/>
      <c r="ADG65" s="49"/>
    </row>
    <row r="66" spans="1:787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55"/>
      <c r="ADF66" s="49"/>
    </row>
    <row r="67" spans="1:787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691</v>
      </c>
      <c r="H67" s="44"/>
      <c r="I67" s="47"/>
      <c r="J67" s="136">
        <v>691</v>
      </c>
      <c r="K67" s="340"/>
      <c r="L67" s="362"/>
      <c r="M67" s="363"/>
      <c r="ADF67" s="49"/>
    </row>
    <row r="68" spans="1:787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ADF68" s="49"/>
    </row>
    <row r="69" spans="1:787" ht="12.75" customHeight="1" thickBot="1" x14ac:dyDescent="0.25">
      <c r="A69" s="433"/>
      <c r="B69" s="411" t="s">
        <v>133</v>
      </c>
      <c r="C69" s="411"/>
      <c r="D69" s="138">
        <v>52</v>
      </c>
      <c r="E69" s="39">
        <f>SUM(E58:E68)</f>
        <v>2162.7709999999997</v>
      </c>
      <c r="F69" s="39"/>
      <c r="G69" s="39">
        <f>SUM(G58:G68)</f>
        <v>731.5</v>
      </c>
      <c r="H69" s="38"/>
      <c r="I69" s="189"/>
      <c r="J69" s="126">
        <f>SUM(J58:J68)</f>
        <v>2894.2709999999997</v>
      </c>
      <c r="K69" s="344"/>
      <c r="L69" s="9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</row>
    <row r="70" spans="1:787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18816.325569999997</v>
      </c>
      <c r="F70" s="333"/>
      <c r="G70" s="333">
        <f t="shared" ref="G70:J70" si="0">G69+G57+G49+G47+G29</f>
        <v>8079.5</v>
      </c>
      <c r="H70" s="333">
        <f t="shared" si="0"/>
        <v>66948.593399999998</v>
      </c>
      <c r="I70" s="153">
        <f t="shared" si="0"/>
        <v>17411.113620000004</v>
      </c>
      <c r="J70" s="153">
        <f t="shared" si="0"/>
        <v>112699.44074000001</v>
      </c>
      <c r="K70" s="342">
        <v>6</v>
      </c>
      <c r="L70" s="60"/>
      <c r="M70" s="6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</row>
    <row r="71" spans="1:787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56"/>
      <c r="M71" s="56"/>
    </row>
    <row r="72" spans="1:787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7"/>
      <c r="M72" s="57"/>
    </row>
    <row r="73" spans="1:787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58"/>
      <c r="M73" s="58"/>
      <c r="ADF73" s="58"/>
    </row>
    <row r="74" spans="1:787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</row>
    <row r="75" spans="1:787" ht="25.15" customHeight="1" x14ac:dyDescent="0.2">
      <c r="A75" s="443" t="s">
        <v>156</v>
      </c>
      <c r="B75" s="444"/>
      <c r="C75" s="444"/>
    </row>
    <row r="76" spans="1:787" ht="24" customHeight="1" x14ac:dyDescent="0.2">
      <c r="A76" s="443" t="s">
        <v>158</v>
      </c>
      <c r="B76" s="444"/>
      <c r="C76" s="444"/>
    </row>
    <row r="77" spans="1:787" ht="16.899999999999999" customHeight="1" x14ac:dyDescent="0.2">
      <c r="A77" s="328" t="s">
        <v>159</v>
      </c>
      <c r="B77" s="297"/>
      <c r="C77" s="297"/>
    </row>
  </sheetData>
  <mergeCells count="53">
    <mergeCell ref="D4:J4"/>
    <mergeCell ref="D3:J3"/>
    <mergeCell ref="E6:G6"/>
    <mergeCell ref="H6:I6"/>
    <mergeCell ref="J5:J7"/>
    <mergeCell ref="A5:C7"/>
    <mergeCell ref="D5:D7"/>
    <mergeCell ref="E5:I5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7" width="9.140625" style="1" bestFit="1" customWidth="1"/>
    <col min="8" max="8" width="9.7109375" style="1" bestFit="1" customWidth="1"/>
    <col min="9" max="9" width="9.140625" style="1" bestFit="1" customWidth="1"/>
    <col min="10" max="10" width="9.710937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12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5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7008</v>
      </c>
      <c r="E8" s="10"/>
      <c r="F8" s="10"/>
      <c r="G8" s="10"/>
      <c r="H8" s="9">
        <v>52665.784270000004</v>
      </c>
      <c r="I8" s="11"/>
      <c r="J8" s="180">
        <v>52665.784270000004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7008</v>
      </c>
      <c r="E9" s="14"/>
      <c r="F9" s="14"/>
      <c r="G9" s="14"/>
      <c r="H9" s="13">
        <v>17892.8403</v>
      </c>
      <c r="I9" s="15"/>
      <c r="J9" s="125">
        <v>17892.8403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7004</v>
      </c>
      <c r="E10" s="14"/>
      <c r="F10" s="14"/>
      <c r="G10" s="14"/>
      <c r="H10" s="13">
        <v>36170.08324</v>
      </c>
      <c r="I10" s="15"/>
      <c r="J10" s="125">
        <v>36170.08324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728</v>
      </c>
      <c r="E11" s="14"/>
      <c r="F11" s="14"/>
      <c r="G11" s="14"/>
      <c r="H11" s="13">
        <v>2219.8881900000001</v>
      </c>
      <c r="I11" s="15"/>
      <c r="J11" s="125">
        <v>2219.8881900000001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7008</v>
      </c>
      <c r="E12" s="17"/>
      <c r="F12" s="17"/>
      <c r="G12" s="17"/>
      <c r="H12" s="174">
        <v>108948.59600000001</v>
      </c>
      <c r="I12" s="18"/>
      <c r="J12" s="181">
        <v>108948.59600000001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3220</v>
      </c>
      <c r="E13" s="22"/>
      <c r="F13" s="22"/>
      <c r="G13" s="22"/>
      <c r="H13" s="21">
        <v>25996.57919</v>
      </c>
      <c r="I13" s="23"/>
      <c r="J13" s="182">
        <v>25996.57919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798</v>
      </c>
      <c r="E14" s="14"/>
      <c r="F14" s="14"/>
      <c r="G14" s="14"/>
      <c r="H14" s="13">
        <v>2705.94974</v>
      </c>
      <c r="I14" s="15"/>
      <c r="J14" s="125">
        <v>2705.94974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382</v>
      </c>
      <c r="E15" s="14"/>
      <c r="F15" s="14"/>
      <c r="G15" s="14"/>
      <c r="H15" s="13">
        <v>903.94126000000006</v>
      </c>
      <c r="I15" s="15"/>
      <c r="J15" s="125">
        <v>903.94126000000006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181</v>
      </c>
      <c r="E16" s="14"/>
      <c r="F16" s="14"/>
      <c r="G16" s="14"/>
      <c r="H16" s="13">
        <v>737.39862000000005</v>
      </c>
      <c r="I16" s="15"/>
      <c r="J16" s="125">
        <v>737.39862000000005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1693</v>
      </c>
      <c r="E17" s="14"/>
      <c r="F17" s="14"/>
      <c r="G17" s="14"/>
      <c r="H17" s="13">
        <v>15761.702130000001</v>
      </c>
      <c r="I17" s="15"/>
      <c r="J17" s="125">
        <v>15761.702130000001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1996</v>
      </c>
      <c r="E18" s="14"/>
      <c r="F18" s="14"/>
      <c r="G18" s="14"/>
      <c r="H18" s="13">
        <v>4241.28287</v>
      </c>
      <c r="I18" s="15"/>
      <c r="J18" s="125">
        <v>4241.28287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1</v>
      </c>
      <c r="E19" s="14"/>
      <c r="F19" s="14"/>
      <c r="G19" s="14"/>
      <c r="H19" s="13">
        <v>14.463389999999999</v>
      </c>
      <c r="I19" s="15"/>
      <c r="J19" s="125">
        <v>14.463389999999999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11</v>
      </c>
      <c r="E20" s="14"/>
      <c r="F20" s="14"/>
      <c r="G20" s="14"/>
      <c r="H20" s="13">
        <v>2.68201</v>
      </c>
      <c r="I20" s="15"/>
      <c r="J20" s="125">
        <v>2.68201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5389</v>
      </c>
      <c r="E21" s="17"/>
      <c r="F21" s="17"/>
      <c r="G21" s="17"/>
      <c r="H21" s="174">
        <v>50363.999210000002</v>
      </c>
      <c r="I21" s="18"/>
      <c r="J21" s="181">
        <v>50363.999210000002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153.71</v>
      </c>
      <c r="I22" s="24"/>
      <c r="J22" s="125">
        <v>153.71</v>
      </c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13.56</v>
      </c>
      <c r="I23" s="24"/>
      <c r="J23" s="125">
        <v>13.56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/>
      <c r="I24" s="24"/>
      <c r="J24" s="125"/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167.27</v>
      </c>
      <c r="I26" s="169"/>
      <c r="J26" s="134">
        <v>167.27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/>
      <c r="I27" s="27"/>
      <c r="J27" s="183"/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37</v>
      </c>
      <c r="I28" s="24"/>
      <c r="J28" s="125">
        <v>37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159516.86521000002</v>
      </c>
      <c r="I29" s="187"/>
      <c r="J29" s="184">
        <v>159516.86521000002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6022</v>
      </c>
      <c r="E30" s="348">
        <v>24492.17</v>
      </c>
      <c r="F30" s="349"/>
      <c r="G30" s="349"/>
      <c r="H30" s="350"/>
      <c r="I30" s="351">
        <v>73476.409</v>
      </c>
      <c r="J30" s="352">
        <v>97968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166</v>
      </c>
      <c r="E31" s="199">
        <v>120.66005</v>
      </c>
      <c r="F31" s="199"/>
      <c r="G31" s="199"/>
      <c r="H31" s="177"/>
      <c r="I31" s="303">
        <v>440.03458000000001</v>
      </c>
      <c r="J31" s="200">
        <v>586.16043000000002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273</v>
      </c>
      <c r="E32" s="109">
        <v>496.57080000000019</v>
      </c>
      <c r="F32" s="109"/>
      <c r="G32" s="109"/>
      <c r="H32" s="178"/>
      <c r="I32" s="110">
        <v>1489.7096999999997</v>
      </c>
      <c r="J32" s="135">
        <v>2334.6019999999999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286</v>
      </c>
      <c r="E33" s="114"/>
      <c r="F33" s="114"/>
      <c r="G33" s="114"/>
      <c r="H33" s="177"/>
      <c r="I33" s="115">
        <v>272.97982000000002</v>
      </c>
      <c r="J33" s="185">
        <v>272.97982000000002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663</v>
      </c>
      <c r="E34" s="68">
        <v>2406.9470000000001</v>
      </c>
      <c r="F34" s="68"/>
      <c r="G34" s="68"/>
      <c r="H34" s="67"/>
      <c r="I34" s="69"/>
      <c r="J34" s="128">
        <v>2406.9470000000001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143</v>
      </c>
      <c r="E35" s="45">
        <v>1238.22</v>
      </c>
      <c r="F35" s="45"/>
      <c r="G35" s="45"/>
      <c r="H35" s="44"/>
      <c r="I35" s="110">
        <v>4745.88</v>
      </c>
      <c r="J35" s="135">
        <v>5984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4</v>
      </c>
      <c r="E36" s="45">
        <v>99.94</v>
      </c>
      <c r="F36" s="45"/>
      <c r="G36" s="45"/>
      <c r="H36" s="44"/>
      <c r="I36" s="47"/>
      <c r="J36" s="357">
        <v>99.94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147</v>
      </c>
      <c r="E37" s="17">
        <v>1338.16</v>
      </c>
      <c r="F37" s="36"/>
      <c r="G37" s="36"/>
      <c r="H37" s="35"/>
      <c r="I37" s="169">
        <v>4745.88</v>
      </c>
      <c r="J37" s="134">
        <v>6083.94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262</v>
      </c>
      <c r="E38" s="109">
        <v>4757.51</v>
      </c>
      <c r="F38" s="109"/>
      <c r="G38" s="109"/>
      <c r="H38" s="178"/>
      <c r="I38" s="110">
        <v>2361.89</v>
      </c>
      <c r="J38" s="135">
        <v>7120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>
        <v>11</v>
      </c>
      <c r="F39" s="45"/>
      <c r="G39" s="45"/>
      <c r="H39" s="44"/>
      <c r="I39" s="47"/>
      <c r="J39" s="136">
        <v>11</v>
      </c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4768.51</v>
      </c>
      <c r="F40" s="36"/>
      <c r="G40" s="36"/>
      <c r="H40" s="35"/>
      <c r="I40" s="169">
        <v>2361.89</v>
      </c>
      <c r="J40" s="134">
        <v>7131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/>
      <c r="E41" s="45"/>
      <c r="F41" s="45"/>
      <c r="G41" s="45"/>
      <c r="H41" s="44"/>
      <c r="I41" s="47"/>
      <c r="J41" s="135"/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11</v>
      </c>
      <c r="E42" s="45">
        <v>12.55</v>
      </c>
      <c r="F42" s="45"/>
      <c r="G42" s="45"/>
      <c r="H42" s="44"/>
      <c r="I42" s="47">
        <v>8.7899999999999991</v>
      </c>
      <c r="J42" s="136">
        <v>22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927</v>
      </c>
      <c r="E43" s="32"/>
      <c r="F43" s="32"/>
      <c r="G43" s="32"/>
      <c r="H43" s="31"/>
      <c r="I43" s="33">
        <v>615.97239999999999</v>
      </c>
      <c r="J43" s="186">
        <v>615.97239999999999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>
        <v>2</v>
      </c>
      <c r="E44" s="45">
        <v>16.8</v>
      </c>
      <c r="F44" s="45"/>
      <c r="G44" s="45"/>
      <c r="H44" s="44"/>
      <c r="I44" s="47">
        <v>18.940000000000001</v>
      </c>
      <c r="J44" s="135">
        <v>36</v>
      </c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>
        <v>1</v>
      </c>
      <c r="E45" s="45">
        <v>50.92</v>
      </c>
      <c r="F45" s="45"/>
      <c r="G45" s="45"/>
      <c r="H45" s="44"/>
      <c r="I45" s="47">
        <v>57.42</v>
      </c>
      <c r="J45" s="136">
        <v>108</v>
      </c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3</v>
      </c>
      <c r="E46" s="36">
        <v>67.72</v>
      </c>
      <c r="F46" s="36"/>
      <c r="G46" s="384"/>
      <c r="H46" s="35"/>
      <c r="I46" s="188">
        <v>76.36</v>
      </c>
      <c r="J46" s="134">
        <v>144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33703.287850000001</v>
      </c>
      <c r="F47" s="39"/>
      <c r="G47" s="189"/>
      <c r="H47" s="38"/>
      <c r="I47" s="189">
        <v>83488.025500000003</v>
      </c>
      <c r="J47" s="126">
        <v>117565.60165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5</v>
      </c>
      <c r="E50" s="91">
        <v>4</v>
      </c>
      <c r="F50" s="91"/>
      <c r="G50" s="91"/>
      <c r="H50" s="90"/>
      <c r="I50" s="111"/>
      <c r="J50" s="141">
        <v>4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75</v>
      </c>
      <c r="H52" s="44"/>
      <c r="I52" s="47"/>
      <c r="J52" s="136">
        <v>75</v>
      </c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29</v>
      </c>
      <c r="H53" s="44"/>
      <c r="I53" s="47"/>
      <c r="J53" s="136">
        <v>29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791</v>
      </c>
      <c r="H54" s="44"/>
      <c r="I54" s="47"/>
      <c r="J54" s="136">
        <v>791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2819.1</v>
      </c>
      <c r="F55" s="45"/>
      <c r="G55" s="45"/>
      <c r="H55" s="44"/>
      <c r="I55" s="47"/>
      <c r="J55" s="136">
        <v>2819.1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294</v>
      </c>
      <c r="F56" s="112"/>
      <c r="G56" s="112"/>
      <c r="H56" s="179"/>
      <c r="I56" s="113"/>
      <c r="J56" s="143">
        <v>294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3117.1</v>
      </c>
      <c r="F57" s="295"/>
      <c r="G57" s="295">
        <v>895</v>
      </c>
      <c r="H57" s="295"/>
      <c r="I57" s="296"/>
      <c r="J57" s="256">
        <v>4012.1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14</v>
      </c>
      <c r="E58" s="91">
        <v>206.05</v>
      </c>
      <c r="F58" s="91"/>
      <c r="G58" s="91"/>
      <c r="H58" s="90"/>
      <c r="I58" s="111"/>
      <c r="J58" s="141">
        <v>206.05</v>
      </c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>
        <v>3</v>
      </c>
      <c r="E59" s="45">
        <v>9.65</v>
      </c>
      <c r="F59" s="45"/>
      <c r="G59" s="45"/>
      <c r="H59" s="44"/>
      <c r="I59" s="47"/>
      <c r="J59" s="136">
        <v>9.65</v>
      </c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23</v>
      </c>
      <c r="E60" s="45">
        <v>166.86</v>
      </c>
      <c r="F60" s="45"/>
      <c r="G60" s="45"/>
      <c r="H60" s="44"/>
      <c r="I60" s="47"/>
      <c r="J60" s="136">
        <v>166.86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15</v>
      </c>
      <c r="E61" s="45">
        <v>216.9</v>
      </c>
      <c r="F61" s="45"/>
      <c r="G61" s="45"/>
      <c r="H61" s="44"/>
      <c r="I61" s="47"/>
      <c r="J61" s="136">
        <v>216.9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3</v>
      </c>
      <c r="E62" s="45">
        <v>113.279</v>
      </c>
      <c r="F62" s="45"/>
      <c r="G62" s="45"/>
      <c r="H62" s="44"/>
      <c r="I62" s="47"/>
      <c r="J62" s="136">
        <v>113.279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11</v>
      </c>
      <c r="E63" s="45">
        <v>69.599999999999994</v>
      </c>
      <c r="F63" s="45"/>
      <c r="G63" s="45"/>
      <c r="H63" s="44"/>
      <c r="I63" s="47"/>
      <c r="J63" s="136">
        <v>69.599999999999994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3</v>
      </c>
      <c r="E64" s="45">
        <v>729</v>
      </c>
      <c r="F64" s="45"/>
      <c r="G64" s="45"/>
      <c r="H64" s="44"/>
      <c r="I64" s="47"/>
      <c r="J64" s="136">
        <v>729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483.36700000000002</v>
      </c>
      <c r="H65" s="44"/>
      <c r="I65" s="47"/>
      <c r="J65" s="136">
        <v>483.36700000000002</v>
      </c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913</v>
      </c>
      <c r="H67" s="44"/>
      <c r="I67" s="47"/>
      <c r="J67" s="136">
        <v>913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>
        <v>1072.836</v>
      </c>
      <c r="H68" s="44"/>
      <c r="I68" s="47"/>
      <c r="J68" s="136">
        <v>1072.836</v>
      </c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72</v>
      </c>
      <c r="E69" s="39">
        <f>SUM(E58:E68)</f>
        <v>1511.3389999999999</v>
      </c>
      <c r="F69" s="39"/>
      <c r="G69" s="39">
        <f>SUM(G58:G68)</f>
        <v>2469.203</v>
      </c>
      <c r="H69" s="38"/>
      <c r="I69" s="189"/>
      <c r="J69" s="126">
        <f>SUM(J58:J68)</f>
        <v>3980.5420000000004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38331.726849999999</v>
      </c>
      <c r="F70" s="333"/>
      <c r="G70" s="333">
        <f t="shared" ref="G70:J70" si="0">G69+G57+G49+G47+G29</f>
        <v>3364.203</v>
      </c>
      <c r="H70" s="333">
        <f t="shared" si="0"/>
        <v>159516.86521000002</v>
      </c>
      <c r="I70" s="153">
        <f t="shared" si="0"/>
        <v>83488.025500000003</v>
      </c>
      <c r="J70" s="153">
        <f t="shared" si="0"/>
        <v>285075.10886000004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E6:G6"/>
    <mergeCell ref="H6:I6"/>
    <mergeCell ref="D5:D7"/>
    <mergeCell ref="E5:I5"/>
    <mergeCell ref="J5:J7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30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6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2190</v>
      </c>
      <c r="E8" s="10"/>
      <c r="F8" s="10"/>
      <c r="G8" s="10"/>
      <c r="H8" s="9">
        <v>10909.32418</v>
      </c>
      <c r="I8" s="11"/>
      <c r="J8" s="180">
        <v>10909.32418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2191</v>
      </c>
      <c r="E9" s="14"/>
      <c r="F9" s="14"/>
      <c r="G9" s="14"/>
      <c r="H9" s="13">
        <v>2728.3486800000001</v>
      </c>
      <c r="I9" s="15"/>
      <c r="J9" s="125">
        <v>2728.3486800000001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2187</v>
      </c>
      <c r="E10" s="14"/>
      <c r="F10" s="14"/>
      <c r="G10" s="14"/>
      <c r="H10" s="13">
        <v>7483.4410099999996</v>
      </c>
      <c r="I10" s="15"/>
      <c r="J10" s="125">
        <v>7483.4410099999996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139</v>
      </c>
      <c r="E11" s="14"/>
      <c r="F11" s="14"/>
      <c r="G11" s="14"/>
      <c r="H11" s="13">
        <v>280.68902000000003</v>
      </c>
      <c r="I11" s="15"/>
      <c r="J11" s="125">
        <v>280.68902000000003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2193</v>
      </c>
      <c r="E12" s="17"/>
      <c r="F12" s="17"/>
      <c r="G12" s="17"/>
      <c r="H12" s="174">
        <v>21401.802889999999</v>
      </c>
      <c r="I12" s="18"/>
      <c r="J12" s="181">
        <v>21401.802889999999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122</v>
      </c>
      <c r="E13" s="22"/>
      <c r="F13" s="22"/>
      <c r="G13" s="22"/>
      <c r="H13" s="21">
        <v>585.85974999999996</v>
      </c>
      <c r="I13" s="23"/>
      <c r="J13" s="182">
        <v>585.85974999999996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3</v>
      </c>
      <c r="E14" s="14"/>
      <c r="F14" s="14"/>
      <c r="G14" s="14"/>
      <c r="H14" s="13">
        <v>1.38696</v>
      </c>
      <c r="I14" s="15"/>
      <c r="J14" s="125">
        <v>1.38696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/>
      <c r="E15" s="14"/>
      <c r="F15" s="14"/>
      <c r="G15" s="14"/>
      <c r="H15" s="13"/>
      <c r="I15" s="15"/>
      <c r="J15" s="125"/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69</v>
      </c>
      <c r="E16" s="14"/>
      <c r="F16" s="14"/>
      <c r="G16" s="14"/>
      <c r="H16" s="13">
        <v>88.959570000000014</v>
      </c>
      <c r="I16" s="15"/>
      <c r="J16" s="125">
        <v>88.959570000000014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150</v>
      </c>
      <c r="E17" s="14"/>
      <c r="F17" s="14"/>
      <c r="G17" s="14"/>
      <c r="H17" s="13">
        <v>871.7194300000001</v>
      </c>
      <c r="I17" s="15"/>
      <c r="J17" s="125">
        <v>871.7194300000001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299</v>
      </c>
      <c r="E18" s="14"/>
      <c r="F18" s="14"/>
      <c r="G18" s="14"/>
      <c r="H18" s="13">
        <v>817.37116000000003</v>
      </c>
      <c r="I18" s="15"/>
      <c r="J18" s="125">
        <v>817.37116000000003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356</v>
      </c>
      <c r="E19" s="14"/>
      <c r="F19" s="14"/>
      <c r="G19" s="14"/>
      <c r="H19" s="13">
        <v>432.98406</v>
      </c>
      <c r="I19" s="15"/>
      <c r="J19" s="125">
        <v>432.98406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77</v>
      </c>
      <c r="E20" s="14"/>
      <c r="F20" s="14"/>
      <c r="G20" s="14"/>
      <c r="H20" s="13">
        <v>599.04760999999996</v>
      </c>
      <c r="I20" s="15"/>
      <c r="J20" s="125">
        <v>599.04760999999996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818</v>
      </c>
      <c r="E21" s="17"/>
      <c r="F21" s="17"/>
      <c r="G21" s="17"/>
      <c r="H21" s="174">
        <v>3397.32854</v>
      </c>
      <c r="I21" s="18"/>
      <c r="J21" s="181">
        <v>3397.32854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2548.21</v>
      </c>
      <c r="I22" s="24"/>
      <c r="J22" s="125">
        <v>2548.21</v>
      </c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9864.56</v>
      </c>
      <c r="I23" s="24"/>
      <c r="J23" s="125">
        <v>9864.56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179.34</v>
      </c>
      <c r="I24" s="24"/>
      <c r="J24" s="125">
        <v>179.34</v>
      </c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>
        <v>4913.25</v>
      </c>
      <c r="I25" s="24"/>
      <c r="J25" s="125">
        <v>4913.25</v>
      </c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17505.36</v>
      </c>
      <c r="I26" s="169"/>
      <c r="J26" s="134">
        <v>17505.36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>
        <v>2831.51</v>
      </c>
      <c r="I27" s="27"/>
      <c r="J27" s="183">
        <v>2831.51</v>
      </c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319</v>
      </c>
      <c r="I28" s="24"/>
      <c r="J28" s="125">
        <v>319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45455.001429999997</v>
      </c>
      <c r="I29" s="187"/>
      <c r="J29" s="184">
        <v>45455.001429999997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297</v>
      </c>
      <c r="E30" s="348">
        <v>1065.694</v>
      </c>
      <c r="F30" s="349"/>
      <c r="G30" s="349"/>
      <c r="H30" s="350"/>
      <c r="I30" s="351">
        <v>3197.0770000000002</v>
      </c>
      <c r="J30" s="352">
        <v>4262.7700000000004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606</v>
      </c>
      <c r="E31" s="199">
        <v>719.97690999999895</v>
      </c>
      <c r="F31" s="199"/>
      <c r="G31" s="199"/>
      <c r="H31" s="177"/>
      <c r="I31" s="303">
        <v>2172.0419900000002</v>
      </c>
      <c r="J31" s="200">
        <v>2892.0188999999991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840</v>
      </c>
      <c r="E32" s="109">
        <v>169.72204999999994</v>
      </c>
      <c r="F32" s="109"/>
      <c r="G32" s="109"/>
      <c r="H32" s="178"/>
      <c r="I32" s="110">
        <v>1795.9019000000008</v>
      </c>
      <c r="J32" s="135">
        <v>4968.0137000000004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174</v>
      </c>
      <c r="E33" s="114"/>
      <c r="F33" s="114"/>
      <c r="G33" s="114"/>
      <c r="H33" s="177"/>
      <c r="I33" s="115">
        <v>151.02761999999996</v>
      </c>
      <c r="J33" s="185">
        <v>151.02761999999996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574</v>
      </c>
      <c r="E34" s="68">
        <v>1890.4780000000001</v>
      </c>
      <c r="F34" s="68"/>
      <c r="G34" s="68"/>
      <c r="H34" s="67"/>
      <c r="I34" s="69"/>
      <c r="J34" s="128">
        <v>1890.4780000000001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50</v>
      </c>
      <c r="E35" s="45">
        <v>320.42</v>
      </c>
      <c r="F35" s="45"/>
      <c r="G35" s="45"/>
      <c r="H35" s="44"/>
      <c r="I35" s="110">
        <v>1180.8800000000001</v>
      </c>
      <c r="J35" s="135">
        <v>1501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4</v>
      </c>
      <c r="E36" s="45">
        <v>40.08</v>
      </c>
      <c r="F36" s="45"/>
      <c r="G36" s="45"/>
      <c r="H36" s="44"/>
      <c r="I36" s="47"/>
      <c r="J36" s="357">
        <v>40.08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54</v>
      </c>
      <c r="E37" s="17">
        <v>360.5</v>
      </c>
      <c r="F37" s="36"/>
      <c r="G37" s="36"/>
      <c r="H37" s="35"/>
      <c r="I37" s="169">
        <v>1180.8800000000001</v>
      </c>
      <c r="J37" s="134">
        <v>1541.08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7</v>
      </c>
      <c r="E38" s="109">
        <v>112.43</v>
      </c>
      <c r="F38" s="109"/>
      <c r="G38" s="109"/>
      <c r="H38" s="178"/>
      <c r="I38" s="110">
        <v>54.04</v>
      </c>
      <c r="J38" s="135">
        <v>166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>
        <v>271</v>
      </c>
      <c r="F39" s="45"/>
      <c r="G39" s="45"/>
      <c r="H39" s="44"/>
      <c r="I39" s="47"/>
      <c r="J39" s="136">
        <v>271</v>
      </c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383.43</v>
      </c>
      <c r="F40" s="36"/>
      <c r="G40" s="36"/>
      <c r="H40" s="35"/>
      <c r="I40" s="169">
        <v>54.04</v>
      </c>
      <c r="J40" s="134">
        <v>437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>
        <v>1</v>
      </c>
      <c r="E41" s="45">
        <v>1.6</v>
      </c>
      <c r="F41" s="45"/>
      <c r="G41" s="45"/>
      <c r="H41" s="44"/>
      <c r="I41" s="47">
        <v>2.72</v>
      </c>
      <c r="J41" s="135">
        <v>5</v>
      </c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>
        <v>22</v>
      </c>
      <c r="E42" s="45">
        <v>30.09</v>
      </c>
      <c r="F42" s="45"/>
      <c r="G42" s="45"/>
      <c r="H42" s="44"/>
      <c r="I42" s="47">
        <v>51.24</v>
      </c>
      <c r="J42" s="136">
        <v>81.33</v>
      </c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921</v>
      </c>
      <c r="E43" s="32"/>
      <c r="F43" s="32"/>
      <c r="G43" s="32"/>
      <c r="H43" s="31"/>
      <c r="I43" s="33">
        <v>2011.0060000000001</v>
      </c>
      <c r="J43" s="186">
        <v>2011.0060000000001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>
        <v>2</v>
      </c>
      <c r="E44" s="45">
        <v>20.96</v>
      </c>
      <c r="F44" s="45"/>
      <c r="G44" s="45"/>
      <c r="H44" s="44"/>
      <c r="I44" s="47">
        <v>35.68</v>
      </c>
      <c r="J44" s="135">
        <v>56.64</v>
      </c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>
        <v>10</v>
      </c>
      <c r="E45" s="45">
        <v>164.29</v>
      </c>
      <c r="F45" s="45"/>
      <c r="G45" s="45"/>
      <c r="H45" s="44"/>
      <c r="I45" s="47">
        <v>279.73</v>
      </c>
      <c r="J45" s="136">
        <v>444.02</v>
      </c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>
        <v>12</v>
      </c>
      <c r="E46" s="36">
        <v>185.25</v>
      </c>
      <c r="F46" s="36"/>
      <c r="G46" s="384"/>
      <c r="H46" s="35"/>
      <c r="I46" s="188">
        <v>315.41000000000003</v>
      </c>
      <c r="J46" s="134">
        <v>500.65999999999997</v>
      </c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4806.7409599999992</v>
      </c>
      <c r="F47" s="39"/>
      <c r="G47" s="189"/>
      <c r="H47" s="38"/>
      <c r="I47" s="189">
        <v>10931.344510000001</v>
      </c>
      <c r="J47" s="126">
        <v>18740.38422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>
        <v>7.218</v>
      </c>
      <c r="F48" s="62"/>
      <c r="G48" s="62"/>
      <c r="H48" s="158"/>
      <c r="I48" s="63"/>
      <c r="J48" s="127">
        <v>7.218</v>
      </c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>
        <v>7</v>
      </c>
      <c r="F49" s="39"/>
      <c r="G49" s="39"/>
      <c r="H49" s="38"/>
      <c r="I49" s="189"/>
      <c r="J49" s="126">
        <v>7</v>
      </c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/>
      <c r="E50" s="91"/>
      <c r="F50" s="91"/>
      <c r="G50" s="91"/>
      <c r="H50" s="90"/>
      <c r="I50" s="111"/>
      <c r="J50" s="141"/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2869</v>
      </c>
      <c r="H52" s="44"/>
      <c r="I52" s="47"/>
      <c r="J52" s="136">
        <v>2869</v>
      </c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4086</v>
      </c>
      <c r="H53" s="44"/>
      <c r="I53" s="47"/>
      <c r="J53" s="136">
        <v>4086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249</v>
      </c>
      <c r="H54" s="44"/>
      <c r="I54" s="47"/>
      <c r="J54" s="136">
        <v>249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58065.597000000002</v>
      </c>
      <c r="F55" s="45"/>
      <c r="G55" s="45"/>
      <c r="H55" s="44"/>
      <c r="I55" s="47"/>
      <c r="J55" s="136">
        <v>58065.97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331</v>
      </c>
      <c r="F56" s="112"/>
      <c r="G56" s="112"/>
      <c r="H56" s="179"/>
      <c r="I56" s="113"/>
      <c r="J56" s="143">
        <v>331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58396.597000000002</v>
      </c>
      <c r="F57" s="295"/>
      <c r="G57" s="295">
        <v>7204</v>
      </c>
      <c r="H57" s="295"/>
      <c r="I57" s="296"/>
      <c r="J57" s="256">
        <v>65600.97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/>
      <c r="E58" s="91"/>
      <c r="F58" s="91"/>
      <c r="G58" s="91"/>
      <c r="H58" s="90"/>
      <c r="I58" s="111"/>
      <c r="J58" s="141"/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/>
      <c r="E59" s="45"/>
      <c r="F59" s="45"/>
      <c r="G59" s="45"/>
      <c r="H59" s="44"/>
      <c r="I59" s="47"/>
      <c r="J59" s="136"/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11</v>
      </c>
      <c r="E60" s="45">
        <v>100.47</v>
      </c>
      <c r="F60" s="45"/>
      <c r="G60" s="45"/>
      <c r="H60" s="44"/>
      <c r="I60" s="47"/>
      <c r="J60" s="136">
        <v>100.47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7</v>
      </c>
      <c r="E61" s="45">
        <v>226.49700000000001</v>
      </c>
      <c r="F61" s="45"/>
      <c r="G61" s="45"/>
      <c r="H61" s="44"/>
      <c r="I61" s="47"/>
      <c r="J61" s="136">
        <v>226.49700000000001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8</v>
      </c>
      <c r="E62" s="45">
        <v>151.92599999999999</v>
      </c>
      <c r="F62" s="45"/>
      <c r="G62" s="45"/>
      <c r="H62" s="44"/>
      <c r="I62" s="47"/>
      <c r="J62" s="136">
        <v>151.92599999999999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12</v>
      </c>
      <c r="E63" s="45">
        <v>179.21</v>
      </c>
      <c r="F63" s="45"/>
      <c r="G63" s="45"/>
      <c r="H63" s="44"/>
      <c r="I63" s="47"/>
      <c r="J63" s="136">
        <v>179.21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7</v>
      </c>
      <c r="E64" s="45">
        <v>581</v>
      </c>
      <c r="F64" s="45"/>
      <c r="G64" s="45"/>
      <c r="H64" s="44"/>
      <c r="I64" s="47"/>
      <c r="J64" s="136">
        <v>581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/>
      <c r="H65" s="44"/>
      <c r="I65" s="47"/>
      <c r="J65" s="136"/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/>
      <c r="H66" s="44"/>
      <c r="I66" s="47"/>
      <c r="J66" s="136"/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863</v>
      </c>
      <c r="H67" s="44"/>
      <c r="I67" s="47"/>
      <c r="J67" s="136">
        <v>863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44</v>
      </c>
      <c r="E69" s="39">
        <f>SUM(E58:E68)</f>
        <v>1239.1030000000001</v>
      </c>
      <c r="F69" s="39"/>
      <c r="G69" s="39">
        <f>SUM(G58:G68)</f>
        <v>863</v>
      </c>
      <c r="H69" s="38"/>
      <c r="I69" s="189"/>
      <c r="J69" s="126">
        <f>SUM(J58:J68)</f>
        <v>2102.1030000000001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64449.440960000007</v>
      </c>
      <c r="F70" s="333"/>
      <c r="G70" s="333">
        <f t="shared" ref="G70:J70" si="0">G69+G57+G49+G47+G29</f>
        <v>8067</v>
      </c>
      <c r="H70" s="333">
        <f t="shared" si="0"/>
        <v>45455.001429999997</v>
      </c>
      <c r="I70" s="153">
        <f t="shared" si="0"/>
        <v>10931.344510000001</v>
      </c>
      <c r="J70" s="153">
        <f t="shared" si="0"/>
        <v>131905.45865000002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4"/>
      <c r="F71" s="54"/>
      <c r="G71" s="54"/>
      <c r="H71" s="54"/>
      <c r="I71" s="54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J5:J7"/>
    <mergeCell ref="D5:D7"/>
    <mergeCell ref="E5:I5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I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12" width="3.5703125" style="332" customWidth="1"/>
    <col min="13" max="788" width="8.85546875" style="2"/>
  </cols>
  <sheetData>
    <row r="1" spans="1:787" x14ac:dyDescent="0.2">
      <c r="D1" s="3"/>
      <c r="E1" s="3"/>
      <c r="F1" s="3"/>
      <c r="G1" s="3"/>
      <c r="H1" s="3"/>
      <c r="I1" s="3"/>
      <c r="J1" s="3"/>
      <c r="K1" s="3"/>
      <c r="L1" s="3"/>
    </row>
    <row r="2" spans="1:787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 s="8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</row>
    <row r="3" spans="1:787" s="5" customFormat="1" ht="12.75" customHeight="1" x14ac:dyDescent="0.2">
      <c r="A3" s="4"/>
      <c r="B3" s="4"/>
      <c r="C3" s="4"/>
      <c r="D3" s="438">
        <v>31</v>
      </c>
      <c r="E3" s="438"/>
      <c r="F3" s="438"/>
      <c r="G3" s="438"/>
      <c r="H3" s="438"/>
      <c r="I3" s="438"/>
      <c r="J3" s="437"/>
      <c r="K3" s="70"/>
      <c r="L3" s="329"/>
    </row>
    <row r="4" spans="1:787" ht="12.75" customHeight="1" x14ac:dyDescent="0.2">
      <c r="A4" s="4"/>
      <c r="B4" s="4"/>
      <c r="C4" s="4"/>
      <c r="D4" s="439" t="s">
        <v>7</v>
      </c>
      <c r="E4" s="455"/>
      <c r="F4" s="455"/>
      <c r="G4" s="455"/>
      <c r="H4" s="455"/>
      <c r="I4" s="455"/>
      <c r="J4" s="456"/>
      <c r="K4" s="70"/>
      <c r="L4" s="329"/>
      <c r="M4" s="9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</row>
    <row r="5" spans="1:787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340"/>
      <c r="M5" s="9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</row>
    <row r="6" spans="1:787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340"/>
      <c r="M6" s="93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</row>
    <row r="7" spans="1:787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340"/>
      <c r="M7" s="9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</row>
    <row r="8" spans="1:787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5051</v>
      </c>
      <c r="E8" s="10"/>
      <c r="F8" s="10"/>
      <c r="G8" s="10"/>
      <c r="H8" s="9">
        <v>37035.216479999995</v>
      </c>
      <c r="I8" s="11"/>
      <c r="J8" s="180">
        <v>37035.216479999995</v>
      </c>
      <c r="K8" s="341"/>
      <c r="L8" s="341"/>
      <c r="M8" s="93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</row>
    <row r="9" spans="1:787" ht="13.5" customHeight="1" thickBot="1" x14ac:dyDescent="0.25">
      <c r="A9" s="433"/>
      <c r="B9" s="401"/>
      <c r="C9" s="12" t="s">
        <v>27</v>
      </c>
      <c r="D9" s="16">
        <v>5052</v>
      </c>
      <c r="E9" s="14"/>
      <c r="F9" s="14"/>
      <c r="G9" s="14"/>
      <c r="H9" s="13">
        <v>8450.7094699999998</v>
      </c>
      <c r="I9" s="15"/>
      <c r="J9" s="125">
        <v>8450.7094699999998</v>
      </c>
      <c r="K9" s="341"/>
      <c r="L9" s="341"/>
      <c r="M9" s="93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</row>
    <row r="10" spans="1:787" ht="13.5" customHeight="1" thickBot="1" x14ac:dyDescent="0.25">
      <c r="A10" s="433"/>
      <c r="B10" s="401"/>
      <c r="C10" s="12" t="s">
        <v>28</v>
      </c>
      <c r="D10" s="16">
        <v>5045</v>
      </c>
      <c r="E10" s="14"/>
      <c r="F10" s="14"/>
      <c r="G10" s="14"/>
      <c r="H10" s="13">
        <v>25451.38279</v>
      </c>
      <c r="I10" s="15"/>
      <c r="J10" s="125">
        <v>25451.38279</v>
      </c>
      <c r="K10" s="341"/>
      <c r="L10" s="341"/>
      <c r="M10" s="9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</row>
    <row r="11" spans="1:787" ht="13.5" customHeight="1" thickBot="1" x14ac:dyDescent="0.25">
      <c r="A11" s="433"/>
      <c r="B11" s="401"/>
      <c r="C11" s="12" t="s">
        <v>29</v>
      </c>
      <c r="D11" s="16">
        <v>289</v>
      </c>
      <c r="E11" s="14"/>
      <c r="F11" s="14"/>
      <c r="G11" s="14"/>
      <c r="H11" s="13">
        <v>755.22894999999994</v>
      </c>
      <c r="I11" s="15"/>
      <c r="J11" s="125">
        <v>755.22894999999994</v>
      </c>
      <c r="K11" s="341"/>
      <c r="L11" s="341"/>
      <c r="M11" s="9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</row>
    <row r="12" spans="1:787" ht="13.5" customHeight="1" thickBot="1" x14ac:dyDescent="0.25">
      <c r="A12" s="433"/>
      <c r="B12" s="401"/>
      <c r="C12" s="119" t="s">
        <v>30</v>
      </c>
      <c r="D12" s="17">
        <v>5053</v>
      </c>
      <c r="E12" s="17"/>
      <c r="F12" s="17"/>
      <c r="G12" s="17"/>
      <c r="H12" s="174">
        <v>71692.537689999997</v>
      </c>
      <c r="I12" s="18"/>
      <c r="J12" s="181">
        <v>71692.537689999997</v>
      </c>
      <c r="K12" s="170"/>
      <c r="L12" s="170"/>
      <c r="M12" s="9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</row>
    <row r="13" spans="1:787" ht="13.5" customHeight="1" thickBot="1" x14ac:dyDescent="0.25">
      <c r="A13" s="433"/>
      <c r="B13" s="403" t="s">
        <v>31</v>
      </c>
      <c r="C13" s="20" t="s">
        <v>32</v>
      </c>
      <c r="D13" s="16">
        <v>778</v>
      </c>
      <c r="E13" s="22"/>
      <c r="F13" s="22"/>
      <c r="G13" s="22"/>
      <c r="H13" s="21">
        <v>5419.6951300000001</v>
      </c>
      <c r="I13" s="23"/>
      <c r="J13" s="182">
        <v>5419.6951300000001</v>
      </c>
      <c r="K13" s="341"/>
      <c r="L13" s="341"/>
      <c r="M13" s="9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</row>
    <row r="14" spans="1:787" ht="19.5" customHeight="1" thickBot="1" x14ac:dyDescent="0.25">
      <c r="A14" s="433"/>
      <c r="B14" s="403"/>
      <c r="C14" s="12" t="s">
        <v>33</v>
      </c>
      <c r="D14" s="16">
        <v>127</v>
      </c>
      <c r="E14" s="14"/>
      <c r="F14" s="14"/>
      <c r="G14" s="14"/>
      <c r="H14" s="13">
        <v>337.83208000000002</v>
      </c>
      <c r="I14" s="15"/>
      <c r="J14" s="125">
        <v>337.83208000000002</v>
      </c>
      <c r="K14" s="341"/>
      <c r="L14" s="341"/>
      <c r="M14" s="9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</row>
    <row r="15" spans="1:787" ht="12" customHeight="1" thickBot="1" x14ac:dyDescent="0.25">
      <c r="A15" s="433"/>
      <c r="B15" s="403"/>
      <c r="C15" s="12" t="s">
        <v>34</v>
      </c>
      <c r="D15" s="16">
        <v>66</v>
      </c>
      <c r="E15" s="14"/>
      <c r="F15" s="14"/>
      <c r="G15" s="14"/>
      <c r="H15" s="13">
        <v>59.395410000000005</v>
      </c>
      <c r="I15" s="15"/>
      <c r="J15" s="125">
        <v>59.395410000000005</v>
      </c>
      <c r="K15" s="341"/>
      <c r="L15" s="341"/>
      <c r="M15" s="9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</row>
    <row r="16" spans="1:787" ht="13.5" customHeight="1" thickBot="1" x14ac:dyDescent="0.25">
      <c r="A16" s="433"/>
      <c r="B16" s="403"/>
      <c r="C16" s="12" t="s">
        <v>35</v>
      </c>
      <c r="D16" s="16">
        <v>32</v>
      </c>
      <c r="E16" s="14"/>
      <c r="F16" s="14"/>
      <c r="G16" s="14"/>
      <c r="H16" s="13">
        <v>46.881879999999995</v>
      </c>
      <c r="I16" s="15"/>
      <c r="J16" s="125">
        <v>46.881879999999995</v>
      </c>
      <c r="K16" s="341"/>
      <c r="L16" s="341"/>
      <c r="M16" s="9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</row>
    <row r="17" spans="1:788" ht="13.5" customHeight="1" thickBot="1" x14ac:dyDescent="0.25">
      <c r="A17" s="433"/>
      <c r="B17" s="403"/>
      <c r="C17" s="12" t="s">
        <v>36</v>
      </c>
      <c r="D17" s="16">
        <v>217</v>
      </c>
      <c r="E17" s="14"/>
      <c r="F17" s="14"/>
      <c r="G17" s="14"/>
      <c r="H17" s="13">
        <v>947.66768000000002</v>
      </c>
      <c r="I17" s="15"/>
      <c r="J17" s="125">
        <v>947.66768000000002</v>
      </c>
      <c r="K17" s="341"/>
      <c r="L17" s="341"/>
      <c r="M17" s="9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</row>
    <row r="18" spans="1:788" ht="13.5" customHeight="1" thickBot="1" x14ac:dyDescent="0.25">
      <c r="A18" s="433"/>
      <c r="B18" s="403"/>
      <c r="C18" s="12" t="s">
        <v>37</v>
      </c>
      <c r="D18" s="16">
        <v>1558</v>
      </c>
      <c r="E18" s="14"/>
      <c r="F18" s="14"/>
      <c r="G18" s="14"/>
      <c r="H18" s="13">
        <v>3162.3297900000002</v>
      </c>
      <c r="I18" s="15"/>
      <c r="J18" s="125">
        <v>3162.3297900000002</v>
      </c>
      <c r="K18" s="341"/>
      <c r="L18" s="341"/>
      <c r="M18" s="9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</row>
    <row r="19" spans="1:788" ht="13.5" customHeight="1" thickBot="1" x14ac:dyDescent="0.25">
      <c r="A19" s="433"/>
      <c r="B19" s="403"/>
      <c r="C19" s="12" t="s">
        <v>38</v>
      </c>
      <c r="D19" s="16">
        <v>1033</v>
      </c>
      <c r="E19" s="14"/>
      <c r="F19" s="14"/>
      <c r="G19" s="14"/>
      <c r="H19" s="13">
        <v>1634.34229</v>
      </c>
      <c r="I19" s="15"/>
      <c r="J19" s="125">
        <v>1634.34229</v>
      </c>
      <c r="K19" s="341"/>
      <c r="L19" s="341"/>
      <c r="M19" s="9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</row>
    <row r="20" spans="1:788" ht="13.5" customHeight="1" thickBot="1" x14ac:dyDescent="0.25">
      <c r="A20" s="433"/>
      <c r="B20" s="403"/>
      <c r="C20" s="12" t="s">
        <v>39</v>
      </c>
      <c r="D20" s="16">
        <v>7</v>
      </c>
      <c r="E20" s="14"/>
      <c r="F20" s="14"/>
      <c r="G20" s="14"/>
      <c r="H20" s="13">
        <v>2.5589499999999998</v>
      </c>
      <c r="I20" s="15"/>
      <c r="J20" s="125">
        <v>2.5589499999999998</v>
      </c>
      <c r="K20" s="341"/>
      <c r="L20" s="341"/>
      <c r="M20" s="9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</row>
    <row r="21" spans="1:788" ht="13.5" customHeight="1" thickBot="1" x14ac:dyDescent="0.25">
      <c r="A21" s="433"/>
      <c r="B21" s="403"/>
      <c r="C21" s="119" t="s">
        <v>40</v>
      </c>
      <c r="D21" s="19">
        <v>2654</v>
      </c>
      <c r="E21" s="17"/>
      <c r="F21" s="17"/>
      <c r="G21" s="17"/>
      <c r="H21" s="174">
        <v>11610.703210000001</v>
      </c>
      <c r="I21" s="18"/>
      <c r="J21" s="181">
        <v>11610.703210000001</v>
      </c>
      <c r="K21" s="170"/>
      <c r="L21" s="170"/>
      <c r="M21" s="9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</row>
    <row r="22" spans="1:788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20.260000000000002</v>
      </c>
      <c r="I22" s="24"/>
      <c r="J22" s="125">
        <v>20.260000000000002</v>
      </c>
      <c r="K22" s="341"/>
      <c r="L22" s="341"/>
      <c r="M22" s="14"/>
    </row>
    <row r="23" spans="1:788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392.57</v>
      </c>
      <c r="I23" s="24"/>
      <c r="J23" s="125">
        <v>392.57</v>
      </c>
      <c r="K23" s="341"/>
      <c r="L23" s="341"/>
      <c r="M23" s="9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</row>
    <row r="24" spans="1:788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>
        <v>590.95000000000005</v>
      </c>
      <c r="I24" s="24"/>
      <c r="J24" s="125">
        <v>590.95000000000005</v>
      </c>
      <c r="K24" s="341"/>
      <c r="L24" s="341"/>
      <c r="M24" s="9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</row>
    <row r="25" spans="1:788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341"/>
      <c r="M25" s="9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</row>
    <row r="26" spans="1:788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1003.78</v>
      </c>
      <c r="I26" s="169"/>
      <c r="J26" s="134">
        <v>1003.78</v>
      </c>
      <c r="K26" s="170"/>
      <c r="L26" s="170"/>
      <c r="M26" s="9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</row>
    <row r="27" spans="1:788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/>
      <c r="I27" s="27"/>
      <c r="J27" s="183"/>
      <c r="K27" s="170"/>
      <c r="L27" s="170"/>
      <c r="M27" s="93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</row>
    <row r="28" spans="1:788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1149</v>
      </c>
      <c r="I28" s="24"/>
      <c r="J28" s="125">
        <v>1149</v>
      </c>
      <c r="K28" s="170"/>
      <c r="L28" s="170"/>
      <c r="M28" s="93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</row>
    <row r="29" spans="1:788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85456.020900000003</v>
      </c>
      <c r="I29" s="187"/>
      <c r="J29" s="184">
        <v>85456.020900000003</v>
      </c>
      <c r="K29" s="170"/>
      <c r="L29" s="170"/>
      <c r="M29" s="37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</row>
    <row r="30" spans="1:788" s="354" customFormat="1" ht="23.25" customHeight="1" x14ac:dyDescent="0.2">
      <c r="A30" s="431" t="s">
        <v>50</v>
      </c>
      <c r="B30" s="401" t="s">
        <v>51</v>
      </c>
      <c r="C30" s="448"/>
      <c r="D30" s="348">
        <v>992</v>
      </c>
      <c r="E30" s="348">
        <v>2377.6120000000001</v>
      </c>
      <c r="F30" s="349"/>
      <c r="G30" s="349"/>
      <c r="H30" s="350"/>
      <c r="I30" s="351">
        <v>7132.82</v>
      </c>
      <c r="J30" s="352">
        <v>9511</v>
      </c>
      <c r="K30" s="381"/>
      <c r="L30" s="170"/>
      <c r="M30" s="353"/>
      <c r="ADH30" s="2"/>
    </row>
    <row r="31" spans="1:788" s="356" customFormat="1" ht="24" customHeight="1" x14ac:dyDescent="0.2">
      <c r="A31" s="446"/>
      <c r="B31" s="449" t="s">
        <v>52</v>
      </c>
      <c r="C31" s="450"/>
      <c r="D31" s="199">
        <v>164</v>
      </c>
      <c r="E31" s="199">
        <v>205.39534999999995</v>
      </c>
      <c r="F31" s="199"/>
      <c r="G31" s="199"/>
      <c r="H31" s="177"/>
      <c r="I31" s="303">
        <v>920.34836000000018</v>
      </c>
      <c r="J31" s="200">
        <v>1125.7437100000002</v>
      </c>
      <c r="K31" s="343">
        <v>1</v>
      </c>
      <c r="L31" s="343"/>
      <c r="M31" s="355"/>
      <c r="ADH31" s="49"/>
    </row>
    <row r="32" spans="1:788" s="356" customFormat="1" ht="19.5" customHeight="1" x14ac:dyDescent="0.2">
      <c r="A32" s="446"/>
      <c r="B32" s="403" t="s">
        <v>53</v>
      </c>
      <c r="C32" s="334" t="s">
        <v>54</v>
      </c>
      <c r="D32" s="130">
        <v>373</v>
      </c>
      <c r="E32" s="109">
        <v>1429.1220999999998</v>
      </c>
      <c r="F32" s="109"/>
      <c r="G32" s="109"/>
      <c r="H32" s="178"/>
      <c r="I32" s="110">
        <v>4287.3639000000012</v>
      </c>
      <c r="J32" s="135">
        <v>5903.1635000000006</v>
      </c>
      <c r="K32" s="343">
        <v>1</v>
      </c>
      <c r="L32" s="343"/>
      <c r="M32" s="355"/>
      <c r="ADH32" s="49"/>
    </row>
    <row r="33" spans="1:788" s="356" customFormat="1" ht="18" customHeight="1" x14ac:dyDescent="0.2">
      <c r="A33" s="446"/>
      <c r="B33" s="403"/>
      <c r="C33" s="335" t="s">
        <v>55</v>
      </c>
      <c r="D33" s="131">
        <v>312</v>
      </c>
      <c r="E33" s="114"/>
      <c r="F33" s="114"/>
      <c r="G33" s="114"/>
      <c r="H33" s="177"/>
      <c r="I33" s="115">
        <v>361.32133999999996</v>
      </c>
      <c r="J33" s="185">
        <v>361.32133999999996</v>
      </c>
      <c r="K33" s="343">
        <v>1</v>
      </c>
      <c r="L33" s="343"/>
      <c r="M33" s="355"/>
      <c r="ADH33" s="49"/>
    </row>
    <row r="34" spans="1:788" s="356" customFormat="1" ht="27" customHeight="1" x14ac:dyDescent="0.2">
      <c r="A34" s="446"/>
      <c r="B34" s="405" t="s">
        <v>130</v>
      </c>
      <c r="C34" s="405"/>
      <c r="D34" s="129">
        <v>370</v>
      </c>
      <c r="E34" s="68">
        <v>1225.777</v>
      </c>
      <c r="F34" s="68"/>
      <c r="G34" s="68"/>
      <c r="H34" s="67"/>
      <c r="I34" s="69"/>
      <c r="J34" s="128">
        <v>1225.777</v>
      </c>
      <c r="K34" s="343">
        <v>2</v>
      </c>
      <c r="L34" s="343"/>
      <c r="M34" s="355"/>
      <c r="ADH34" s="49"/>
    </row>
    <row r="35" spans="1:788" s="356" customFormat="1" ht="12.75" customHeight="1" x14ac:dyDescent="0.2">
      <c r="A35" s="446"/>
      <c r="B35" s="427" t="s">
        <v>56</v>
      </c>
      <c r="C35" s="108" t="s">
        <v>57</v>
      </c>
      <c r="D35" s="132">
        <v>41</v>
      </c>
      <c r="E35" s="45">
        <v>277</v>
      </c>
      <c r="F35" s="45"/>
      <c r="G35" s="45"/>
      <c r="H35" s="44"/>
      <c r="I35" s="110">
        <v>990.24</v>
      </c>
      <c r="J35" s="135">
        <v>1267</v>
      </c>
      <c r="K35" s="341"/>
      <c r="L35" s="341"/>
      <c r="M35" s="355"/>
      <c r="ADH35" s="49"/>
    </row>
    <row r="36" spans="1:788" s="356" customFormat="1" ht="12.95" customHeight="1" x14ac:dyDescent="0.2">
      <c r="A36" s="446"/>
      <c r="B36" s="451"/>
      <c r="C36" s="108" t="s">
        <v>58</v>
      </c>
      <c r="D36" s="132">
        <v>3</v>
      </c>
      <c r="E36" s="45">
        <v>29</v>
      </c>
      <c r="F36" s="45"/>
      <c r="G36" s="45"/>
      <c r="H36" s="44"/>
      <c r="I36" s="47"/>
      <c r="J36" s="357">
        <v>29</v>
      </c>
      <c r="K36" s="341"/>
      <c r="L36" s="341"/>
      <c r="M36" s="355"/>
      <c r="ADH36" s="49"/>
    </row>
    <row r="37" spans="1:788" s="354" customFormat="1" ht="14.25" customHeight="1" x14ac:dyDescent="0.2">
      <c r="A37" s="446"/>
      <c r="B37" s="452"/>
      <c r="C37" s="34" t="s">
        <v>59</v>
      </c>
      <c r="D37" s="19">
        <v>44</v>
      </c>
      <c r="E37" s="17">
        <v>306</v>
      </c>
      <c r="F37" s="36"/>
      <c r="G37" s="36"/>
      <c r="H37" s="35"/>
      <c r="I37" s="169">
        <v>990.24</v>
      </c>
      <c r="J37" s="134">
        <v>1296</v>
      </c>
      <c r="K37" s="170"/>
      <c r="L37" s="170"/>
      <c r="M37" s="353"/>
      <c r="ADH37" s="2"/>
    </row>
    <row r="38" spans="1:788" s="356" customFormat="1" ht="14.25" customHeight="1" x14ac:dyDescent="0.2">
      <c r="A38" s="446"/>
      <c r="B38" s="427" t="s">
        <v>60</v>
      </c>
      <c r="C38" s="145" t="s">
        <v>169</v>
      </c>
      <c r="D38" s="130">
        <v>50</v>
      </c>
      <c r="E38" s="109">
        <v>630.17999999999995</v>
      </c>
      <c r="F38" s="109"/>
      <c r="G38" s="109"/>
      <c r="H38" s="178"/>
      <c r="I38" s="110">
        <v>449</v>
      </c>
      <c r="J38" s="135">
        <v>1079</v>
      </c>
      <c r="K38" s="343">
        <v>3</v>
      </c>
      <c r="L38" s="343"/>
      <c r="M38" s="355"/>
      <c r="ADH38" s="49"/>
    </row>
    <row r="39" spans="1:788" s="356" customFormat="1" ht="12.95" customHeight="1" x14ac:dyDescent="0.2">
      <c r="A39" s="446"/>
      <c r="B39" s="451"/>
      <c r="C39" s="146" t="s">
        <v>61</v>
      </c>
      <c r="D39" s="132"/>
      <c r="E39" s="45">
        <v>48</v>
      </c>
      <c r="F39" s="45"/>
      <c r="G39" s="45"/>
      <c r="H39" s="44"/>
      <c r="I39" s="47"/>
      <c r="J39" s="136">
        <v>48</v>
      </c>
      <c r="K39" s="341"/>
      <c r="L39" s="341"/>
      <c r="M39" s="355"/>
      <c r="ADH39" s="49"/>
    </row>
    <row r="40" spans="1:788" s="354" customFormat="1" ht="33.75" customHeight="1" x14ac:dyDescent="0.2">
      <c r="A40" s="446"/>
      <c r="B40" s="452"/>
      <c r="C40" s="119" t="s">
        <v>62</v>
      </c>
      <c r="D40" s="133"/>
      <c r="E40" s="36">
        <v>678.18</v>
      </c>
      <c r="F40" s="36"/>
      <c r="G40" s="36"/>
      <c r="H40" s="35"/>
      <c r="I40" s="169">
        <v>449</v>
      </c>
      <c r="J40" s="134">
        <v>1127</v>
      </c>
      <c r="K40" s="170"/>
      <c r="L40" s="170"/>
      <c r="M40" s="353"/>
      <c r="ADH40" s="2"/>
    </row>
    <row r="41" spans="1:788" s="356" customFormat="1" ht="14.25" customHeight="1" x14ac:dyDescent="0.2">
      <c r="A41" s="446"/>
      <c r="B41" s="375" t="s">
        <v>94</v>
      </c>
      <c r="C41" s="375"/>
      <c r="D41" s="132">
        <v>21</v>
      </c>
      <c r="E41" s="45">
        <v>140.13</v>
      </c>
      <c r="F41" s="45"/>
      <c r="G41" s="45"/>
      <c r="H41" s="44"/>
      <c r="I41" s="47">
        <v>93.45</v>
      </c>
      <c r="J41" s="135">
        <v>233</v>
      </c>
      <c r="K41" s="343">
        <v>4</v>
      </c>
      <c r="L41" s="343"/>
      <c r="M41" s="355"/>
      <c r="ADH41" s="49"/>
    </row>
    <row r="42" spans="1:788" s="356" customFormat="1" ht="14.25" customHeight="1" x14ac:dyDescent="0.2">
      <c r="A42" s="446"/>
      <c r="B42" s="375" t="s">
        <v>64</v>
      </c>
      <c r="C42" s="375"/>
      <c r="D42" s="132">
        <v>40</v>
      </c>
      <c r="E42" s="45">
        <v>97.5</v>
      </c>
      <c r="F42" s="45"/>
      <c r="G42" s="45"/>
      <c r="H42" s="44"/>
      <c r="I42" s="47">
        <v>96.64</v>
      </c>
      <c r="J42" s="136">
        <v>195</v>
      </c>
      <c r="K42" s="343"/>
      <c r="L42" s="343"/>
      <c r="M42" s="355"/>
      <c r="ADH42" s="49"/>
    </row>
    <row r="43" spans="1:788" s="354" customFormat="1" ht="13.5" customHeight="1" x14ac:dyDescent="0.2">
      <c r="A43" s="446"/>
      <c r="B43" s="432" t="s">
        <v>101</v>
      </c>
      <c r="C43" s="432"/>
      <c r="D43" s="137">
        <v>566</v>
      </c>
      <c r="E43" s="32"/>
      <c r="F43" s="32"/>
      <c r="G43" s="32"/>
      <c r="H43" s="31"/>
      <c r="I43" s="33">
        <v>1925.9939999999999</v>
      </c>
      <c r="J43" s="186">
        <v>1925.9939999999999</v>
      </c>
      <c r="K43" s="358">
        <v>5</v>
      </c>
      <c r="L43" s="358"/>
      <c r="M43" s="353"/>
      <c r="ADH43" s="2"/>
    </row>
    <row r="44" spans="1:788" s="356" customFormat="1" ht="14.25" customHeight="1" x14ac:dyDescent="0.2">
      <c r="A44" s="446"/>
      <c r="B44" s="426" t="s">
        <v>65</v>
      </c>
      <c r="C44" s="108" t="s">
        <v>66</v>
      </c>
      <c r="D44" s="132">
        <v>3</v>
      </c>
      <c r="E44" s="45">
        <v>16.98</v>
      </c>
      <c r="F44" s="45"/>
      <c r="G44" s="45"/>
      <c r="H44" s="44"/>
      <c r="I44" s="47">
        <v>19.149999999999999</v>
      </c>
      <c r="J44" s="135">
        <v>36</v>
      </c>
      <c r="K44" s="359"/>
      <c r="L44" s="359"/>
      <c r="M44" s="355"/>
      <c r="ADH44" s="49"/>
    </row>
    <row r="45" spans="1:788" s="356" customFormat="1" ht="14.25" customHeight="1" x14ac:dyDescent="0.2">
      <c r="A45" s="446"/>
      <c r="B45" s="426"/>
      <c r="C45" s="108" t="s">
        <v>67</v>
      </c>
      <c r="D45" s="132"/>
      <c r="E45" s="45"/>
      <c r="F45" s="45"/>
      <c r="G45" s="45"/>
      <c r="H45" s="44"/>
      <c r="I45" s="47"/>
      <c r="J45" s="136"/>
      <c r="K45" s="359"/>
      <c r="L45" s="359"/>
      <c r="M45" s="355"/>
      <c r="ADH45" s="49"/>
    </row>
    <row r="46" spans="1:788" s="354" customFormat="1" ht="12.75" customHeight="1" x14ac:dyDescent="0.2">
      <c r="A46" s="446"/>
      <c r="B46" s="426"/>
      <c r="C46" s="34" t="s">
        <v>68</v>
      </c>
      <c r="D46" s="133">
        <v>3</v>
      </c>
      <c r="E46" s="36">
        <v>16.98</v>
      </c>
      <c r="F46" s="36"/>
      <c r="G46" s="384"/>
      <c r="H46" s="35"/>
      <c r="I46" s="188">
        <v>19.149999999999999</v>
      </c>
      <c r="J46" s="134">
        <v>36</v>
      </c>
      <c r="K46" s="343"/>
      <c r="L46" s="343"/>
      <c r="M46" s="353"/>
      <c r="ADH46" s="2"/>
    </row>
    <row r="47" spans="1:788" s="354" customFormat="1" ht="12.75" customHeight="1" thickBot="1" x14ac:dyDescent="0.25">
      <c r="A47" s="447"/>
      <c r="B47" s="411" t="s">
        <v>69</v>
      </c>
      <c r="C47" s="411"/>
      <c r="D47" s="39"/>
      <c r="E47" s="39">
        <v>6476.6964499999995</v>
      </c>
      <c r="F47" s="39"/>
      <c r="G47" s="189"/>
      <c r="H47" s="38"/>
      <c r="I47" s="189">
        <v>16276.327600000001</v>
      </c>
      <c r="J47" s="126">
        <v>22939.99955</v>
      </c>
      <c r="K47" s="343">
        <v>6</v>
      </c>
      <c r="L47" s="343"/>
      <c r="M47" s="353"/>
      <c r="ADH47" s="2"/>
    </row>
    <row r="48" spans="1:788" s="65" customFormat="1" ht="12.75" customHeight="1" x14ac:dyDescent="0.2">
      <c r="A48" s="431" t="s">
        <v>79</v>
      </c>
      <c r="B48" s="410" t="s">
        <v>81</v>
      </c>
      <c r="C48" s="410"/>
      <c r="D48" s="139"/>
      <c r="E48" s="62">
        <v>29.768000000000001</v>
      </c>
      <c r="F48" s="62"/>
      <c r="G48" s="62"/>
      <c r="H48" s="158"/>
      <c r="I48" s="63"/>
      <c r="J48" s="127">
        <v>29.768000000000001</v>
      </c>
      <c r="K48" s="360"/>
      <c r="L48" s="360"/>
      <c r="M48" s="345"/>
      <c r="ADH48" s="64"/>
    </row>
    <row r="49" spans="1:789" s="354" customFormat="1" ht="12.75" customHeight="1" thickBot="1" x14ac:dyDescent="0.25">
      <c r="A49" s="433"/>
      <c r="B49" s="411" t="s">
        <v>82</v>
      </c>
      <c r="C49" s="411"/>
      <c r="D49" s="138"/>
      <c r="E49" s="39">
        <v>30</v>
      </c>
      <c r="F49" s="39"/>
      <c r="G49" s="39"/>
      <c r="H49" s="38"/>
      <c r="I49" s="189"/>
      <c r="J49" s="126">
        <v>30</v>
      </c>
      <c r="K49" s="343"/>
      <c r="L49" s="343"/>
      <c r="M49" s="353"/>
      <c r="ADH49" s="2"/>
    </row>
    <row r="50" spans="1:789" s="356" customFormat="1" ht="12.75" customHeight="1" thickBot="1" x14ac:dyDescent="0.25">
      <c r="A50" s="433" t="s">
        <v>88</v>
      </c>
      <c r="B50" s="415" t="s">
        <v>89</v>
      </c>
      <c r="C50" s="415"/>
      <c r="D50" s="140">
        <v>1</v>
      </c>
      <c r="E50" s="91">
        <v>0.8</v>
      </c>
      <c r="F50" s="91"/>
      <c r="G50" s="91"/>
      <c r="H50" s="90"/>
      <c r="I50" s="111"/>
      <c r="J50" s="141">
        <v>0.8</v>
      </c>
      <c r="K50" s="340"/>
      <c r="L50" s="340"/>
      <c r="M50" s="355"/>
      <c r="ADH50" s="49"/>
    </row>
    <row r="51" spans="1:789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/>
      <c r="H51" s="44"/>
      <c r="I51" s="47"/>
      <c r="J51" s="136"/>
      <c r="K51" s="340"/>
      <c r="L51" s="340"/>
      <c r="M51" s="355"/>
      <c r="ADH51" s="49"/>
    </row>
    <row r="52" spans="1:789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/>
      <c r="H52" s="44"/>
      <c r="I52" s="47"/>
      <c r="J52" s="136"/>
      <c r="K52" s="340"/>
      <c r="L52" s="340"/>
      <c r="M52" s="355"/>
      <c r="ADH52" s="49"/>
    </row>
    <row r="53" spans="1:789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85</v>
      </c>
      <c r="H53" s="44"/>
      <c r="I53" s="47"/>
      <c r="J53" s="136">
        <v>85</v>
      </c>
      <c r="K53" s="340"/>
      <c r="L53" s="340"/>
      <c r="M53" s="355"/>
      <c r="ADH53" s="49"/>
    </row>
    <row r="54" spans="1:789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175</v>
      </c>
      <c r="H54" s="44"/>
      <c r="I54" s="47"/>
      <c r="J54" s="136">
        <v>175</v>
      </c>
      <c r="K54" s="340"/>
      <c r="L54" s="340"/>
      <c r="M54" s="355"/>
      <c r="ADH54" s="49"/>
    </row>
    <row r="55" spans="1:789" s="363" customFormat="1" ht="12" customHeight="1" thickBot="1" x14ac:dyDescent="0.25">
      <c r="A55" s="433"/>
      <c r="B55" s="418" t="s">
        <v>90</v>
      </c>
      <c r="C55" s="418"/>
      <c r="D55" s="132"/>
      <c r="E55" s="45">
        <v>2172.1840000000002</v>
      </c>
      <c r="F55" s="45"/>
      <c r="G55" s="45"/>
      <c r="H55" s="44"/>
      <c r="I55" s="47"/>
      <c r="J55" s="136">
        <v>2172.1840000000002</v>
      </c>
      <c r="K55" s="361"/>
      <c r="L55" s="361"/>
      <c r="M55" s="362"/>
      <c r="ADH55" s="49"/>
    </row>
    <row r="56" spans="1:789" s="356" customFormat="1" ht="12.75" customHeight="1" thickBot="1" x14ac:dyDescent="0.25">
      <c r="A56" s="433"/>
      <c r="B56" s="418" t="s">
        <v>91</v>
      </c>
      <c r="C56" s="418"/>
      <c r="D56" s="142"/>
      <c r="E56" s="112">
        <v>463</v>
      </c>
      <c r="F56" s="112"/>
      <c r="G56" s="112"/>
      <c r="H56" s="179"/>
      <c r="I56" s="113"/>
      <c r="J56" s="143">
        <v>463</v>
      </c>
      <c r="K56" s="340"/>
      <c r="L56" s="340"/>
      <c r="M56" s="355"/>
      <c r="ADH56" s="49"/>
    </row>
    <row r="57" spans="1:789" s="354" customFormat="1" ht="12.75" customHeight="1" thickBot="1" x14ac:dyDescent="0.25">
      <c r="A57" s="433"/>
      <c r="B57" s="411" t="s">
        <v>92</v>
      </c>
      <c r="C57" s="411"/>
      <c r="D57" s="294"/>
      <c r="E57" s="295">
        <v>2635.9840000000004</v>
      </c>
      <c r="F57" s="295"/>
      <c r="G57" s="295">
        <v>260</v>
      </c>
      <c r="H57" s="295"/>
      <c r="I57" s="296"/>
      <c r="J57" s="256">
        <v>2895.9840000000004</v>
      </c>
      <c r="K57" s="340"/>
      <c r="L57" s="340"/>
      <c r="M57" s="353"/>
      <c r="ADH57" s="2"/>
    </row>
    <row r="58" spans="1:789" s="356" customFormat="1" ht="12.75" customHeight="1" thickBot="1" x14ac:dyDescent="0.25">
      <c r="A58" s="433" t="s">
        <v>112</v>
      </c>
      <c r="B58" s="418" t="s">
        <v>132</v>
      </c>
      <c r="C58" s="418"/>
      <c r="D58" s="140"/>
      <c r="E58" s="91"/>
      <c r="F58" s="91"/>
      <c r="G58" s="91"/>
      <c r="H58" s="90"/>
      <c r="I58" s="111"/>
      <c r="J58" s="141"/>
      <c r="K58" s="340"/>
      <c r="L58" s="340"/>
      <c r="M58" s="355"/>
      <c r="ADH58" s="49"/>
    </row>
    <row r="59" spans="1:789" s="356" customFormat="1" ht="12.75" customHeight="1" thickBot="1" x14ac:dyDescent="0.25">
      <c r="A59" s="433"/>
      <c r="B59" s="418" t="s">
        <v>113</v>
      </c>
      <c r="C59" s="418"/>
      <c r="D59" s="132">
        <v>1</v>
      </c>
      <c r="E59" s="45">
        <v>4.8099999999999996</v>
      </c>
      <c r="F59" s="45"/>
      <c r="G59" s="45"/>
      <c r="H59" s="44"/>
      <c r="I59" s="47"/>
      <c r="J59" s="136">
        <v>4.8099999999999996</v>
      </c>
      <c r="K59" s="340"/>
      <c r="L59" s="340"/>
      <c r="M59" s="355"/>
      <c r="ADI59" s="49"/>
    </row>
    <row r="60" spans="1:789" s="356" customFormat="1" ht="12.75" customHeight="1" thickBot="1" x14ac:dyDescent="0.25">
      <c r="A60" s="433"/>
      <c r="B60" s="418" t="s">
        <v>114</v>
      </c>
      <c r="C60" s="418"/>
      <c r="D60" s="132">
        <v>28</v>
      </c>
      <c r="E60" s="45">
        <v>375.94</v>
      </c>
      <c r="F60" s="45"/>
      <c r="G60" s="45"/>
      <c r="H60" s="44"/>
      <c r="I60" s="47"/>
      <c r="J60" s="136">
        <v>375.94</v>
      </c>
      <c r="K60" s="340"/>
      <c r="L60" s="340"/>
      <c r="M60" s="355"/>
      <c r="ADG60" s="49"/>
    </row>
    <row r="61" spans="1:789" s="356" customFormat="1" ht="12.75" customHeight="1" thickBot="1" x14ac:dyDescent="0.25">
      <c r="A61" s="433"/>
      <c r="B61" s="418" t="s">
        <v>125</v>
      </c>
      <c r="C61" s="418"/>
      <c r="D61" s="132">
        <v>11</v>
      </c>
      <c r="E61" s="45">
        <v>339.03500000000003</v>
      </c>
      <c r="F61" s="45"/>
      <c r="G61" s="45"/>
      <c r="H61" s="44"/>
      <c r="I61" s="47"/>
      <c r="J61" s="136">
        <v>339.03500000000003</v>
      </c>
      <c r="K61" s="340"/>
      <c r="L61" s="340"/>
      <c r="M61" s="355"/>
      <c r="ADG61" s="49"/>
    </row>
    <row r="62" spans="1:789" s="356" customFormat="1" ht="12.75" customHeight="1" thickBot="1" x14ac:dyDescent="0.25">
      <c r="A62" s="433"/>
      <c r="B62" s="418" t="s">
        <v>115</v>
      </c>
      <c r="C62" s="418"/>
      <c r="D62" s="132">
        <v>1</v>
      </c>
      <c r="E62" s="45">
        <v>240</v>
      </c>
      <c r="F62" s="45"/>
      <c r="G62" s="45"/>
      <c r="H62" s="44"/>
      <c r="I62" s="47"/>
      <c r="J62" s="136">
        <v>240</v>
      </c>
      <c r="K62" s="340"/>
      <c r="L62" s="340"/>
      <c r="M62" s="355"/>
      <c r="ADG62" s="49"/>
    </row>
    <row r="63" spans="1:789" s="356" customFormat="1" ht="12.75" customHeight="1" thickBot="1" x14ac:dyDescent="0.25">
      <c r="A63" s="433"/>
      <c r="B63" s="418" t="s">
        <v>117</v>
      </c>
      <c r="C63" s="418"/>
      <c r="D63" s="132">
        <v>20</v>
      </c>
      <c r="E63" s="45">
        <v>346.08</v>
      </c>
      <c r="F63" s="45"/>
      <c r="G63" s="45"/>
      <c r="H63" s="44"/>
      <c r="I63" s="47"/>
      <c r="J63" s="136">
        <v>346.08</v>
      </c>
      <c r="K63" s="340"/>
      <c r="L63" s="340"/>
      <c r="M63" s="355"/>
      <c r="ADG63" s="49"/>
    </row>
    <row r="64" spans="1:789" s="356" customFormat="1" ht="12.75" customHeight="1" thickBot="1" x14ac:dyDescent="0.25">
      <c r="A64" s="433"/>
      <c r="B64" s="418" t="s">
        <v>167</v>
      </c>
      <c r="C64" s="418"/>
      <c r="D64" s="132">
        <v>6</v>
      </c>
      <c r="E64" s="45">
        <v>1730</v>
      </c>
      <c r="F64" s="45"/>
      <c r="G64" s="45"/>
      <c r="H64" s="44"/>
      <c r="I64" s="47"/>
      <c r="J64" s="136">
        <v>1730</v>
      </c>
      <c r="K64" s="340"/>
      <c r="L64" s="340"/>
      <c r="M64" s="355"/>
      <c r="ADG64" s="49"/>
    </row>
    <row r="65" spans="1:789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382.81200000000001</v>
      </c>
      <c r="H65" s="44"/>
      <c r="I65" s="47"/>
      <c r="J65" s="136">
        <v>382.81200000000001</v>
      </c>
      <c r="K65" s="340"/>
      <c r="L65" s="340"/>
      <c r="M65" s="346"/>
      <c r="ADI65" s="49"/>
    </row>
    <row r="66" spans="1:789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>
        <v>387.04500000000002</v>
      </c>
      <c r="H66" s="44"/>
      <c r="I66" s="47"/>
      <c r="J66" s="136">
        <v>387.04500000000002</v>
      </c>
      <c r="K66" s="340"/>
      <c r="L66" s="340"/>
      <c r="M66" s="362"/>
      <c r="ADH66" s="49"/>
    </row>
    <row r="67" spans="1:789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981</v>
      </c>
      <c r="H67" s="44"/>
      <c r="I67" s="47"/>
      <c r="J67" s="136">
        <v>981</v>
      </c>
      <c r="K67" s="340"/>
      <c r="L67" s="340"/>
      <c r="M67" s="353"/>
      <c r="N67" s="363"/>
      <c r="O67" s="363"/>
      <c r="ADH67" s="49"/>
    </row>
    <row r="68" spans="1:789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61"/>
      <c r="M68" s="353"/>
      <c r="N68" s="354"/>
      <c r="O68" s="354"/>
      <c r="ADH68" s="49"/>
    </row>
    <row r="69" spans="1:789" ht="12.75" customHeight="1" thickBot="1" x14ac:dyDescent="0.25">
      <c r="A69" s="433"/>
      <c r="B69" s="411" t="s">
        <v>133</v>
      </c>
      <c r="C69" s="411"/>
      <c r="D69" s="138">
        <v>65</v>
      </c>
      <c r="E69" s="39">
        <f>SUM(E58:E68)</f>
        <v>3035.8649999999998</v>
      </c>
      <c r="F69" s="39"/>
      <c r="G69" s="39">
        <f>SUM(G58:G68)</f>
        <v>1750.857</v>
      </c>
      <c r="H69" s="38"/>
      <c r="I69" s="189"/>
      <c r="J69" s="126">
        <f>SUM(J58:J68)</f>
        <v>4786.7219999999998</v>
      </c>
      <c r="K69" s="344"/>
      <c r="L69" s="344"/>
      <c r="M69" s="60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</row>
    <row r="70" spans="1:789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12178.54545</v>
      </c>
      <c r="F70" s="333"/>
      <c r="G70" s="333">
        <f t="shared" ref="G70:J70" si="0">G69+G57+G49+G47+G29</f>
        <v>2010.857</v>
      </c>
      <c r="H70" s="333">
        <f t="shared" si="0"/>
        <v>85456.020900000003</v>
      </c>
      <c r="I70" s="153">
        <f t="shared" si="0"/>
        <v>16276.327600000001</v>
      </c>
      <c r="J70" s="153">
        <f t="shared" si="0"/>
        <v>116108.72645</v>
      </c>
      <c r="K70" s="342">
        <v>6</v>
      </c>
      <c r="L70" s="342"/>
      <c r="M70" s="56"/>
      <c r="N70" s="60"/>
      <c r="O70" s="6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</row>
    <row r="71" spans="1:789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330"/>
      <c r="M71" s="347"/>
      <c r="N71" s="56"/>
      <c r="O71" s="56"/>
    </row>
    <row r="72" spans="1:789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154"/>
      <c r="M72" s="58"/>
      <c r="N72" s="57"/>
      <c r="O72" s="57"/>
    </row>
    <row r="73" spans="1:789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154"/>
      <c r="M73" s="2"/>
      <c r="N73" s="58"/>
      <c r="O73" s="58"/>
      <c r="ADH73" s="58"/>
    </row>
    <row r="74" spans="1:789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331"/>
      <c r="M74" s="2"/>
      <c r="N74" s="2"/>
      <c r="O74" s="2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  <c r="ADH74" s="58"/>
    </row>
    <row r="75" spans="1:789" ht="25.15" customHeight="1" x14ac:dyDescent="0.2">
      <c r="A75" s="443" t="s">
        <v>156</v>
      </c>
      <c r="B75" s="444"/>
      <c r="C75" s="444"/>
    </row>
    <row r="76" spans="1:789" ht="24" customHeight="1" x14ac:dyDescent="0.2">
      <c r="A76" s="443" t="s">
        <v>158</v>
      </c>
      <c r="B76" s="444"/>
      <c r="C76" s="444"/>
    </row>
    <row r="77" spans="1:789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D5:D7"/>
    <mergeCell ref="E5:I5"/>
    <mergeCell ref="J5:J7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H77"/>
  <sheetViews>
    <sheetView showGridLines="0" workbookViewId="0"/>
  </sheetViews>
  <sheetFormatPr baseColWidth="10" defaultColWidth="8.85546875" defaultRowHeight="12.75" x14ac:dyDescent="0.2"/>
  <cols>
    <col min="1" max="1" width="8.85546875" style="1"/>
    <col min="2" max="2" width="14.28515625" style="1" customWidth="1"/>
    <col min="3" max="3" width="29.7109375" style="1" customWidth="1"/>
    <col min="4" max="5" width="9.140625" style="1" bestFit="1" customWidth="1"/>
    <col min="6" max="6" width="8.85546875" style="1"/>
    <col min="7" max="10" width="9.140625" style="1" bestFit="1" customWidth="1"/>
    <col min="11" max="11" width="3.5703125" style="48" customWidth="1"/>
    <col min="12" max="787" width="8.85546875" style="2"/>
  </cols>
  <sheetData>
    <row r="1" spans="1:786" x14ac:dyDescent="0.2">
      <c r="D1" s="3"/>
      <c r="E1" s="3"/>
      <c r="F1" s="3"/>
      <c r="G1" s="3"/>
      <c r="H1" s="3"/>
      <c r="I1" s="3"/>
      <c r="J1" s="3"/>
      <c r="K1" s="3"/>
    </row>
    <row r="2" spans="1:786" x14ac:dyDescent="0.2">
      <c r="A2"/>
      <c r="B2"/>
      <c r="C2"/>
      <c r="D2" s="89"/>
      <c r="E2" s="89"/>
      <c r="F2" s="89"/>
      <c r="G2" s="89"/>
      <c r="H2" s="89"/>
      <c r="I2" s="89"/>
      <c r="J2" s="89"/>
      <c r="K2" s="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</row>
    <row r="3" spans="1:786" s="5" customFormat="1" ht="12.75" customHeight="1" x14ac:dyDescent="0.2">
      <c r="A3" s="4"/>
      <c r="B3" s="4"/>
      <c r="C3" s="4"/>
      <c r="D3" s="438">
        <v>32</v>
      </c>
      <c r="E3" s="438"/>
      <c r="F3" s="438"/>
      <c r="G3" s="438"/>
      <c r="H3" s="438"/>
      <c r="I3" s="438"/>
      <c r="J3" s="437"/>
      <c r="K3" s="70"/>
    </row>
    <row r="4" spans="1:786" ht="12.75" customHeight="1" x14ac:dyDescent="0.2">
      <c r="A4" s="4"/>
      <c r="B4" s="4"/>
      <c r="C4" s="4"/>
      <c r="D4" s="439" t="s">
        <v>8</v>
      </c>
      <c r="E4" s="455"/>
      <c r="F4" s="455"/>
      <c r="G4" s="455"/>
      <c r="H4" s="455"/>
      <c r="I4" s="455"/>
      <c r="J4" s="456"/>
      <c r="K4" s="70"/>
      <c r="L4" s="9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</row>
    <row r="5" spans="1:786" ht="12.75" customHeight="1" thickBot="1" x14ac:dyDescent="0.25">
      <c r="A5" s="423" t="s">
        <v>126</v>
      </c>
      <c r="B5" s="423"/>
      <c r="C5" s="423"/>
      <c r="D5" s="458" t="s">
        <v>16</v>
      </c>
      <c r="E5" s="425" t="s">
        <v>17</v>
      </c>
      <c r="F5" s="425"/>
      <c r="G5" s="425"/>
      <c r="H5" s="425"/>
      <c r="I5" s="425"/>
      <c r="J5" s="441" t="s">
        <v>107</v>
      </c>
      <c r="K5" s="71"/>
      <c r="L5" s="9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</row>
    <row r="6" spans="1:786" ht="12" customHeight="1" thickBot="1" x14ac:dyDescent="0.25">
      <c r="A6" s="423"/>
      <c r="B6" s="423"/>
      <c r="C6" s="423"/>
      <c r="D6" s="458"/>
      <c r="E6" s="425" t="s">
        <v>18</v>
      </c>
      <c r="F6" s="425"/>
      <c r="G6" s="425"/>
      <c r="H6" s="457" t="s">
        <v>19</v>
      </c>
      <c r="I6" s="442"/>
      <c r="J6" s="454"/>
      <c r="K6" s="71"/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</row>
    <row r="7" spans="1:786" ht="24.75" customHeight="1" thickBot="1" x14ac:dyDescent="0.25">
      <c r="A7" s="423"/>
      <c r="B7" s="423"/>
      <c r="C7" s="423"/>
      <c r="D7" s="458"/>
      <c r="E7" s="6" t="s">
        <v>162</v>
      </c>
      <c r="F7" s="6" t="s">
        <v>20</v>
      </c>
      <c r="G7" s="6" t="s">
        <v>21</v>
      </c>
      <c r="H7" s="173" t="s">
        <v>22</v>
      </c>
      <c r="I7" s="8" t="s">
        <v>23</v>
      </c>
      <c r="J7" s="454"/>
      <c r="K7" s="71"/>
      <c r="L7" s="9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</row>
    <row r="8" spans="1:786" ht="13.5" customHeight="1" thickBot="1" x14ac:dyDescent="0.25">
      <c r="A8" s="433" t="s">
        <v>24</v>
      </c>
      <c r="B8" s="401" t="s">
        <v>25</v>
      </c>
      <c r="C8" s="118" t="s">
        <v>26</v>
      </c>
      <c r="D8" s="16">
        <v>6069</v>
      </c>
      <c r="E8" s="10"/>
      <c r="F8" s="10"/>
      <c r="G8" s="10"/>
      <c r="H8" s="9">
        <v>47527.652750000001</v>
      </c>
      <c r="I8" s="11"/>
      <c r="J8" s="180">
        <v>47527.652750000001</v>
      </c>
      <c r="K8" s="341"/>
      <c r="L8" s="9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</row>
    <row r="9" spans="1:786" ht="13.5" customHeight="1" thickBot="1" x14ac:dyDescent="0.25">
      <c r="A9" s="433"/>
      <c r="B9" s="401"/>
      <c r="C9" s="12" t="s">
        <v>27</v>
      </c>
      <c r="D9" s="16">
        <v>6068</v>
      </c>
      <c r="E9" s="14"/>
      <c r="F9" s="14"/>
      <c r="G9" s="14"/>
      <c r="H9" s="13">
        <v>11208.675999999999</v>
      </c>
      <c r="I9" s="15"/>
      <c r="J9" s="125">
        <v>11208.675999999999</v>
      </c>
      <c r="K9" s="341"/>
      <c r="L9" s="9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</row>
    <row r="10" spans="1:786" ht="13.5" customHeight="1" thickBot="1" x14ac:dyDescent="0.25">
      <c r="A10" s="433"/>
      <c r="B10" s="401"/>
      <c r="C10" s="12" t="s">
        <v>28</v>
      </c>
      <c r="D10" s="16">
        <v>6055</v>
      </c>
      <c r="E10" s="14"/>
      <c r="F10" s="14"/>
      <c r="G10" s="14"/>
      <c r="H10" s="13">
        <v>32611.620940000001</v>
      </c>
      <c r="I10" s="15"/>
      <c r="J10" s="125">
        <v>32611.620940000001</v>
      </c>
      <c r="K10" s="341"/>
      <c r="L10" s="9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</row>
    <row r="11" spans="1:786" ht="13.5" customHeight="1" thickBot="1" x14ac:dyDescent="0.25">
      <c r="A11" s="433"/>
      <c r="B11" s="401"/>
      <c r="C11" s="12" t="s">
        <v>29</v>
      </c>
      <c r="D11" s="16">
        <v>363</v>
      </c>
      <c r="E11" s="14"/>
      <c r="F11" s="14"/>
      <c r="G11" s="14"/>
      <c r="H11" s="13">
        <v>1025.89156</v>
      </c>
      <c r="I11" s="15"/>
      <c r="J11" s="125">
        <v>1025.89156</v>
      </c>
      <c r="K11" s="341"/>
      <c r="L11" s="9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</row>
    <row r="12" spans="1:786" ht="13.5" customHeight="1" thickBot="1" x14ac:dyDescent="0.25">
      <c r="A12" s="433"/>
      <c r="B12" s="401"/>
      <c r="C12" s="119" t="s">
        <v>30</v>
      </c>
      <c r="D12" s="17">
        <v>6069</v>
      </c>
      <c r="E12" s="17"/>
      <c r="F12" s="17"/>
      <c r="G12" s="17"/>
      <c r="H12" s="174">
        <v>92373.841249999998</v>
      </c>
      <c r="I12" s="18"/>
      <c r="J12" s="181">
        <v>92373.841249999998</v>
      </c>
      <c r="K12" s="170"/>
      <c r="L12" s="9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</row>
    <row r="13" spans="1:786" ht="13.5" customHeight="1" thickBot="1" x14ac:dyDescent="0.25">
      <c r="A13" s="433"/>
      <c r="B13" s="403" t="s">
        <v>31</v>
      </c>
      <c r="C13" s="20" t="s">
        <v>32</v>
      </c>
      <c r="D13" s="16">
        <v>816</v>
      </c>
      <c r="E13" s="22"/>
      <c r="F13" s="22"/>
      <c r="G13" s="22"/>
      <c r="H13" s="21">
        <v>5031.7239</v>
      </c>
      <c r="I13" s="23"/>
      <c r="J13" s="182">
        <v>5031.7239</v>
      </c>
      <c r="K13" s="341"/>
      <c r="L13" s="9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</row>
    <row r="14" spans="1:786" ht="19.5" customHeight="1" thickBot="1" x14ac:dyDescent="0.25">
      <c r="A14" s="433"/>
      <c r="B14" s="403"/>
      <c r="C14" s="12" t="s">
        <v>33</v>
      </c>
      <c r="D14" s="16">
        <v>60</v>
      </c>
      <c r="E14" s="14"/>
      <c r="F14" s="14"/>
      <c r="G14" s="14"/>
      <c r="H14" s="13">
        <v>98.132949999999994</v>
      </c>
      <c r="I14" s="15"/>
      <c r="J14" s="125">
        <v>98.132949999999994</v>
      </c>
      <c r="K14" s="341"/>
      <c r="L14" s="9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</row>
    <row r="15" spans="1:786" ht="12" customHeight="1" thickBot="1" x14ac:dyDescent="0.25">
      <c r="A15" s="433"/>
      <c r="B15" s="403"/>
      <c r="C15" s="12" t="s">
        <v>34</v>
      </c>
      <c r="D15" s="16">
        <v>115</v>
      </c>
      <c r="E15" s="14"/>
      <c r="F15" s="14"/>
      <c r="G15" s="14"/>
      <c r="H15" s="13">
        <v>101.54315</v>
      </c>
      <c r="I15" s="15"/>
      <c r="J15" s="125">
        <v>101.54315</v>
      </c>
      <c r="K15" s="341"/>
      <c r="L15" s="9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</row>
    <row r="16" spans="1:786" ht="13.5" customHeight="1" thickBot="1" x14ac:dyDescent="0.25">
      <c r="A16" s="433"/>
      <c r="B16" s="403"/>
      <c r="C16" s="12" t="s">
        <v>35</v>
      </c>
      <c r="D16" s="16">
        <v>35</v>
      </c>
      <c r="E16" s="14"/>
      <c r="F16" s="14"/>
      <c r="G16" s="14"/>
      <c r="H16" s="13">
        <v>77.387969999999996</v>
      </c>
      <c r="I16" s="15"/>
      <c r="J16" s="125">
        <v>77.387969999999996</v>
      </c>
      <c r="K16" s="341"/>
      <c r="L16" s="9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</row>
    <row r="17" spans="1:787" ht="13.5" customHeight="1" thickBot="1" x14ac:dyDescent="0.25">
      <c r="A17" s="433"/>
      <c r="B17" s="403"/>
      <c r="C17" s="12" t="s">
        <v>36</v>
      </c>
      <c r="D17" s="16">
        <v>102</v>
      </c>
      <c r="E17" s="14"/>
      <c r="F17" s="14"/>
      <c r="G17" s="14"/>
      <c r="H17" s="13">
        <v>453.05516</v>
      </c>
      <c r="I17" s="15"/>
      <c r="J17" s="125">
        <v>453.05516</v>
      </c>
      <c r="K17" s="341"/>
      <c r="L17" s="9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</row>
    <row r="18" spans="1:787" ht="13.5" customHeight="1" thickBot="1" x14ac:dyDescent="0.25">
      <c r="A18" s="433"/>
      <c r="B18" s="403"/>
      <c r="C18" s="12" t="s">
        <v>37</v>
      </c>
      <c r="D18" s="16">
        <v>2664</v>
      </c>
      <c r="E18" s="14"/>
      <c r="F18" s="14"/>
      <c r="G18" s="14"/>
      <c r="H18" s="13">
        <v>6112.0417900000002</v>
      </c>
      <c r="I18" s="15"/>
      <c r="J18" s="125">
        <v>6112.0417900000002</v>
      </c>
      <c r="K18" s="341"/>
      <c r="L18" s="9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</row>
    <row r="19" spans="1:787" ht="13.5" customHeight="1" thickBot="1" x14ac:dyDescent="0.25">
      <c r="A19" s="433"/>
      <c r="B19" s="403"/>
      <c r="C19" s="12" t="s">
        <v>38</v>
      </c>
      <c r="D19" s="16">
        <v>530</v>
      </c>
      <c r="E19" s="14"/>
      <c r="F19" s="14"/>
      <c r="G19" s="14"/>
      <c r="H19" s="13">
        <v>534.91686000000004</v>
      </c>
      <c r="I19" s="15"/>
      <c r="J19" s="125">
        <v>534.91686000000004</v>
      </c>
      <c r="K19" s="341"/>
      <c r="L19" s="9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</row>
    <row r="20" spans="1:787" ht="13.5" customHeight="1" thickBot="1" x14ac:dyDescent="0.25">
      <c r="A20" s="433"/>
      <c r="B20" s="403"/>
      <c r="C20" s="12" t="s">
        <v>39</v>
      </c>
      <c r="D20" s="16">
        <v>29</v>
      </c>
      <c r="E20" s="14"/>
      <c r="F20" s="14"/>
      <c r="G20" s="14"/>
      <c r="H20" s="13">
        <v>280.29678999999999</v>
      </c>
      <c r="I20" s="15"/>
      <c r="J20" s="125">
        <v>280.29678999999999</v>
      </c>
      <c r="K20" s="341"/>
      <c r="L20" s="9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</row>
    <row r="21" spans="1:787" ht="13.5" customHeight="1" thickBot="1" x14ac:dyDescent="0.25">
      <c r="A21" s="433"/>
      <c r="B21" s="403"/>
      <c r="C21" s="119" t="s">
        <v>40</v>
      </c>
      <c r="D21" s="19">
        <v>3269</v>
      </c>
      <c r="E21" s="17"/>
      <c r="F21" s="17"/>
      <c r="G21" s="17"/>
      <c r="H21" s="174">
        <v>12689.09857</v>
      </c>
      <c r="I21" s="18"/>
      <c r="J21" s="181">
        <v>12689.09857</v>
      </c>
      <c r="K21" s="170"/>
      <c r="L21" s="9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</row>
    <row r="22" spans="1:787" s="25" customFormat="1" ht="12" customHeight="1" thickBot="1" x14ac:dyDescent="0.25">
      <c r="A22" s="433"/>
      <c r="B22" s="403" t="s">
        <v>41</v>
      </c>
      <c r="C22" s="20" t="s">
        <v>42</v>
      </c>
      <c r="D22" s="16"/>
      <c r="E22" s="14"/>
      <c r="F22" s="14"/>
      <c r="G22" s="14"/>
      <c r="H22" s="13">
        <v>1930.07</v>
      </c>
      <c r="I22" s="24"/>
      <c r="J22" s="125">
        <v>1930.07</v>
      </c>
      <c r="K22" s="341"/>
      <c r="L22" s="14"/>
    </row>
    <row r="23" spans="1:787" ht="13.5" thickBot="1" x14ac:dyDescent="0.25">
      <c r="A23" s="433"/>
      <c r="B23" s="403"/>
      <c r="C23" s="12" t="s">
        <v>43</v>
      </c>
      <c r="D23" s="16"/>
      <c r="E23" s="14"/>
      <c r="F23" s="14"/>
      <c r="G23" s="14"/>
      <c r="H23" s="13">
        <v>7519.96</v>
      </c>
      <c r="I23" s="24"/>
      <c r="J23" s="125">
        <v>7519.96</v>
      </c>
      <c r="K23" s="341"/>
      <c r="L23" s="9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</row>
    <row r="24" spans="1:787" ht="13.5" thickBot="1" x14ac:dyDescent="0.25">
      <c r="A24" s="433"/>
      <c r="B24" s="403"/>
      <c r="C24" s="12" t="s">
        <v>44</v>
      </c>
      <c r="D24" s="16"/>
      <c r="E24" s="14"/>
      <c r="F24" s="14"/>
      <c r="G24" s="14"/>
      <c r="H24" s="13"/>
      <c r="I24" s="24"/>
      <c r="J24" s="125"/>
      <c r="K24" s="341"/>
      <c r="L24" s="9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</row>
    <row r="25" spans="1:787" ht="13.5" thickBot="1" x14ac:dyDescent="0.25">
      <c r="A25" s="433"/>
      <c r="B25" s="403"/>
      <c r="C25" s="12" t="s">
        <v>105</v>
      </c>
      <c r="D25" s="16"/>
      <c r="E25" s="14"/>
      <c r="F25" s="14"/>
      <c r="G25" s="14"/>
      <c r="H25" s="13"/>
      <c r="I25" s="24"/>
      <c r="J25" s="125"/>
      <c r="K25" s="341"/>
      <c r="L25" s="9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</row>
    <row r="26" spans="1:787" ht="13.5" thickBot="1" x14ac:dyDescent="0.25">
      <c r="A26" s="433"/>
      <c r="B26" s="403"/>
      <c r="C26" s="119" t="s">
        <v>45</v>
      </c>
      <c r="D26" s="133"/>
      <c r="E26" s="36"/>
      <c r="F26" s="36"/>
      <c r="G26" s="36"/>
      <c r="H26" s="35">
        <v>9450.0300000000007</v>
      </c>
      <c r="I26" s="169"/>
      <c r="J26" s="134">
        <v>9450.0300000000007</v>
      </c>
      <c r="K26" s="170"/>
      <c r="L26" s="9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</row>
    <row r="27" spans="1:787" ht="24.75" thickBot="1" x14ac:dyDescent="0.25">
      <c r="A27" s="433"/>
      <c r="B27" s="374" t="s">
        <v>46</v>
      </c>
      <c r="C27" s="26" t="s">
        <v>47</v>
      </c>
      <c r="D27" s="29"/>
      <c r="E27" s="28"/>
      <c r="F27" s="28"/>
      <c r="G27" s="28"/>
      <c r="H27" s="175"/>
      <c r="I27" s="27"/>
      <c r="J27" s="183"/>
      <c r="K27" s="170"/>
      <c r="L27" s="9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</row>
    <row r="28" spans="1:787" ht="22.5" customHeight="1" thickBot="1" x14ac:dyDescent="0.25">
      <c r="A28" s="433"/>
      <c r="B28" s="427" t="s">
        <v>48</v>
      </c>
      <c r="C28" s="427"/>
      <c r="D28" s="16"/>
      <c r="E28" s="14"/>
      <c r="F28" s="14"/>
      <c r="G28" s="14"/>
      <c r="H28" s="13">
        <v>791</v>
      </c>
      <c r="I28" s="24"/>
      <c r="J28" s="125">
        <v>791</v>
      </c>
      <c r="K28" s="170"/>
      <c r="L28" s="9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</row>
    <row r="29" spans="1:787" ht="12.95" customHeight="1" thickBot="1" x14ac:dyDescent="0.25">
      <c r="A29" s="433"/>
      <c r="B29" s="411" t="s">
        <v>49</v>
      </c>
      <c r="C29" s="411"/>
      <c r="D29" s="172"/>
      <c r="E29" s="171"/>
      <c r="F29" s="171"/>
      <c r="G29" s="171"/>
      <c r="H29" s="176">
        <v>115303.96982</v>
      </c>
      <c r="I29" s="187"/>
      <c r="J29" s="184">
        <v>115303.96982</v>
      </c>
      <c r="K29" s="170"/>
      <c r="L29" s="3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</row>
    <row r="30" spans="1:787" s="354" customFormat="1" ht="23.25" customHeight="1" x14ac:dyDescent="0.2">
      <c r="A30" s="431" t="s">
        <v>50</v>
      </c>
      <c r="B30" s="401" t="s">
        <v>51</v>
      </c>
      <c r="C30" s="448"/>
      <c r="D30" s="348">
        <v>875</v>
      </c>
      <c r="E30" s="348">
        <v>1381.5319999999999</v>
      </c>
      <c r="F30" s="349"/>
      <c r="G30" s="349"/>
      <c r="H30" s="350"/>
      <c r="I30" s="351">
        <v>4144.5829999999996</v>
      </c>
      <c r="J30" s="352">
        <v>5527</v>
      </c>
      <c r="K30" s="381"/>
      <c r="L30" s="353"/>
      <c r="ADG30" s="2"/>
    </row>
    <row r="31" spans="1:787" s="356" customFormat="1" ht="24" customHeight="1" x14ac:dyDescent="0.2">
      <c r="A31" s="446"/>
      <c r="B31" s="449" t="s">
        <v>52</v>
      </c>
      <c r="C31" s="450"/>
      <c r="D31" s="199">
        <v>1052</v>
      </c>
      <c r="E31" s="199">
        <v>908.70694999999932</v>
      </c>
      <c r="F31" s="199"/>
      <c r="G31" s="199"/>
      <c r="H31" s="177"/>
      <c r="I31" s="303">
        <v>2726.0864800000018</v>
      </c>
      <c r="J31" s="200">
        <v>3634.7934300000011</v>
      </c>
      <c r="K31" s="343">
        <v>1</v>
      </c>
      <c r="L31" s="355"/>
      <c r="ADG31" s="49"/>
    </row>
    <row r="32" spans="1:787" s="356" customFormat="1" ht="19.5" customHeight="1" x14ac:dyDescent="0.2">
      <c r="A32" s="446"/>
      <c r="B32" s="403" t="s">
        <v>53</v>
      </c>
      <c r="C32" s="334" t="s">
        <v>54</v>
      </c>
      <c r="D32" s="130">
        <v>770</v>
      </c>
      <c r="E32" s="109">
        <v>3664.5955499999977</v>
      </c>
      <c r="F32" s="109"/>
      <c r="G32" s="109"/>
      <c r="H32" s="178"/>
      <c r="I32" s="110">
        <v>10993.783949999992</v>
      </c>
      <c r="J32" s="135">
        <v>16570.392499999987</v>
      </c>
      <c r="K32" s="343">
        <v>1</v>
      </c>
      <c r="L32" s="355"/>
      <c r="ADG32" s="49"/>
    </row>
    <row r="33" spans="1:787" s="356" customFormat="1" ht="18" customHeight="1" x14ac:dyDescent="0.2">
      <c r="A33" s="446"/>
      <c r="B33" s="403"/>
      <c r="C33" s="335" t="s">
        <v>55</v>
      </c>
      <c r="D33" s="131">
        <v>606</v>
      </c>
      <c r="E33" s="114">
        <v>0</v>
      </c>
      <c r="F33" s="114"/>
      <c r="G33" s="114"/>
      <c r="H33" s="177"/>
      <c r="I33" s="115">
        <v>709.0704599999998</v>
      </c>
      <c r="J33" s="185">
        <v>709.0704599999998</v>
      </c>
      <c r="K33" s="343">
        <v>1</v>
      </c>
      <c r="L33" s="355"/>
      <c r="ADG33" s="49"/>
    </row>
    <row r="34" spans="1:787" s="356" customFormat="1" ht="27" customHeight="1" x14ac:dyDescent="0.2">
      <c r="A34" s="446"/>
      <c r="B34" s="405" t="s">
        <v>130</v>
      </c>
      <c r="C34" s="405"/>
      <c r="D34" s="129">
        <v>348</v>
      </c>
      <c r="E34" s="68">
        <v>1138.0440000000001</v>
      </c>
      <c r="F34" s="68"/>
      <c r="G34" s="68"/>
      <c r="H34" s="67"/>
      <c r="I34" s="69"/>
      <c r="J34" s="128">
        <v>1138.0440000000001</v>
      </c>
      <c r="K34" s="343">
        <v>2</v>
      </c>
      <c r="L34" s="355"/>
      <c r="ADG34" s="49"/>
    </row>
    <row r="35" spans="1:787" s="356" customFormat="1" ht="12.75" customHeight="1" x14ac:dyDescent="0.2">
      <c r="A35" s="446"/>
      <c r="B35" s="427" t="s">
        <v>56</v>
      </c>
      <c r="C35" s="108" t="s">
        <v>57</v>
      </c>
      <c r="D35" s="132">
        <v>83</v>
      </c>
      <c r="E35" s="45">
        <v>637.07000000000005</v>
      </c>
      <c r="F35" s="45"/>
      <c r="G35" s="45"/>
      <c r="H35" s="44"/>
      <c r="I35" s="110">
        <v>2178.6799999999998</v>
      </c>
      <c r="J35" s="135">
        <f>E35+I35</f>
        <v>2815.75</v>
      </c>
      <c r="K35" s="341"/>
      <c r="L35" s="355"/>
      <c r="ADG35" s="49"/>
    </row>
    <row r="36" spans="1:787" s="356" customFormat="1" ht="12.95" customHeight="1" x14ac:dyDescent="0.2">
      <c r="A36" s="446"/>
      <c r="B36" s="451"/>
      <c r="C36" s="108" t="s">
        <v>58</v>
      </c>
      <c r="D36" s="132">
        <v>7</v>
      </c>
      <c r="E36" s="45">
        <v>50.81</v>
      </c>
      <c r="F36" s="45"/>
      <c r="G36" s="45"/>
      <c r="H36" s="44"/>
      <c r="I36" s="47"/>
      <c r="J36" s="357">
        <v>50.81</v>
      </c>
      <c r="K36" s="341"/>
      <c r="L36" s="355"/>
      <c r="ADG36" s="49"/>
    </row>
    <row r="37" spans="1:787" s="354" customFormat="1" ht="14.25" customHeight="1" x14ac:dyDescent="0.2">
      <c r="A37" s="446"/>
      <c r="B37" s="452"/>
      <c r="C37" s="34" t="s">
        <v>59</v>
      </c>
      <c r="D37" s="19">
        <v>90</v>
      </c>
      <c r="E37" s="17">
        <v>687.88000000000011</v>
      </c>
      <c r="F37" s="36"/>
      <c r="G37" s="36"/>
      <c r="H37" s="35"/>
      <c r="I37" s="169">
        <v>2178.6799999999998</v>
      </c>
      <c r="J37" s="134">
        <v>2866.56</v>
      </c>
      <c r="K37" s="170"/>
      <c r="L37" s="353"/>
      <c r="ADG37" s="2"/>
    </row>
    <row r="38" spans="1:787" s="356" customFormat="1" ht="14.25" customHeight="1" x14ac:dyDescent="0.2">
      <c r="A38" s="446"/>
      <c r="B38" s="427" t="s">
        <v>60</v>
      </c>
      <c r="C38" s="145" t="s">
        <v>169</v>
      </c>
      <c r="D38" s="130">
        <v>58</v>
      </c>
      <c r="E38" s="109">
        <v>1341.8</v>
      </c>
      <c r="F38" s="109"/>
      <c r="G38" s="109"/>
      <c r="H38" s="178"/>
      <c r="I38" s="110">
        <v>134.02000000000001</v>
      </c>
      <c r="J38" s="135">
        <v>1476</v>
      </c>
      <c r="K38" s="343">
        <v>3</v>
      </c>
      <c r="L38" s="355"/>
      <c r="ADG38" s="49"/>
    </row>
    <row r="39" spans="1:787" s="356" customFormat="1" ht="12.95" customHeight="1" x14ac:dyDescent="0.2">
      <c r="A39" s="446"/>
      <c r="B39" s="451"/>
      <c r="C39" s="146" t="s">
        <v>61</v>
      </c>
      <c r="D39" s="132"/>
      <c r="E39" s="45">
        <v>67</v>
      </c>
      <c r="F39" s="45"/>
      <c r="G39" s="45"/>
      <c r="H39" s="44"/>
      <c r="I39" s="47"/>
      <c r="J39" s="136">
        <v>67</v>
      </c>
      <c r="K39" s="341"/>
      <c r="L39" s="355"/>
      <c r="ADG39" s="49"/>
    </row>
    <row r="40" spans="1:787" s="354" customFormat="1" ht="33.75" customHeight="1" x14ac:dyDescent="0.2">
      <c r="A40" s="446"/>
      <c r="B40" s="452"/>
      <c r="C40" s="119" t="s">
        <v>62</v>
      </c>
      <c r="D40" s="133"/>
      <c r="E40" s="36">
        <v>1408.8</v>
      </c>
      <c r="F40" s="36"/>
      <c r="G40" s="36"/>
      <c r="H40" s="35"/>
      <c r="I40" s="169">
        <v>134.02000000000001</v>
      </c>
      <c r="J40" s="134">
        <v>1543</v>
      </c>
      <c r="K40" s="170"/>
      <c r="L40" s="353"/>
      <c r="ADG40" s="2"/>
    </row>
    <row r="41" spans="1:787" s="356" customFormat="1" ht="14.25" customHeight="1" x14ac:dyDescent="0.2">
      <c r="A41" s="446"/>
      <c r="B41" s="375" t="s">
        <v>94</v>
      </c>
      <c r="C41" s="375"/>
      <c r="D41" s="132"/>
      <c r="E41" s="45"/>
      <c r="F41" s="45"/>
      <c r="G41" s="45"/>
      <c r="H41" s="44"/>
      <c r="I41" s="47"/>
      <c r="J41" s="135"/>
      <c r="K41" s="343">
        <v>4</v>
      </c>
      <c r="L41" s="355"/>
      <c r="ADG41" s="49"/>
    </row>
    <row r="42" spans="1:787" s="356" customFormat="1" ht="14.25" customHeight="1" x14ac:dyDescent="0.2">
      <c r="A42" s="446"/>
      <c r="B42" s="375" t="s">
        <v>64</v>
      </c>
      <c r="C42" s="375"/>
      <c r="D42" s="132"/>
      <c r="E42" s="45"/>
      <c r="F42" s="45"/>
      <c r="G42" s="45"/>
      <c r="H42" s="44"/>
      <c r="I42" s="47"/>
      <c r="J42" s="136"/>
      <c r="K42" s="343"/>
      <c r="L42" s="355"/>
      <c r="ADG42" s="49"/>
    </row>
    <row r="43" spans="1:787" s="354" customFormat="1" ht="13.5" customHeight="1" x14ac:dyDescent="0.2">
      <c r="A43" s="446"/>
      <c r="B43" s="432" t="s">
        <v>101</v>
      </c>
      <c r="C43" s="432"/>
      <c r="D43" s="137">
        <v>1309</v>
      </c>
      <c r="E43" s="32"/>
      <c r="F43" s="32"/>
      <c r="G43" s="32"/>
      <c r="H43" s="31"/>
      <c r="I43" s="33">
        <v>5833.2780000000002</v>
      </c>
      <c r="J43" s="186">
        <v>5833.2780000000002</v>
      </c>
      <c r="K43" s="358">
        <v>5</v>
      </c>
      <c r="L43" s="353"/>
      <c r="ADG43" s="2"/>
    </row>
    <row r="44" spans="1:787" s="356" customFormat="1" ht="14.25" customHeight="1" x14ac:dyDescent="0.2">
      <c r="A44" s="446"/>
      <c r="B44" s="426" t="s">
        <v>65</v>
      </c>
      <c r="C44" s="108" t="s">
        <v>66</v>
      </c>
      <c r="D44" s="132"/>
      <c r="E44" s="45"/>
      <c r="F44" s="45"/>
      <c r="G44" s="45"/>
      <c r="H44" s="44"/>
      <c r="I44" s="47"/>
      <c r="J44" s="135"/>
      <c r="K44" s="359"/>
      <c r="L44" s="355"/>
      <c r="ADG44" s="49"/>
    </row>
    <row r="45" spans="1:787" s="356" customFormat="1" ht="14.25" customHeight="1" x14ac:dyDescent="0.2">
      <c r="A45" s="446"/>
      <c r="B45" s="426"/>
      <c r="C45" s="108" t="s">
        <v>67</v>
      </c>
      <c r="D45" s="132"/>
      <c r="E45" s="45"/>
      <c r="F45" s="45"/>
      <c r="G45" s="45"/>
      <c r="H45" s="44"/>
      <c r="I45" s="47"/>
      <c r="J45" s="136"/>
      <c r="K45" s="359"/>
      <c r="L45" s="355"/>
      <c r="ADG45" s="49"/>
    </row>
    <row r="46" spans="1:787" s="354" customFormat="1" ht="12.75" customHeight="1" x14ac:dyDescent="0.2">
      <c r="A46" s="446"/>
      <c r="B46" s="426"/>
      <c r="C46" s="34" t="s">
        <v>68</v>
      </c>
      <c r="D46" s="133"/>
      <c r="E46" s="36"/>
      <c r="F46" s="36"/>
      <c r="G46" s="384"/>
      <c r="H46" s="35"/>
      <c r="I46" s="188"/>
      <c r="J46" s="134"/>
      <c r="K46" s="343"/>
      <c r="L46" s="353"/>
      <c r="ADG46" s="2"/>
    </row>
    <row r="47" spans="1:787" s="354" customFormat="1" ht="12.75" customHeight="1" thickBot="1" x14ac:dyDescent="0.25">
      <c r="A47" s="447"/>
      <c r="B47" s="411" t="s">
        <v>69</v>
      </c>
      <c r="C47" s="411"/>
      <c r="D47" s="39"/>
      <c r="E47" s="39">
        <v>9189.5584999999974</v>
      </c>
      <c r="F47" s="39"/>
      <c r="G47" s="189"/>
      <c r="H47" s="38"/>
      <c r="I47" s="189">
        <v>26719.501889999992</v>
      </c>
      <c r="J47" s="126">
        <v>37822.138389999993</v>
      </c>
      <c r="K47" s="343">
        <v>6</v>
      </c>
      <c r="L47" s="353"/>
      <c r="ADG47" s="2"/>
    </row>
    <row r="48" spans="1:787" s="65" customFormat="1" ht="12.75" customHeight="1" x14ac:dyDescent="0.2">
      <c r="A48" s="431" t="s">
        <v>79</v>
      </c>
      <c r="B48" s="410" t="s">
        <v>81</v>
      </c>
      <c r="C48" s="410"/>
      <c r="D48" s="139"/>
      <c r="E48" s="62"/>
      <c r="F48" s="62"/>
      <c r="G48" s="62"/>
      <c r="H48" s="158"/>
      <c r="I48" s="63"/>
      <c r="J48" s="127"/>
      <c r="K48" s="360"/>
      <c r="L48" s="345"/>
      <c r="ADG48" s="64"/>
    </row>
    <row r="49" spans="1:788" s="354" customFormat="1" ht="12.75" customHeight="1" thickBot="1" x14ac:dyDescent="0.25">
      <c r="A49" s="433"/>
      <c r="B49" s="411" t="s">
        <v>82</v>
      </c>
      <c r="C49" s="411"/>
      <c r="D49" s="138"/>
      <c r="E49" s="39"/>
      <c r="F49" s="39"/>
      <c r="G49" s="39"/>
      <c r="H49" s="38"/>
      <c r="I49" s="189"/>
      <c r="J49" s="126"/>
      <c r="K49" s="343"/>
      <c r="L49" s="353"/>
      <c r="ADG49" s="2"/>
    </row>
    <row r="50" spans="1:788" s="356" customFormat="1" ht="12.75" customHeight="1" thickBot="1" x14ac:dyDescent="0.25">
      <c r="A50" s="433" t="s">
        <v>88</v>
      </c>
      <c r="B50" s="415" t="s">
        <v>89</v>
      </c>
      <c r="C50" s="415"/>
      <c r="D50" s="140">
        <v>11</v>
      </c>
      <c r="E50" s="91">
        <v>40.299999999999997</v>
      </c>
      <c r="F50" s="91"/>
      <c r="G50" s="91"/>
      <c r="H50" s="90"/>
      <c r="I50" s="111"/>
      <c r="J50" s="141">
        <v>40.299999999999997</v>
      </c>
      <c r="K50" s="340"/>
      <c r="L50" s="355"/>
      <c r="ADG50" s="49"/>
    </row>
    <row r="51" spans="1:788" s="356" customFormat="1" ht="12" customHeight="1" thickBot="1" x14ac:dyDescent="0.25">
      <c r="A51" s="433"/>
      <c r="B51" s="418" t="s">
        <v>165</v>
      </c>
      <c r="C51" s="445"/>
      <c r="D51" s="132"/>
      <c r="E51" s="45"/>
      <c r="F51" s="45"/>
      <c r="G51" s="45">
        <v>10803</v>
      </c>
      <c r="H51" s="44"/>
      <c r="I51" s="47"/>
      <c r="J51" s="136">
        <v>10803</v>
      </c>
      <c r="K51" s="340"/>
      <c r="L51" s="355"/>
      <c r="ADG51" s="49"/>
    </row>
    <row r="52" spans="1:788" s="356" customFormat="1" ht="12" customHeight="1" thickBot="1" x14ac:dyDescent="0.25">
      <c r="A52" s="433"/>
      <c r="B52" s="418" t="s">
        <v>164</v>
      </c>
      <c r="C52" s="445"/>
      <c r="D52" s="132"/>
      <c r="E52" s="45"/>
      <c r="F52" s="45"/>
      <c r="G52" s="45">
        <v>45</v>
      </c>
      <c r="H52" s="44"/>
      <c r="I52" s="47"/>
      <c r="J52" s="136">
        <v>45</v>
      </c>
      <c r="K52" s="340"/>
      <c r="L52" s="355"/>
      <c r="ADG52" s="49"/>
    </row>
    <row r="53" spans="1:788" s="356" customFormat="1" ht="12" customHeight="1" thickBot="1" x14ac:dyDescent="0.25">
      <c r="A53" s="433"/>
      <c r="B53" s="418" t="s">
        <v>163</v>
      </c>
      <c r="C53" s="445"/>
      <c r="D53" s="132"/>
      <c r="E53" s="45"/>
      <c r="F53" s="45"/>
      <c r="G53" s="45">
        <v>1643</v>
      </c>
      <c r="H53" s="44"/>
      <c r="I53" s="47"/>
      <c r="J53" s="136">
        <v>1643</v>
      </c>
      <c r="K53" s="340"/>
      <c r="L53" s="355"/>
      <c r="ADG53" s="49"/>
    </row>
    <row r="54" spans="1:788" s="356" customFormat="1" ht="12" customHeight="1" thickBot="1" x14ac:dyDescent="0.25">
      <c r="A54" s="433"/>
      <c r="B54" s="418" t="s">
        <v>170</v>
      </c>
      <c r="C54" s="445"/>
      <c r="D54" s="132"/>
      <c r="E54" s="45"/>
      <c r="F54" s="45"/>
      <c r="G54" s="45">
        <v>290</v>
      </c>
      <c r="H54" s="44"/>
      <c r="I54" s="47"/>
      <c r="J54" s="136">
        <v>290</v>
      </c>
      <c r="K54" s="340"/>
      <c r="L54" s="355"/>
      <c r="ADG54" s="49"/>
    </row>
    <row r="55" spans="1:788" s="363" customFormat="1" ht="12" customHeight="1" thickBot="1" x14ac:dyDescent="0.25">
      <c r="A55" s="433"/>
      <c r="B55" s="418" t="s">
        <v>90</v>
      </c>
      <c r="C55" s="418"/>
      <c r="D55" s="132"/>
      <c r="E55" s="45">
        <v>3585.6529999999998</v>
      </c>
      <c r="F55" s="45"/>
      <c r="G55" s="45"/>
      <c r="H55" s="44"/>
      <c r="I55" s="47"/>
      <c r="J55" s="136">
        <v>3585.6529999999998</v>
      </c>
      <c r="K55" s="361"/>
      <c r="L55" s="362"/>
      <c r="ADG55" s="49"/>
    </row>
    <row r="56" spans="1:788" s="356" customFormat="1" ht="12.75" customHeight="1" thickBot="1" x14ac:dyDescent="0.25">
      <c r="A56" s="433"/>
      <c r="B56" s="418" t="s">
        <v>91</v>
      </c>
      <c r="C56" s="418"/>
      <c r="D56" s="142"/>
      <c r="E56" s="112">
        <v>876</v>
      </c>
      <c r="F56" s="112"/>
      <c r="G56" s="112"/>
      <c r="H56" s="179"/>
      <c r="I56" s="113"/>
      <c r="J56" s="143">
        <v>876</v>
      </c>
      <c r="K56" s="340"/>
      <c r="L56" s="355"/>
      <c r="ADG56" s="49"/>
    </row>
    <row r="57" spans="1:788" s="354" customFormat="1" ht="12.75" customHeight="1" thickBot="1" x14ac:dyDescent="0.25">
      <c r="A57" s="433"/>
      <c r="B57" s="411" t="s">
        <v>92</v>
      </c>
      <c r="C57" s="411"/>
      <c r="D57" s="294"/>
      <c r="E57" s="295">
        <v>4501.9529999999995</v>
      </c>
      <c r="F57" s="295"/>
      <c r="G57" s="295">
        <v>12781</v>
      </c>
      <c r="H57" s="295"/>
      <c r="I57" s="296"/>
      <c r="J57" s="256">
        <v>17282.952999999998</v>
      </c>
      <c r="K57" s="340"/>
      <c r="L57" s="353"/>
      <c r="ADG57" s="2"/>
    </row>
    <row r="58" spans="1:788" s="356" customFormat="1" ht="12.75" customHeight="1" thickBot="1" x14ac:dyDescent="0.25">
      <c r="A58" s="433" t="s">
        <v>112</v>
      </c>
      <c r="B58" s="418" t="s">
        <v>132</v>
      </c>
      <c r="C58" s="418"/>
      <c r="D58" s="140">
        <v>4</v>
      </c>
      <c r="E58" s="91">
        <v>34.35</v>
      </c>
      <c r="F58" s="91"/>
      <c r="G58" s="91"/>
      <c r="H58" s="90"/>
      <c r="I58" s="111"/>
      <c r="J58" s="141">
        <v>34.35</v>
      </c>
      <c r="K58" s="340"/>
      <c r="L58" s="355"/>
      <c r="ADG58" s="49"/>
    </row>
    <row r="59" spans="1:788" s="356" customFormat="1" ht="12.75" customHeight="1" thickBot="1" x14ac:dyDescent="0.25">
      <c r="A59" s="433"/>
      <c r="B59" s="418" t="s">
        <v>113</v>
      </c>
      <c r="C59" s="418"/>
      <c r="D59" s="132">
        <v>2</v>
      </c>
      <c r="E59" s="45">
        <v>22.8</v>
      </c>
      <c r="F59" s="45"/>
      <c r="G59" s="45"/>
      <c r="H59" s="44"/>
      <c r="I59" s="47"/>
      <c r="J59" s="136">
        <v>22.8</v>
      </c>
      <c r="K59" s="340"/>
      <c r="L59" s="355"/>
      <c r="ADH59" s="49"/>
    </row>
    <row r="60" spans="1:788" s="356" customFormat="1" ht="12.75" customHeight="1" thickBot="1" x14ac:dyDescent="0.25">
      <c r="A60" s="433"/>
      <c r="B60" s="418" t="s">
        <v>114</v>
      </c>
      <c r="C60" s="418"/>
      <c r="D60" s="132">
        <v>28</v>
      </c>
      <c r="E60" s="45">
        <v>252.28</v>
      </c>
      <c r="F60" s="45"/>
      <c r="G60" s="45"/>
      <c r="H60" s="44"/>
      <c r="I60" s="47"/>
      <c r="J60" s="136">
        <v>252.28</v>
      </c>
      <c r="K60" s="340"/>
      <c r="L60" s="355"/>
      <c r="ADF60" s="49"/>
    </row>
    <row r="61" spans="1:788" s="356" customFormat="1" ht="12.75" customHeight="1" thickBot="1" x14ac:dyDescent="0.25">
      <c r="A61" s="433"/>
      <c r="B61" s="418" t="s">
        <v>125</v>
      </c>
      <c r="C61" s="418"/>
      <c r="D61" s="132">
        <v>5</v>
      </c>
      <c r="E61" s="45">
        <v>170</v>
      </c>
      <c r="F61" s="45"/>
      <c r="G61" s="45"/>
      <c r="H61" s="44"/>
      <c r="I61" s="47"/>
      <c r="J61" s="136">
        <v>170</v>
      </c>
      <c r="K61" s="340"/>
      <c r="L61" s="355"/>
      <c r="ADF61" s="49"/>
    </row>
    <row r="62" spans="1:788" s="356" customFormat="1" ht="12.75" customHeight="1" thickBot="1" x14ac:dyDescent="0.25">
      <c r="A62" s="433"/>
      <c r="B62" s="418" t="s">
        <v>115</v>
      </c>
      <c r="C62" s="418"/>
      <c r="D62" s="132">
        <v>1</v>
      </c>
      <c r="E62" s="45">
        <v>40</v>
      </c>
      <c r="F62" s="45"/>
      <c r="G62" s="45"/>
      <c r="H62" s="44"/>
      <c r="I62" s="47"/>
      <c r="J62" s="136">
        <v>40</v>
      </c>
      <c r="K62" s="340"/>
      <c r="L62" s="355"/>
      <c r="ADF62" s="49"/>
    </row>
    <row r="63" spans="1:788" s="356" customFormat="1" ht="12.75" customHeight="1" thickBot="1" x14ac:dyDescent="0.25">
      <c r="A63" s="433"/>
      <c r="B63" s="418" t="s">
        <v>117</v>
      </c>
      <c r="C63" s="418"/>
      <c r="D63" s="132">
        <v>5</v>
      </c>
      <c r="E63" s="45">
        <v>54.99</v>
      </c>
      <c r="F63" s="45"/>
      <c r="G63" s="45"/>
      <c r="H63" s="44"/>
      <c r="I63" s="47"/>
      <c r="J63" s="136">
        <v>54.99</v>
      </c>
      <c r="K63" s="340"/>
      <c r="L63" s="355"/>
      <c r="ADF63" s="49"/>
    </row>
    <row r="64" spans="1:788" s="356" customFormat="1" ht="12.75" customHeight="1" thickBot="1" x14ac:dyDescent="0.25">
      <c r="A64" s="433"/>
      <c r="B64" s="418" t="s">
        <v>167</v>
      </c>
      <c r="C64" s="418"/>
      <c r="D64" s="132">
        <v>3</v>
      </c>
      <c r="E64" s="45">
        <v>1003</v>
      </c>
      <c r="F64" s="45"/>
      <c r="G64" s="45"/>
      <c r="H64" s="44"/>
      <c r="I64" s="47"/>
      <c r="J64" s="136">
        <v>1003</v>
      </c>
      <c r="K64" s="340"/>
      <c r="L64" s="355"/>
      <c r="ADF64" s="49"/>
    </row>
    <row r="65" spans="1:788" s="356" customFormat="1" ht="12.75" customHeight="1" thickBot="1" x14ac:dyDescent="0.25">
      <c r="A65" s="433"/>
      <c r="B65" s="418" t="s">
        <v>119</v>
      </c>
      <c r="C65" s="418"/>
      <c r="D65" s="132"/>
      <c r="E65" s="364"/>
      <c r="F65" s="45"/>
      <c r="G65" s="45">
        <v>346.15</v>
      </c>
      <c r="H65" s="44"/>
      <c r="I65" s="47"/>
      <c r="J65" s="136">
        <v>346.15</v>
      </c>
      <c r="K65" s="340"/>
      <c r="L65" s="346"/>
      <c r="ADH65" s="49"/>
    </row>
    <row r="66" spans="1:788" s="356" customFormat="1" ht="12.75" customHeight="1" thickBot="1" x14ac:dyDescent="0.25">
      <c r="A66" s="433"/>
      <c r="B66" s="418" t="s">
        <v>120</v>
      </c>
      <c r="C66" s="418"/>
      <c r="D66" s="132"/>
      <c r="E66" s="45"/>
      <c r="F66" s="45"/>
      <c r="G66" s="45">
        <v>341.93</v>
      </c>
      <c r="H66" s="44"/>
      <c r="I66" s="47"/>
      <c r="J66" s="136">
        <v>341.93</v>
      </c>
      <c r="K66" s="340"/>
      <c r="L66" s="362"/>
      <c r="ADG66" s="49"/>
    </row>
    <row r="67" spans="1:788" s="356" customFormat="1" ht="12" customHeight="1" thickBot="1" x14ac:dyDescent="0.25">
      <c r="A67" s="433"/>
      <c r="B67" s="418" t="s">
        <v>121</v>
      </c>
      <c r="C67" s="418"/>
      <c r="D67" s="132"/>
      <c r="E67" s="45"/>
      <c r="F67" s="45"/>
      <c r="G67" s="45">
        <v>2123</v>
      </c>
      <c r="H67" s="44"/>
      <c r="I67" s="47"/>
      <c r="J67" s="136">
        <v>2123</v>
      </c>
      <c r="K67" s="340"/>
      <c r="L67" s="353"/>
      <c r="M67" s="363"/>
      <c r="N67" s="363"/>
      <c r="ADG67" s="49"/>
    </row>
    <row r="68" spans="1:788" s="363" customFormat="1" ht="12" customHeight="1" thickBot="1" x14ac:dyDescent="0.25">
      <c r="A68" s="433"/>
      <c r="B68" s="418" t="s">
        <v>84</v>
      </c>
      <c r="C68" s="418"/>
      <c r="D68" s="132"/>
      <c r="E68" s="45"/>
      <c r="F68" s="45"/>
      <c r="G68" s="45"/>
      <c r="H68" s="44"/>
      <c r="I68" s="47"/>
      <c r="J68" s="136"/>
      <c r="K68" s="361"/>
      <c r="L68" s="353"/>
      <c r="M68" s="354"/>
      <c r="N68" s="354"/>
      <c r="ADG68" s="49"/>
    </row>
    <row r="69" spans="1:788" ht="12.75" customHeight="1" thickBot="1" x14ac:dyDescent="0.25">
      <c r="A69" s="433"/>
      <c r="B69" s="411" t="s">
        <v>133</v>
      </c>
      <c r="C69" s="411"/>
      <c r="D69" s="138">
        <v>48</v>
      </c>
      <c r="E69" s="39">
        <f>SUM(E58:E68)</f>
        <v>1577.42</v>
      </c>
      <c r="F69" s="39"/>
      <c r="G69" s="39">
        <f>SUM(G58:G68)</f>
        <v>2811.08</v>
      </c>
      <c r="H69" s="38"/>
      <c r="I69" s="189"/>
      <c r="J69" s="126">
        <f>SUM(J58:J68)</f>
        <v>4388.5</v>
      </c>
      <c r="K69" s="344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</row>
    <row r="70" spans="1:788" ht="12.75" customHeight="1" thickBot="1" x14ac:dyDescent="0.25">
      <c r="A70" s="407" t="s">
        <v>93</v>
      </c>
      <c r="B70" s="407"/>
      <c r="C70" s="407"/>
      <c r="D70" s="144"/>
      <c r="E70" s="333">
        <f>E69+E57+E49+E47+E29</f>
        <v>15268.931499999997</v>
      </c>
      <c r="F70" s="333"/>
      <c r="G70" s="333">
        <f t="shared" ref="G70:J70" si="0">G69+G57+G49+G47+G29</f>
        <v>15592.08</v>
      </c>
      <c r="H70" s="333">
        <f t="shared" si="0"/>
        <v>115303.96982</v>
      </c>
      <c r="I70" s="153">
        <f t="shared" si="0"/>
        <v>26719.501889999992</v>
      </c>
      <c r="J70" s="153">
        <f t="shared" si="0"/>
        <v>174797.56120999999</v>
      </c>
      <c r="K70" s="342">
        <v>6</v>
      </c>
      <c r="L70" s="56"/>
      <c r="M70" s="60"/>
      <c r="N70" s="6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</row>
    <row r="71" spans="1:788" s="60" customFormat="1" ht="12" customHeight="1" x14ac:dyDescent="0.2">
      <c r="A71" s="51"/>
      <c r="B71" s="52"/>
      <c r="C71" s="52"/>
      <c r="D71" s="55"/>
      <c r="E71" s="55"/>
      <c r="F71" s="55"/>
      <c r="G71" s="55"/>
      <c r="H71" s="55"/>
      <c r="I71" s="55"/>
      <c r="J71" s="54"/>
      <c r="K71" s="74"/>
      <c r="L71" s="347"/>
      <c r="M71" s="56"/>
      <c r="N71" s="56"/>
    </row>
    <row r="72" spans="1:788" s="56" customFormat="1" ht="14.25" customHeight="1" x14ac:dyDescent="0.2">
      <c r="A72" s="51" t="s">
        <v>161</v>
      </c>
      <c r="B72" s="52"/>
      <c r="C72" s="52"/>
      <c r="D72" s="55"/>
      <c r="E72" s="54"/>
      <c r="F72" s="54"/>
      <c r="G72" s="54"/>
      <c r="H72" s="54"/>
      <c r="I72" s="54"/>
      <c r="J72" s="54"/>
      <c r="K72" s="75"/>
      <c r="L72" s="58"/>
      <c r="M72" s="57"/>
      <c r="N72" s="57"/>
    </row>
    <row r="73" spans="1:788" s="57" customFormat="1" ht="12.75" customHeight="1" x14ac:dyDescent="0.2">
      <c r="A73" s="51" t="s">
        <v>155</v>
      </c>
      <c r="B73" s="376"/>
      <c r="C73" s="376"/>
      <c r="D73" s="55"/>
      <c r="E73" s="55"/>
      <c r="F73" s="55"/>
      <c r="G73" s="55"/>
      <c r="H73" s="55"/>
      <c r="I73" s="55"/>
      <c r="J73" s="55"/>
      <c r="K73" s="75"/>
      <c r="L73" s="2"/>
      <c r="M73" s="58"/>
      <c r="N73" s="58"/>
      <c r="ADG73" s="58"/>
    </row>
    <row r="74" spans="1:788" s="57" customFormat="1" ht="25.15" customHeight="1" x14ac:dyDescent="0.2">
      <c r="A74" s="443" t="s">
        <v>154</v>
      </c>
      <c r="B74" s="444"/>
      <c r="C74" s="444"/>
      <c r="D74" s="52"/>
      <c r="E74" s="52"/>
      <c r="F74" s="52"/>
      <c r="G74" s="52"/>
      <c r="H74" s="52"/>
      <c r="I74" s="52"/>
      <c r="J74" s="52"/>
      <c r="K74" s="77"/>
      <c r="L74" s="2"/>
      <c r="M74" s="2"/>
      <c r="N74" s="2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</row>
    <row r="75" spans="1:788" ht="25.15" customHeight="1" x14ac:dyDescent="0.2">
      <c r="A75" s="443" t="s">
        <v>156</v>
      </c>
      <c r="B75" s="444"/>
      <c r="C75" s="444"/>
    </row>
    <row r="76" spans="1:788" ht="24" customHeight="1" x14ac:dyDescent="0.2">
      <c r="A76" s="443" t="s">
        <v>158</v>
      </c>
      <c r="B76" s="444"/>
      <c r="C76" s="444"/>
    </row>
    <row r="77" spans="1:788" ht="16.899999999999999" customHeight="1" x14ac:dyDescent="0.2">
      <c r="A77" s="328" t="s">
        <v>159</v>
      </c>
      <c r="B77" s="297"/>
      <c r="C77" s="297"/>
    </row>
  </sheetData>
  <mergeCells count="53">
    <mergeCell ref="A5:C7"/>
    <mergeCell ref="D4:J4"/>
    <mergeCell ref="D3:J3"/>
    <mergeCell ref="J5:J7"/>
    <mergeCell ref="D5:D7"/>
    <mergeCell ref="E5:I5"/>
    <mergeCell ref="E6:G6"/>
    <mergeCell ref="H6:I6"/>
    <mergeCell ref="A8:A29"/>
    <mergeCell ref="B8:B12"/>
    <mergeCell ref="B13:B21"/>
    <mergeCell ref="B22:B26"/>
    <mergeCell ref="B28:C28"/>
    <mergeCell ref="B29:C29"/>
    <mergeCell ref="A30:A47"/>
    <mergeCell ref="B30:C30"/>
    <mergeCell ref="B31:C31"/>
    <mergeCell ref="B32:B33"/>
    <mergeCell ref="B34:C34"/>
    <mergeCell ref="B35:B37"/>
    <mergeCell ref="B38:B40"/>
    <mergeCell ref="B43:C43"/>
    <mergeCell ref="B44:B46"/>
    <mergeCell ref="B47:C47"/>
    <mergeCell ref="B64:C64"/>
    <mergeCell ref="A48:A49"/>
    <mergeCell ref="B48:C48"/>
    <mergeCell ref="B49:C49"/>
    <mergeCell ref="A50:A57"/>
    <mergeCell ref="B50:C50"/>
    <mergeCell ref="B51:C51"/>
    <mergeCell ref="B52:C52"/>
    <mergeCell ref="B53:C53"/>
    <mergeCell ref="B54:C54"/>
    <mergeCell ref="B55:C55"/>
    <mergeCell ref="B56:C56"/>
    <mergeCell ref="B57:C57"/>
    <mergeCell ref="A74:C74"/>
    <mergeCell ref="A75:C75"/>
    <mergeCell ref="A76:C76"/>
    <mergeCell ref="B65:C65"/>
    <mergeCell ref="B66:C66"/>
    <mergeCell ref="B67:C67"/>
    <mergeCell ref="B68:C68"/>
    <mergeCell ref="B69:C69"/>
    <mergeCell ref="A70:C70"/>
    <mergeCell ref="A58:A69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Graphes</vt:lpstr>
      <vt:lpstr>Occitanie</vt:lpstr>
      <vt:lpstr>Occitanie _non_ventilé</vt:lpstr>
      <vt:lpstr>dep09</vt:lpstr>
      <vt:lpstr>dep11</vt:lpstr>
      <vt:lpstr>dep12</vt:lpstr>
      <vt:lpstr>dep30</vt:lpstr>
      <vt:lpstr>dep31</vt:lpstr>
      <vt:lpstr>dep32</vt:lpstr>
      <vt:lpstr>dep34</vt:lpstr>
      <vt:lpstr>dep46</vt:lpstr>
      <vt:lpstr>dep48</vt:lpstr>
      <vt:lpstr>dep65</vt:lpstr>
      <vt:lpstr>dep66</vt:lpstr>
      <vt:lpstr>dep81</vt:lpstr>
      <vt:lpstr>dep82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Marie-Claude SABLIK</dc:creator>
  <cp:lastModifiedBy>Utilisateur Windows</cp:lastModifiedBy>
  <cp:revision>1</cp:revision>
  <cp:lastPrinted>2022-08-16T08:11:09Z</cp:lastPrinted>
  <dcterms:created xsi:type="dcterms:W3CDTF">2020-05-26T07:20:07Z</dcterms:created>
  <dcterms:modified xsi:type="dcterms:W3CDTF">2022-10-27T09:33:42Z</dcterms:modified>
  <dc:language>fr-FR</dc:language>
</cp:coreProperties>
</file>